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3.xml" ContentType="application/vnd.openxmlformats-officedocument.spreadsheetml.worksheet+xml"/>
  <Override PartName="/xl/worksheets/sheet9.xml" ContentType="application/vnd.openxmlformats-officedocument.spreadsheetml.worksheet+xml"/>
  <Override PartName="/xl/worksheets/sheet12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.xml" ContentType="application/vnd.openxmlformats-officedocument.spreadsheetml.worksheet+xml"/>
  <Override PartName="/xl/worksheets/sheet17.xml" ContentType="application/vnd.openxmlformats-officedocument.spreadsheetml.worksheet+xml"/>
  <Override PartName="/xl/worksheets/sheet2.xml" ContentType="application/vnd.openxmlformats-officedocument.spreadsheetml.worksheet+xml"/>
  <Override PartName="/xl/worksheets/sheet18.xml" ContentType="application/vnd.openxmlformats-officedocument.spreadsheetml.worksheet+xml"/>
  <Override PartName="/xl/worksheets/sheet3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2"/>
  </bookViews>
  <sheets>
    <sheet name="Input - Wet" sheetId="1" state="visible" r:id="rId2"/>
    <sheet name="Input - Dry" sheetId="2" state="visible" r:id="rId3"/>
    <sheet name="Metadata" sheetId="3" state="visible" r:id="rId4"/>
    <sheet name="Wet 1970-1990" sheetId="4" state="visible" r:id="rId5"/>
    <sheet name="Dry 1923-1944" sheetId="5" state="visible" r:id="rId6"/>
    <sheet name="american" sheetId="6" state="visible" r:id="rId7"/>
    <sheet name="Battle" sheetId="7" state="visible" r:id="rId8"/>
    <sheet name="BearR" sheetId="8" state="visible" r:id="rId9"/>
    <sheet name="butte" sheetId="9" state="visible" r:id="rId10"/>
    <sheet name="Calaveras" sheetId="10" state="visible" r:id="rId11"/>
    <sheet name="clear" sheetId="11" state="visible" r:id="rId12"/>
    <sheet name="Cottonwood" sheetId="12" state="visible" r:id="rId13"/>
    <sheet name="Feather" sheetId="13" state="visible" r:id="rId14"/>
    <sheet name="merced" sheetId="14" state="visible" r:id="rId15"/>
    <sheet name="Mokelumne" sheetId="15" state="visible" r:id="rId16"/>
    <sheet name="North Delta" sheetId="16" state="visible" r:id="rId17"/>
    <sheet name="yuba" sheetId="17" state="visible" r:id="rId18"/>
    <sheet name="upper sac" sheetId="18" state="visible" r:id="rId19"/>
    <sheet name="mid sac" sheetId="19" state="visible" r:id="rId20"/>
    <sheet name="lower sac" sheetId="20" state="visible" r:id="rId21"/>
    <sheet name="southcow" sheetId="21" state="visible" r:id="rId22"/>
    <sheet name="stanislaus" sheetId="22" state="visible" r:id="rId23"/>
    <sheet name="CalLite Replacement" sheetId="23" state="visible" r:id="rId2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<sst xmlns="http://schemas.openxmlformats.org/spreadsheetml/2006/main" count="1735" uniqueCount="891">
  <si>
    <t xml:space="preserve">Wet Area (acres)</t>
  </si>
  <si>
    <t xml:space="preserve">Watershed</t>
  </si>
  <si>
    <t xml:space="preserve">Spawning</t>
  </si>
  <si>
    <t xml:space="preserve">Variability</t>
  </si>
  <si>
    <t xml:space="preserve">Fry</t>
  </si>
  <si>
    <t xml:space="preserve">Parr</t>
  </si>
  <si>
    <t xml:space="preserve">ESHE "Need" Area (acres)</t>
  </si>
  <si>
    <t xml:space="preserve"> Existing FP Area (acres)</t>
  </si>
  <si>
    <t xml:space="preserve">Peterson Change Needed For Doubling 25%</t>
  </si>
  <si>
    <t xml:space="preserve">Doubling 25% Fry Area (acres)</t>
  </si>
  <si>
    <t xml:space="preserve">Doubling 25% Parr Area (acres)</t>
  </si>
  <si>
    <t xml:space="preserve">Peterson Change Needed For Doubling 50%</t>
  </si>
  <si>
    <t xml:space="preserve">Doubling 50% Fry Area (acres)</t>
  </si>
  <si>
    <t xml:space="preserve">Doubling 50% Parr Area (acres)</t>
  </si>
  <si>
    <t xml:space="preserve">Peterson Change Needed For Doubling 75%</t>
  </si>
  <si>
    <t xml:space="preserve">Doubling 75% Fry Area (acres)</t>
  </si>
  <si>
    <t xml:space="preserve">Doubling 75% Parr Area (acres)</t>
  </si>
  <si>
    <t xml:space="preserve">American River</t>
  </si>
  <si>
    <t xml:space="preserve">Antelope Creek</t>
  </si>
  <si>
    <t xml:space="preserve">Battle Creek</t>
  </si>
  <si>
    <t xml:space="preserve">Bear Creek</t>
  </si>
  <si>
    <t xml:space="preserve">Bear River</t>
  </si>
  <si>
    <t xml:space="preserve">Big Chico Creek</t>
  </si>
  <si>
    <t xml:space="preserve">Butte Creek</t>
  </si>
  <si>
    <t xml:space="preserve">Calaveras River</t>
  </si>
  <si>
    <t xml:space="preserve">Clear Creek</t>
  </si>
  <si>
    <t xml:space="preserve">Cosumnes River</t>
  </si>
  <si>
    <t xml:space="preserve">Cottonwood Creek</t>
  </si>
  <si>
    <t xml:space="preserve">Cow Creek</t>
  </si>
  <si>
    <t xml:space="preserve">Deer Creek</t>
  </si>
  <si>
    <t xml:space="preserve">Elder Creek</t>
  </si>
  <si>
    <t xml:space="preserve">Feather River</t>
  </si>
  <si>
    <t xml:space="preserve">Merced River</t>
  </si>
  <si>
    <t xml:space="preserve">Mid South Delta</t>
  </si>
  <si>
    <t xml:space="preserve">N/A</t>
  </si>
  <si>
    <t xml:space="preserve">Not in JP List</t>
  </si>
  <si>
    <t xml:space="preserve">Mill Creek</t>
  </si>
  <si>
    <t xml:space="preserve">Mokelumne River</t>
  </si>
  <si>
    <t xml:space="preserve">North Delta</t>
  </si>
  <si>
    <t xml:space="preserve">Paynes Creek</t>
  </si>
  <si>
    <t xml:space="preserve">Upper Sacramento River</t>
  </si>
  <si>
    <t xml:space="preserve">Sutter Bypass</t>
  </si>
  <si>
    <t xml:space="preserve">Mid Sacramento River</t>
  </si>
  <si>
    <t xml:space="preserve">Lower Mid Sacramento &amp; Lower Sacramento</t>
  </si>
  <si>
    <t xml:space="preserve">San Joaquin River (Upper)</t>
  </si>
  <si>
    <t xml:space="preserve">San Joaquin River (Lower)</t>
  </si>
  <si>
    <t xml:space="preserve">Stanislaus River</t>
  </si>
  <si>
    <t xml:space="preserve">Stony Creek</t>
  </si>
  <si>
    <t xml:space="preserve">Thomes Creek</t>
  </si>
  <si>
    <t xml:space="preserve">Tuolumne River</t>
  </si>
  <si>
    <t xml:space="preserve">Yolo Bypass</t>
  </si>
  <si>
    <t xml:space="preserve">Q:A</t>
  </si>
  <si>
    <t xml:space="preserve">Yuba River</t>
  </si>
  <si>
    <t xml:space="preserve">Dry Area (acres)</t>
  </si>
  <si>
    <t xml:space="preserve">Index #</t>
  </si>
  <si>
    <t xml:space="preserve">Watershed Group</t>
  </si>
  <si>
    <t xml:space="preserve">Flow Gage</t>
  </si>
  <si>
    <t xml:space="preserve">Flow Gage ID</t>
  </si>
  <si>
    <t xml:space="preserve">CALSIM 2 Node</t>
  </si>
  <si>
    <t xml:space="preserve">Reach Length (ft)</t>
  </si>
  <si>
    <t xml:space="preserve">50% Probability Flow - Wet (cfs)</t>
  </si>
  <si>
    <t xml:space="preserve">Wet Period of Record</t>
  </si>
  <si>
    <t xml:space="preserve">Spawning Wet</t>
  </si>
  <si>
    <t xml:space="preserve">Fry Wet</t>
  </si>
  <si>
    <t xml:space="preserve">Parr Wet</t>
  </si>
  <si>
    <t xml:space="preserve">50% Probability Flow - Dry (cfs)</t>
  </si>
  <si>
    <t xml:space="preserve">Dry Period of Record</t>
  </si>
  <si>
    <t xml:space="preserve">Spawning Dry</t>
  </si>
  <si>
    <t xml:space="preserve">Fry Dry</t>
  </si>
  <si>
    <t xml:space="preserve">Parr Dry</t>
  </si>
  <si>
    <t xml:space="preserve">Spawning Source  / Method</t>
  </si>
  <si>
    <t xml:space="preserve">Fry Source  / Method</t>
  </si>
  <si>
    <t xml:space="preserve">Parr Source  / Method</t>
  </si>
  <si>
    <t xml:space="preserve">Contact</t>
  </si>
  <si>
    <t xml:space="preserve">Comments</t>
  </si>
  <si>
    <t xml:space="preserve">Spawning Previous SDM Area (100 m2/km)</t>
  </si>
  <si>
    <t xml:space="preserve">Fry Previous SDM Area (100 m2/km)</t>
  </si>
  <si>
    <t xml:space="preserve">Parr Previous SDM Area (100 m2/km)</t>
  </si>
  <si>
    <t xml:space="preserve">Spawning Previous SDM Area (acres)</t>
  </si>
  <si>
    <t xml:space="preserve">Fry Previous SDM Area (acres)</t>
  </si>
  <si>
    <t xml:space="preserve">Parr Previous SDM Area (acres)</t>
  </si>
  <si>
    <t xml:space="preserve">Previous SDM Length (km)</t>
  </si>
  <si>
    <t xml:space="preserve">Total Inundated Area (acres)</t>
  </si>
  <si>
    <t xml:space="preserve">Lower Sacramento</t>
  </si>
  <si>
    <t xml:space="preserve">American River at Fair Oaks</t>
  </si>
  <si>
    <t xml:space="preserve">11446500</t>
  </si>
  <si>
    <t xml:space="preserve">C303</t>
  </si>
  <si>
    <t xml:space="preserve">1970 - 1990</t>
  </si>
  <si>
    <t xml:space="preserve">1923-1944</t>
  </si>
  <si>
    <t xml:space="preserve">Gard IFIM</t>
  </si>
  <si>
    <t xml:space="preserve">Mid Sacramento</t>
  </si>
  <si>
    <t xml:space="preserve">Antelope Creek near Red Bluff</t>
  </si>
  <si>
    <t xml:space="preserve">C11307</t>
  </si>
  <si>
    <t xml:space="preserve">Average IFIM:inundated ratio (2.1%)</t>
  </si>
  <si>
    <t xml:space="preserve">Average IFIM:inundated ratio (12.2%)</t>
  </si>
  <si>
    <t xml:space="preserve">Average IFIM:inundated ratio (13.2%)</t>
  </si>
  <si>
    <t xml:space="preserve">Battle Creek below Coleman Fish Hatchery</t>
  </si>
  <si>
    <t xml:space="preserve">C10803</t>
  </si>
  <si>
    <t xml:space="preserve">Bear Creek near Millville, California</t>
  </si>
  <si>
    <t xml:space="preserve">Bear River near Wheatland, California</t>
  </si>
  <si>
    <t xml:space="preserve">C282</t>
  </si>
  <si>
    <t xml:space="preserve">50% flow lower than first entry in flow:area table, so made flow equal to lowest value on flow:area table</t>
  </si>
  <si>
    <t xml:space="preserve">Big Chico Creek near Chico</t>
  </si>
  <si>
    <t xml:space="preserve">BIC</t>
  </si>
  <si>
    <t xml:space="preserve">C11501</t>
  </si>
  <si>
    <t xml:space="preserve">Butte Creek near Western Canal</t>
  </si>
  <si>
    <t xml:space="preserve">BWC</t>
  </si>
  <si>
    <t xml:space="preserve">C217A</t>
  </si>
  <si>
    <t xml:space="preserve">Calaveras River below New Hogan near Valley Springs, California</t>
  </si>
  <si>
    <t xml:space="preserve">11308900</t>
  </si>
  <si>
    <t xml:space="preserve">C508</t>
  </si>
  <si>
    <t xml:space="preserve">Clear Creek near Igo, California</t>
  </si>
  <si>
    <t xml:space="preserve">C3</t>
  </si>
  <si>
    <t xml:space="preserve">Cosumnes River at Michigan Bar, California</t>
  </si>
  <si>
    <t xml:space="preserve">11335000</t>
  </si>
  <si>
    <t xml:space="preserve">C501</t>
  </si>
  <si>
    <t xml:space="preserve">Cottonwood Creek near Cottonwood, California</t>
  </si>
  <si>
    <t xml:space="preserve">C10802</t>
  </si>
  <si>
    <t xml:space="preserve">Cow Creek near Millville, California</t>
  </si>
  <si>
    <t xml:space="preserve">C10801</t>
  </si>
  <si>
    <t xml:space="preserve">Deer Creek near Vina, California</t>
  </si>
  <si>
    <t xml:space="preserve">C11309</t>
  </si>
  <si>
    <t xml:space="preserve">Elder Creek near Pasketna, California</t>
  </si>
  <si>
    <t xml:space="preserve">C11303</t>
  </si>
  <si>
    <t xml:space="preserve">Feather River at Gridley</t>
  </si>
  <si>
    <t xml:space="preserve">GRL</t>
  </si>
  <si>
    <t xml:space="preserve">C205</t>
  </si>
  <si>
    <t xml:space="preserve">50% flow higher than last entry in flow:area table and had to extrapolate highest flow values for fry and parr</t>
  </si>
  <si>
    <t xml:space="preserve">San Joaquin Mainstem</t>
  </si>
  <si>
    <t xml:space="preserve">Merced River at Stevinson, California</t>
  </si>
  <si>
    <t xml:space="preserve">11272500</t>
  </si>
  <si>
    <t xml:space="preserve">C566</t>
  </si>
  <si>
    <t xml:space="preserve">Sacramento River at Verona, California</t>
  </si>
  <si>
    <t xml:space="preserve">11425500</t>
  </si>
  <si>
    <t xml:space="preserve">C165</t>
  </si>
  <si>
    <t xml:space="preserve">Assumed zero</t>
  </si>
  <si>
    <t xml:space="preserve">CVFPP existing Lower Sacramento River Delta assuming 27% (high) suitability</t>
  </si>
  <si>
    <t xml:space="preserve">Mill Creek near Los Molinos, California</t>
  </si>
  <si>
    <t xml:space="preserve">C11308</t>
  </si>
  <si>
    <t xml:space="preserve">Mokelumne River below Camanche Dam, California</t>
  </si>
  <si>
    <t xml:space="preserve">11323500</t>
  </si>
  <si>
    <t xml:space="preserve">C504</t>
  </si>
  <si>
    <t xml:space="preserve">Parr from juvenile rearing flow:area assumed to be ft2/1000ft</t>
  </si>
  <si>
    <t xml:space="preserve">Correigh data and assumed 50/50 split between fry and parr</t>
  </si>
  <si>
    <t xml:space="preserve">Paynes Creek near Red Bluff, California</t>
  </si>
  <si>
    <t xml:space="preserve">C11001</t>
  </si>
  <si>
    <t xml:space="preserve">Sacramento River at Bend Bridge near Red Bluff</t>
  </si>
  <si>
    <t xml:space="preserve">11377100</t>
  </si>
  <si>
    <t xml:space="preserve">C112</t>
  </si>
  <si>
    <t xml:space="preserve">Sacramento River at Wilkins Slough, California</t>
  </si>
  <si>
    <t xml:space="preserve">11390500</t>
  </si>
  <si>
    <t xml:space="preserve">C134</t>
  </si>
  <si>
    <t xml:space="preserve">San Joaquin River below Friant Dam, California</t>
  </si>
  <si>
    <t xml:space="preserve">11251000</t>
  </si>
  <si>
    <t xml:space="preserve">C18</t>
  </si>
  <si>
    <t xml:space="preserve">n/a</t>
  </si>
  <si>
    <t xml:space="preserve">San Joaquin River at Newman, California</t>
  </si>
  <si>
    <t xml:space="preserve">11274000</t>
  </si>
  <si>
    <t xml:space="preserve">C620</t>
  </si>
  <si>
    <t xml:space="preserve">Tompkins</t>
  </si>
  <si>
    <t xml:space="preserve">Stanislaus River at Ripon</t>
  </si>
  <si>
    <t xml:space="preserve">11303000</t>
  </si>
  <si>
    <t xml:space="preserve">C528</t>
  </si>
  <si>
    <t xml:space="preserve">Gard</t>
  </si>
  <si>
    <t xml:space="preserve">STONY C BL BLACK BUTTE DAM NR ORLAND</t>
  </si>
  <si>
    <t xml:space="preserve">C142A</t>
  </si>
  <si>
    <t xml:space="preserve">THOMES CREEK AT PASKENTA</t>
  </si>
  <si>
    <t xml:space="preserve">C11304</t>
  </si>
  <si>
    <t xml:space="preserve">Tuolumne River at Modesto</t>
  </si>
  <si>
    <t xml:space="preserve">11290000</t>
  </si>
  <si>
    <t xml:space="preserve">C545</t>
  </si>
  <si>
    <t xml:space="preserve">Yuba River at Marysville</t>
  </si>
  <si>
    <t xml:space="preserve">MRY</t>
  </si>
  <si>
    <t xml:space="preserve">C230</t>
  </si>
  <si>
    <t xml:space="preserve">Count</t>
  </si>
  <si>
    <t xml:space="preserve">Sacramento River (Upper)</t>
  </si>
  <si>
    <t xml:space="preserve">Sacramento River (Upper Mid)</t>
  </si>
  <si>
    <t xml:space="preserve">Sacramento River (Lower</t>
  </si>
  <si>
    <t xml:space="preserve">50% Probability Flow = </t>
  </si>
  <si>
    <t xml:space="preserve">Date</t>
  </si>
  <si>
    <t xml:space="preserve">Rank</t>
  </si>
  <si>
    <t xml:space="preserve">Probability</t>
  </si>
  <si>
    <t xml:space="preserve">Flow (cfs)</t>
  </si>
  <si>
    <t xml:space="preserve">Fall-run</t>
  </si>
  <si>
    <t xml:space="preserve">Steelhead</t>
  </si>
  <si>
    <t xml:space="preserve">Flow in cfs, WUA in square feet (total for 5 high-spawning use sites) -</t>
  </si>
  <si>
    <t xml:space="preserve">Flow</t>
  </si>
  <si>
    <t xml:space="preserve"> would need to divide by proportion of entire river redds that are in those 5 sites to get total for river</t>
  </si>
  <si>
    <t xml:space="preserve">From USFWS 1985</t>
  </si>
  <si>
    <t xml:space="preserve">Fry Rearing</t>
  </si>
  <si>
    <t xml:space="preserve">Juv Rearing</t>
  </si>
  <si>
    <t xml:space="preserve">Flow in cfs, WUA in square feet per 1000 feet</t>
  </si>
  <si>
    <t xml:space="preserve">Sailor Bar</t>
  </si>
  <si>
    <t xml:space="preserve">Ancil</t>
  </si>
  <si>
    <t xml:space="preserve">Hoffman</t>
  </si>
  <si>
    <t xml:space="preserve">Watt</t>
  </si>
  <si>
    <t xml:space="preserve">H</t>
  </si>
  <si>
    <t xml:space="preserve">Street</t>
  </si>
  <si>
    <t xml:space="preserve">Above Centerville Powerhouse Segment</t>
  </si>
  <si>
    <t xml:space="preserve">6.5 mi</t>
  </si>
  <si>
    <t xml:space="preserve">Spring-run</t>
  </si>
  <si>
    <t xml:space="preserve">Flow in cfs, WUA in square feet</t>
  </si>
  <si>
    <t xml:space="preserve">Total</t>
  </si>
  <si>
    <t xml:space="preserve">square feet/1000 feet</t>
  </si>
  <si>
    <t xml:space="preserve">Below Centerville Powerhouse Segment</t>
  </si>
  <si>
    <t xml:space="preserve">9 mi</t>
  </si>
  <si>
    <t xml:space="preserve">Results are for steelhead</t>
  </si>
  <si>
    <t xml:space="preserve">Upper Alluvial Segment</t>
  </si>
  <si>
    <t xml:space="preserve">fry</t>
  </si>
  <si>
    <t xml:space="preserve">juvenile</t>
  </si>
  <si>
    <t xml:space="preserve">Canyon Segment</t>
  </si>
  <si>
    <t xml:space="preserve">7.33 mi</t>
  </si>
  <si>
    <t xml:space="preserve">Lower Alluvial Segment</t>
  </si>
  <si>
    <t xml:space="preserve">8.81 mi</t>
  </si>
  <si>
    <t xml:space="preserve">Fall-run are only in the Lower Alluvial Segment</t>
  </si>
  <si>
    <t xml:space="preserve">Length = 10.76 mi</t>
  </si>
  <si>
    <t xml:space="preserve">Flow in cfs, WUA in square feet </t>
  </si>
  <si>
    <t xml:space="preserve">Hatchery Site</t>
  </si>
  <si>
    <t xml:space="preserve">Big Bull Flat Site</t>
  </si>
  <si>
    <t xml:space="preserve">Barnowl Riffle Site</t>
  </si>
  <si>
    <t xml:space="preserve">Red's Riffle Site</t>
  </si>
  <si>
    <t xml:space="preserve">Robinson Riffle Site</t>
  </si>
  <si>
    <t xml:space="preserve">Sodbuster Riffle Site</t>
  </si>
  <si>
    <t xml:space="preserve">Bullfrog Riffle Site</t>
  </si>
  <si>
    <t xml:space="preserve">Flows</t>
  </si>
  <si>
    <t xml:space="preserve">XS1</t>
  </si>
  <si>
    <t xml:space="preserve">XS2</t>
  </si>
  <si>
    <t xml:space="preserve">XS3 LC</t>
  </si>
  <si>
    <t xml:space="preserve">XS3 RC</t>
  </si>
  <si>
    <t xml:space="preserve">XS4 LC</t>
  </si>
  <si>
    <t xml:space="preserve">XS4 RC</t>
  </si>
  <si>
    <t xml:space="preserve">XS5</t>
  </si>
  <si>
    <t xml:space="preserve">XS3</t>
  </si>
  <si>
    <t xml:space="preserve">XS4 MC</t>
  </si>
  <si>
    <t xml:space="preserve">XS5 LC</t>
  </si>
  <si>
    <t xml:space="preserve">XS5 MC</t>
  </si>
  <si>
    <t xml:space="preserve">XS5 RC</t>
  </si>
  <si>
    <t xml:space="preserve">XS4</t>
  </si>
  <si>
    <t xml:space="preserve">XS6</t>
  </si>
  <si>
    <t xml:space="preserve">Flows in cfs, Fall-run Chinook spawning WUA in square feet per 1000 feet</t>
  </si>
  <si>
    <t xml:space="preserve">Total reach length</t>
  </si>
  <si>
    <t xml:space="preserve">mi</t>
  </si>
  <si>
    <t xml:space="preserve">Subreach 1</t>
  </si>
  <si>
    <t xml:space="preserve">length</t>
  </si>
  <si>
    <t xml:space="preserve">Subreach 2</t>
  </si>
  <si>
    <t xml:space="preserve">Subreach 3</t>
  </si>
  <si>
    <t xml:space="preserve">length =</t>
  </si>
  <si>
    <t xml:space="preserve">square feet per km</t>
  </si>
  <si>
    <t xml:space="preserve">square feet</t>
  </si>
  <si>
    <t xml:space="preserve">juvenile rearing</t>
  </si>
  <si>
    <t xml:space="preserve">Fish rack site</t>
  </si>
  <si>
    <t xml:space="preserve">Spillway site</t>
  </si>
  <si>
    <t xml:space="preserve">Pasture site</t>
  </si>
  <si>
    <t xml:space="preserve">Bruella site</t>
  </si>
  <si>
    <t xml:space="preserve">Year</t>
  </si>
  <si>
    <t xml:space="preserve">Month</t>
  </si>
  <si>
    <t xml:space="preserve">NAA_Flow_cfs</t>
  </si>
  <si>
    <t xml:space="preserve">NAA_Pref_Velocity_Depth_TotlArea_Sq_ft</t>
  </si>
  <si>
    <t xml:space="preserve">NAA_Pref_Velocity_Depth_TotArea_Acres</t>
  </si>
  <si>
    <t xml:space="preserve">Englebright to Daguerre Segment</t>
  </si>
  <si>
    <t xml:space="preserve">12.7 miles</t>
  </si>
  <si>
    <t xml:space="preserve">Fall/spring-run</t>
  </si>
  <si>
    <t xml:space="preserve">Daguerre to Feather Segment</t>
  </si>
  <si>
    <t xml:space="preserve">11.4 miles</t>
  </si>
  <si>
    <t xml:space="preserve">Segment 6</t>
  </si>
  <si>
    <t xml:space="preserve">ACID Boards In</t>
  </si>
  <si>
    <t xml:space="preserve">3.5 mi</t>
  </si>
  <si>
    <t xml:space="preserve">TOTAL TABLE</t>
  </si>
  <si>
    <t xml:space="preserve">Late-fall-run</t>
  </si>
  <si>
    <t xml:space="preserve">Winter-run</t>
  </si>
  <si>
    <t xml:space="preserve">Keswick to Battle</t>
  </si>
  <si>
    <t xml:space="preserve">Spawning = sum of average boards in/out </t>
  </si>
  <si>
    <t xml:space="preserve">Fry + Parr (acres)</t>
  </si>
  <si>
    <t xml:space="preserve">Fry = sum of boards out</t>
  </si>
  <si>
    <t xml:space="preserve">Juvenile = sum of boards in</t>
  </si>
  <si>
    <t xml:space="preserve">ACID Boards Out</t>
  </si>
  <si>
    <t xml:space="preserve">ACID Boards In/Out Average</t>
  </si>
  <si>
    <t xml:space="preserve">Segment 5</t>
  </si>
  <si>
    <t xml:space="preserve">18.5 mi</t>
  </si>
  <si>
    <t xml:space="preserve">Segment 4</t>
  </si>
  <si>
    <t xml:space="preserve">8.5 mi</t>
  </si>
  <si>
    <t xml:space="preserve">22.5 mi</t>
  </si>
  <si>
    <t xml:space="preserve">Segment 3</t>
  </si>
  <si>
    <t xml:space="preserve">Only fall-run spawn in Segments 2 and 3</t>
  </si>
  <si>
    <t xml:space="preserve">No rearing WUA values have been generated for Segments 2 and 3</t>
  </si>
  <si>
    <t xml:space="preserve">6 mile gap between Segments 2 and 3 (previous inundation area from Red Bluff Diversion Dam)</t>
  </si>
  <si>
    <t xml:space="preserve">Segment 2</t>
  </si>
  <si>
    <t xml:space="preserve">23.5 mi</t>
  </si>
  <si>
    <t xml:space="preserve">Valley Floor Reach</t>
  </si>
  <si>
    <t xml:space="preserve">5.11 miles</t>
  </si>
  <si>
    <t xml:space="preserve">Flow cfs, WUA square feet per mile</t>
  </si>
  <si>
    <t xml:space="preserve">TOTAL</t>
  </si>
  <si>
    <t xml:space="preserve">ft2/mile</t>
  </si>
  <si>
    <t xml:space="preserve">Flows </t>
  </si>
  <si>
    <t xml:space="preserve">fall-run fry</t>
  </si>
  <si>
    <t xml:space="preserve">fall-run juvenile</t>
  </si>
  <si>
    <t xml:space="preserve">Boero Reach</t>
  </si>
  <si>
    <t xml:space="preserve">1.68 miles</t>
  </si>
  <si>
    <t xml:space="preserve">6.4 km</t>
  </si>
  <si>
    <t xml:space="preserve">TOTALS</t>
  </si>
  <si>
    <t xml:space="preserve">Knights Ferry to Orange Blossom Segment</t>
  </si>
  <si>
    <t xml:space="preserve">12.4 km</t>
  </si>
  <si>
    <t xml:space="preserve">Orange Blossom to Jacob Myers Segment</t>
  </si>
  <si>
    <t xml:space="preserve">22 km</t>
  </si>
  <si>
    <t xml:space="preserve">Jacob Myers to San Joaquin Segment</t>
  </si>
  <si>
    <t xml:space="preserve">55.6 km</t>
  </si>
  <si>
    <t xml:space="preserve">Month of Date</t>
  </si>
  <si>
    <t xml:space="preserve">Sac R at Bend</t>
  </si>
  <si>
    <t xml:space="preserve">Sac R at Wilkins</t>
  </si>
  <si>
    <t xml:space="preserve">Sac R at Verona</t>
  </si>
  <si>
    <t xml:space="preserve">YoloBypass</t>
  </si>
  <si>
    <t xml:space="preserve">10/1/1921</t>
  </si>
  <si>
    <t xml:space="preserve">11/1/1921</t>
  </si>
  <si>
    <t xml:space="preserve">12/1/1921</t>
  </si>
  <si>
    <t xml:space="preserve">1/1/1922</t>
  </si>
  <si>
    <t xml:space="preserve">2/1/1922</t>
  </si>
  <si>
    <t xml:space="preserve">3/1/1922</t>
  </si>
  <si>
    <t xml:space="preserve">4/1/1922</t>
  </si>
  <si>
    <t xml:space="preserve">5/1/1922</t>
  </si>
  <si>
    <t xml:space="preserve">6/1/1922</t>
  </si>
  <si>
    <t xml:space="preserve">7/1/1922</t>
  </si>
  <si>
    <t xml:space="preserve">8/1/1922</t>
  </si>
  <si>
    <t xml:space="preserve">9/1/1922</t>
  </si>
  <si>
    <t xml:space="preserve">10/1/1922</t>
  </si>
  <si>
    <t xml:space="preserve">11/1/1922</t>
  </si>
  <si>
    <t xml:space="preserve">12/1/1922</t>
  </si>
  <si>
    <t xml:space="preserve">1/1/1923</t>
  </si>
  <si>
    <t xml:space="preserve">2/1/1923</t>
  </si>
  <si>
    <t xml:space="preserve">3/1/1923</t>
  </si>
  <si>
    <t xml:space="preserve">4/1/1923</t>
  </si>
  <si>
    <t xml:space="preserve">5/1/1923</t>
  </si>
  <si>
    <t xml:space="preserve">6/1/1923</t>
  </si>
  <si>
    <t xml:space="preserve">7/1/1923</t>
  </si>
  <si>
    <t xml:space="preserve">8/1/1923</t>
  </si>
  <si>
    <t xml:space="preserve">9/1/1923</t>
  </si>
  <si>
    <t xml:space="preserve">10/1/1923</t>
  </si>
  <si>
    <t xml:space="preserve">11/1/1923</t>
  </si>
  <si>
    <t xml:space="preserve">12/1/1923</t>
  </si>
  <si>
    <t xml:space="preserve">1/1/1924</t>
  </si>
  <si>
    <t xml:space="preserve">2/1/1924</t>
  </si>
  <si>
    <t xml:space="preserve">3/1/1924</t>
  </si>
  <si>
    <t xml:space="preserve">4/1/1924</t>
  </si>
  <si>
    <t xml:space="preserve">5/1/1924</t>
  </si>
  <si>
    <t xml:space="preserve">6/1/1924</t>
  </si>
  <si>
    <t xml:space="preserve">7/1/1924</t>
  </si>
  <si>
    <t xml:space="preserve">8/1/1924</t>
  </si>
  <si>
    <t xml:space="preserve">9/1/1924</t>
  </si>
  <si>
    <t xml:space="preserve">10/1/1924</t>
  </si>
  <si>
    <t xml:space="preserve">11/1/1924</t>
  </si>
  <si>
    <t xml:space="preserve">12/1/1924</t>
  </si>
  <si>
    <t xml:space="preserve">1/1/1925</t>
  </si>
  <si>
    <t xml:space="preserve">2/1/1925</t>
  </si>
  <si>
    <t xml:space="preserve">3/1/1925</t>
  </si>
  <si>
    <t xml:space="preserve">4/1/1925</t>
  </si>
  <si>
    <t xml:space="preserve">5/1/1925</t>
  </si>
  <si>
    <t xml:space="preserve">6/1/1925</t>
  </si>
  <si>
    <t xml:space="preserve">7/1/1925</t>
  </si>
  <si>
    <t xml:space="preserve">8/1/1925</t>
  </si>
  <si>
    <t xml:space="preserve">9/1/1925</t>
  </si>
  <si>
    <t xml:space="preserve">10/1/1925</t>
  </si>
  <si>
    <t xml:space="preserve">11/1/1925</t>
  </si>
  <si>
    <t xml:space="preserve">12/1/1925</t>
  </si>
  <si>
    <t xml:space="preserve">1/1/1926</t>
  </si>
  <si>
    <t xml:space="preserve">2/1/1926</t>
  </si>
  <si>
    <t xml:space="preserve">3/1/1926</t>
  </si>
  <si>
    <t xml:space="preserve">4/1/1926</t>
  </si>
  <si>
    <t xml:space="preserve">5/1/1926</t>
  </si>
  <si>
    <t xml:space="preserve">6/1/1926</t>
  </si>
  <si>
    <t xml:space="preserve">7/1/1926</t>
  </si>
  <si>
    <t xml:space="preserve">8/1/1926</t>
  </si>
  <si>
    <t xml:space="preserve">9/1/1926</t>
  </si>
  <si>
    <t xml:space="preserve">10/1/1926</t>
  </si>
  <si>
    <t xml:space="preserve">11/1/1926</t>
  </si>
  <si>
    <t xml:space="preserve">12/1/1926</t>
  </si>
  <si>
    <t xml:space="preserve">1/1/1927</t>
  </si>
  <si>
    <t xml:space="preserve">2/1/1927</t>
  </si>
  <si>
    <t xml:space="preserve">3/1/1927</t>
  </si>
  <si>
    <t xml:space="preserve">4/1/1927</t>
  </si>
  <si>
    <t xml:space="preserve">5/1/1927</t>
  </si>
  <si>
    <t xml:space="preserve">6/1/1927</t>
  </si>
  <si>
    <t xml:space="preserve">7/1/1927</t>
  </si>
  <si>
    <t xml:space="preserve">8/1/1927</t>
  </si>
  <si>
    <t xml:space="preserve">9/1/1927</t>
  </si>
  <si>
    <t xml:space="preserve">10/1/1927</t>
  </si>
  <si>
    <t xml:space="preserve">11/1/1927</t>
  </si>
  <si>
    <t xml:space="preserve">12/1/1927</t>
  </si>
  <si>
    <t xml:space="preserve">1/1/1928</t>
  </si>
  <si>
    <t xml:space="preserve">2/1/1928</t>
  </si>
  <si>
    <t xml:space="preserve">3/1/1928</t>
  </si>
  <si>
    <t xml:space="preserve">4/1/1928</t>
  </si>
  <si>
    <t xml:space="preserve">5/1/1928</t>
  </si>
  <si>
    <t xml:space="preserve">6/1/1928</t>
  </si>
  <si>
    <t xml:space="preserve">7/1/1928</t>
  </si>
  <si>
    <t xml:space="preserve">8/1/1928</t>
  </si>
  <si>
    <t xml:space="preserve">9/1/1928</t>
  </si>
  <si>
    <t xml:space="preserve">10/1/1928</t>
  </si>
  <si>
    <t xml:space="preserve">11/1/1928</t>
  </si>
  <si>
    <t xml:space="preserve">12/1/1928</t>
  </si>
  <si>
    <t xml:space="preserve">1/1/1929</t>
  </si>
  <si>
    <t xml:space="preserve">2/1/1929</t>
  </si>
  <si>
    <t xml:space="preserve">3/1/1929</t>
  </si>
  <si>
    <t xml:space="preserve">4/1/1929</t>
  </si>
  <si>
    <t xml:space="preserve">5/1/1929</t>
  </si>
  <si>
    <t xml:space="preserve">6/1/1929</t>
  </si>
  <si>
    <t xml:space="preserve">7/1/1929</t>
  </si>
  <si>
    <t xml:space="preserve">8/1/1929</t>
  </si>
  <si>
    <t xml:space="preserve">9/1/1929</t>
  </si>
  <si>
    <t xml:space="preserve">10/1/1929</t>
  </si>
  <si>
    <t xml:space="preserve">11/1/1929</t>
  </si>
  <si>
    <t xml:space="preserve">12/1/1929</t>
  </si>
  <si>
    <t xml:space="preserve">1/1/1930</t>
  </si>
  <si>
    <t xml:space="preserve">2/1/1930</t>
  </si>
  <si>
    <t xml:space="preserve">3/1/1930</t>
  </si>
  <si>
    <t xml:space="preserve">4/1/1930</t>
  </si>
  <si>
    <t xml:space="preserve">5/1/1930</t>
  </si>
  <si>
    <t xml:space="preserve">6/1/1930</t>
  </si>
  <si>
    <t xml:space="preserve">7/1/1930</t>
  </si>
  <si>
    <t xml:space="preserve">8/1/1930</t>
  </si>
  <si>
    <t xml:space="preserve">9/1/1930</t>
  </si>
  <si>
    <t xml:space="preserve">10/1/1930</t>
  </si>
  <si>
    <t xml:space="preserve">11/1/1930</t>
  </si>
  <si>
    <t xml:space="preserve">12/1/1930</t>
  </si>
  <si>
    <t xml:space="preserve">1/1/1931</t>
  </si>
  <si>
    <t xml:space="preserve">2/1/1931</t>
  </si>
  <si>
    <t xml:space="preserve">3/1/1931</t>
  </si>
  <si>
    <t xml:space="preserve">4/1/1931</t>
  </si>
  <si>
    <t xml:space="preserve">5/1/1931</t>
  </si>
  <si>
    <t xml:space="preserve">6/1/1931</t>
  </si>
  <si>
    <t xml:space="preserve">7/1/1931</t>
  </si>
  <si>
    <t xml:space="preserve">8/1/1931</t>
  </si>
  <si>
    <t xml:space="preserve">9/1/1931</t>
  </si>
  <si>
    <t xml:space="preserve">10/1/1931</t>
  </si>
  <si>
    <t xml:space="preserve">11/1/1931</t>
  </si>
  <si>
    <t xml:space="preserve">12/1/1931</t>
  </si>
  <si>
    <t xml:space="preserve">1/1/1932</t>
  </si>
  <si>
    <t xml:space="preserve">2/1/1932</t>
  </si>
  <si>
    <t xml:space="preserve">3/1/1932</t>
  </si>
  <si>
    <t xml:space="preserve">4/1/1932</t>
  </si>
  <si>
    <t xml:space="preserve">5/1/1932</t>
  </si>
  <si>
    <t xml:space="preserve">6/1/1932</t>
  </si>
  <si>
    <t xml:space="preserve">7/1/1932</t>
  </si>
  <si>
    <t xml:space="preserve">8/1/1932</t>
  </si>
  <si>
    <t xml:space="preserve">9/1/1932</t>
  </si>
  <si>
    <t xml:space="preserve">10/1/1932</t>
  </si>
  <si>
    <t xml:space="preserve">11/1/1932</t>
  </si>
  <si>
    <t xml:space="preserve">12/1/1932</t>
  </si>
  <si>
    <t xml:space="preserve">1/1/1933</t>
  </si>
  <si>
    <t xml:space="preserve">2/1/1933</t>
  </si>
  <si>
    <t xml:space="preserve">3/1/1933</t>
  </si>
  <si>
    <t xml:space="preserve">4/1/1933</t>
  </si>
  <si>
    <t xml:space="preserve">5/1/1933</t>
  </si>
  <si>
    <t xml:space="preserve">6/1/1933</t>
  </si>
  <si>
    <t xml:space="preserve">7/1/1933</t>
  </si>
  <si>
    <t xml:space="preserve">8/1/1933</t>
  </si>
  <si>
    <t xml:space="preserve">9/1/1933</t>
  </si>
  <si>
    <t xml:space="preserve">10/1/1933</t>
  </si>
  <si>
    <t xml:space="preserve">11/1/1933</t>
  </si>
  <si>
    <t xml:space="preserve">12/1/1933</t>
  </si>
  <si>
    <t xml:space="preserve">1/1/1934</t>
  </si>
  <si>
    <t xml:space="preserve">2/1/1934</t>
  </si>
  <si>
    <t xml:space="preserve">3/1/1934</t>
  </si>
  <si>
    <t xml:space="preserve">4/1/1934</t>
  </si>
  <si>
    <t xml:space="preserve">5/1/1934</t>
  </si>
  <si>
    <t xml:space="preserve">6/1/1934</t>
  </si>
  <si>
    <t xml:space="preserve">7/1/1934</t>
  </si>
  <si>
    <t xml:space="preserve">8/1/1934</t>
  </si>
  <si>
    <t xml:space="preserve">9/1/1934</t>
  </si>
  <si>
    <t xml:space="preserve">10/1/1934</t>
  </si>
  <si>
    <t xml:space="preserve">11/1/1934</t>
  </si>
  <si>
    <t xml:space="preserve">12/1/1934</t>
  </si>
  <si>
    <t xml:space="preserve">1/1/1935</t>
  </si>
  <si>
    <t xml:space="preserve">2/1/1935</t>
  </si>
  <si>
    <t xml:space="preserve">3/1/1935</t>
  </si>
  <si>
    <t xml:space="preserve">4/1/1935</t>
  </si>
  <si>
    <t xml:space="preserve">5/1/1935</t>
  </si>
  <si>
    <t xml:space="preserve">6/1/1935</t>
  </si>
  <si>
    <t xml:space="preserve">7/1/1935</t>
  </si>
  <si>
    <t xml:space="preserve">8/1/1935</t>
  </si>
  <si>
    <t xml:space="preserve">9/1/1935</t>
  </si>
  <si>
    <t xml:space="preserve">10/1/1935</t>
  </si>
  <si>
    <t xml:space="preserve">11/1/1935</t>
  </si>
  <si>
    <t xml:space="preserve">12/1/1935</t>
  </si>
  <si>
    <t xml:space="preserve">1/1/1936</t>
  </si>
  <si>
    <t xml:space="preserve">2/1/1936</t>
  </si>
  <si>
    <t xml:space="preserve">3/1/1936</t>
  </si>
  <si>
    <t xml:space="preserve">4/1/1936</t>
  </si>
  <si>
    <t xml:space="preserve">5/1/1936</t>
  </si>
  <si>
    <t xml:space="preserve">6/1/1936</t>
  </si>
  <si>
    <t xml:space="preserve">7/1/1936</t>
  </si>
  <si>
    <t xml:space="preserve">8/1/1936</t>
  </si>
  <si>
    <t xml:space="preserve">9/1/1936</t>
  </si>
  <si>
    <t xml:space="preserve">10/1/1936</t>
  </si>
  <si>
    <t xml:space="preserve">11/1/1936</t>
  </si>
  <si>
    <t xml:space="preserve">12/1/1936</t>
  </si>
  <si>
    <t xml:space="preserve">1/1/1937</t>
  </si>
  <si>
    <t xml:space="preserve">2/1/1937</t>
  </si>
  <si>
    <t xml:space="preserve">3/1/1937</t>
  </si>
  <si>
    <t xml:space="preserve">4/1/1937</t>
  </si>
  <si>
    <t xml:space="preserve">5/1/1937</t>
  </si>
  <si>
    <t xml:space="preserve">6/1/1937</t>
  </si>
  <si>
    <t xml:space="preserve">7/1/1937</t>
  </si>
  <si>
    <t xml:space="preserve">8/1/1937</t>
  </si>
  <si>
    <t xml:space="preserve">9/1/1937</t>
  </si>
  <si>
    <t xml:space="preserve">10/1/1937</t>
  </si>
  <si>
    <t xml:space="preserve">11/1/1937</t>
  </si>
  <si>
    <t xml:space="preserve">12/1/1937</t>
  </si>
  <si>
    <t xml:space="preserve">1/1/1938</t>
  </si>
  <si>
    <t xml:space="preserve">2/1/1938</t>
  </si>
  <si>
    <t xml:space="preserve">3/1/1938</t>
  </si>
  <si>
    <t xml:space="preserve">4/1/1938</t>
  </si>
  <si>
    <t xml:space="preserve">5/1/1938</t>
  </si>
  <si>
    <t xml:space="preserve">6/1/1938</t>
  </si>
  <si>
    <t xml:space="preserve">7/1/1938</t>
  </si>
  <si>
    <t xml:space="preserve">8/1/1938</t>
  </si>
  <si>
    <t xml:space="preserve">9/1/1938</t>
  </si>
  <si>
    <t xml:space="preserve">10/1/1938</t>
  </si>
  <si>
    <t xml:space="preserve">11/1/1938</t>
  </si>
  <si>
    <t xml:space="preserve">12/1/1938</t>
  </si>
  <si>
    <t xml:space="preserve">1/1/1939</t>
  </si>
  <si>
    <t xml:space="preserve">2/1/1939</t>
  </si>
  <si>
    <t xml:space="preserve">3/1/1939</t>
  </si>
  <si>
    <t xml:space="preserve">4/1/1939</t>
  </si>
  <si>
    <t xml:space="preserve">5/1/1939</t>
  </si>
  <si>
    <t xml:space="preserve">6/1/1939</t>
  </si>
  <si>
    <t xml:space="preserve">7/1/1939</t>
  </si>
  <si>
    <t xml:space="preserve">8/1/1939</t>
  </si>
  <si>
    <t xml:space="preserve">9/1/1939</t>
  </si>
  <si>
    <t xml:space="preserve">10/1/1939</t>
  </si>
  <si>
    <t xml:space="preserve">11/1/1939</t>
  </si>
  <si>
    <t xml:space="preserve">12/1/1939</t>
  </si>
  <si>
    <t xml:space="preserve">1/1/1940</t>
  </si>
  <si>
    <t xml:space="preserve">2/1/1940</t>
  </si>
  <si>
    <t xml:space="preserve">3/1/1940</t>
  </si>
  <si>
    <t xml:space="preserve">4/1/1940</t>
  </si>
  <si>
    <t xml:space="preserve">5/1/1940</t>
  </si>
  <si>
    <t xml:space="preserve">6/1/1940</t>
  </si>
  <si>
    <t xml:space="preserve">7/1/1940</t>
  </si>
  <si>
    <t xml:space="preserve">8/1/1940</t>
  </si>
  <si>
    <t xml:space="preserve">9/1/1940</t>
  </si>
  <si>
    <t xml:space="preserve">10/1/1940</t>
  </si>
  <si>
    <t xml:space="preserve">11/1/1940</t>
  </si>
  <si>
    <t xml:space="preserve">12/1/1940</t>
  </si>
  <si>
    <t xml:space="preserve">1/1/1941</t>
  </si>
  <si>
    <t xml:space="preserve">2/1/1941</t>
  </si>
  <si>
    <t xml:space="preserve">3/1/1941</t>
  </si>
  <si>
    <t xml:space="preserve">4/1/1941</t>
  </si>
  <si>
    <t xml:space="preserve">5/1/1941</t>
  </si>
  <si>
    <t xml:space="preserve">6/1/1941</t>
  </si>
  <si>
    <t xml:space="preserve">7/1/1941</t>
  </si>
  <si>
    <t xml:space="preserve">8/1/1941</t>
  </si>
  <si>
    <t xml:space="preserve">9/1/1941</t>
  </si>
  <si>
    <t xml:space="preserve">10/1/1941</t>
  </si>
  <si>
    <t xml:space="preserve">11/1/1941</t>
  </si>
  <si>
    <t xml:space="preserve">12/1/1941</t>
  </si>
  <si>
    <t xml:space="preserve">1/1/1942</t>
  </si>
  <si>
    <t xml:space="preserve">2/1/1942</t>
  </si>
  <si>
    <t xml:space="preserve">3/1/1942</t>
  </si>
  <si>
    <t xml:space="preserve">4/1/1942</t>
  </si>
  <si>
    <t xml:space="preserve">5/1/1942</t>
  </si>
  <si>
    <t xml:space="preserve">6/1/1942</t>
  </si>
  <si>
    <t xml:space="preserve">7/1/1942</t>
  </si>
  <si>
    <t xml:space="preserve">8/1/1942</t>
  </si>
  <si>
    <t xml:space="preserve">9/1/1942</t>
  </si>
  <si>
    <t xml:space="preserve">10/1/1942</t>
  </si>
  <si>
    <t xml:space="preserve">11/1/1942</t>
  </si>
  <si>
    <t xml:space="preserve">12/1/1942</t>
  </si>
  <si>
    <t xml:space="preserve">1/1/1943</t>
  </si>
  <si>
    <t xml:space="preserve">2/1/1943</t>
  </si>
  <si>
    <t xml:space="preserve">3/1/1943</t>
  </si>
  <si>
    <t xml:space="preserve">4/1/1943</t>
  </si>
  <si>
    <t xml:space="preserve">5/1/1943</t>
  </si>
  <si>
    <t xml:space="preserve">6/1/1943</t>
  </si>
  <si>
    <t xml:space="preserve">7/1/1943</t>
  </si>
  <si>
    <t xml:space="preserve">8/1/1943</t>
  </si>
  <si>
    <t xml:space="preserve">9/1/1943</t>
  </si>
  <si>
    <t xml:space="preserve">10/1/1943</t>
  </si>
  <si>
    <t xml:space="preserve">11/1/1943</t>
  </si>
  <si>
    <t xml:space="preserve">12/1/1943</t>
  </si>
  <si>
    <t xml:space="preserve">1/1/1944</t>
  </si>
  <si>
    <t xml:space="preserve">2/1/1944</t>
  </si>
  <si>
    <t xml:space="preserve">3/1/1944</t>
  </si>
  <si>
    <t xml:space="preserve">4/1/1944</t>
  </si>
  <si>
    <t xml:space="preserve">5/1/1944</t>
  </si>
  <si>
    <t xml:space="preserve">6/1/1944</t>
  </si>
  <si>
    <t xml:space="preserve">7/1/1944</t>
  </si>
  <si>
    <t xml:space="preserve">8/1/1944</t>
  </si>
  <si>
    <t xml:space="preserve">9/1/1944</t>
  </si>
  <si>
    <t xml:space="preserve">10/1/1944</t>
  </si>
  <si>
    <t xml:space="preserve">11/1/1944</t>
  </si>
  <si>
    <t xml:space="preserve">12/1/1944</t>
  </si>
  <si>
    <t xml:space="preserve">1/1/1945</t>
  </si>
  <si>
    <t xml:space="preserve">2/1/1945</t>
  </si>
  <si>
    <t xml:space="preserve">3/1/1945</t>
  </si>
  <si>
    <t xml:space="preserve">4/1/1945</t>
  </si>
  <si>
    <t xml:space="preserve">5/1/1945</t>
  </si>
  <si>
    <t xml:space="preserve">6/1/1945</t>
  </si>
  <si>
    <t xml:space="preserve">7/1/1945</t>
  </si>
  <si>
    <t xml:space="preserve">8/1/1945</t>
  </si>
  <si>
    <t xml:space="preserve">9/1/1945</t>
  </si>
  <si>
    <t xml:space="preserve">10/1/1945</t>
  </si>
  <si>
    <t xml:space="preserve">11/1/1945</t>
  </si>
  <si>
    <t xml:space="preserve">12/1/1945</t>
  </si>
  <si>
    <t xml:space="preserve">1/1/1946</t>
  </si>
  <si>
    <t xml:space="preserve">2/1/1946</t>
  </si>
  <si>
    <t xml:space="preserve">3/1/1946</t>
  </si>
  <si>
    <t xml:space="preserve">4/1/1946</t>
  </si>
  <si>
    <t xml:space="preserve">5/1/1946</t>
  </si>
  <si>
    <t xml:space="preserve">6/1/1946</t>
  </si>
  <si>
    <t xml:space="preserve">7/1/1946</t>
  </si>
  <si>
    <t xml:space="preserve">8/1/1946</t>
  </si>
  <si>
    <t xml:space="preserve">9/1/1946</t>
  </si>
  <si>
    <t xml:space="preserve">10/1/1946</t>
  </si>
  <si>
    <t xml:space="preserve">11/1/1946</t>
  </si>
  <si>
    <t xml:space="preserve">12/1/1946</t>
  </si>
  <si>
    <t xml:space="preserve">1/1/1947</t>
  </si>
  <si>
    <t xml:space="preserve">2/1/1947</t>
  </si>
  <si>
    <t xml:space="preserve">3/1/1947</t>
  </si>
  <si>
    <t xml:space="preserve">4/1/1947</t>
  </si>
  <si>
    <t xml:space="preserve">5/1/1947</t>
  </si>
  <si>
    <t xml:space="preserve">6/1/1947</t>
  </si>
  <si>
    <t xml:space="preserve">7/1/1947</t>
  </si>
  <si>
    <t xml:space="preserve">8/1/1947</t>
  </si>
  <si>
    <t xml:space="preserve">9/1/1947</t>
  </si>
  <si>
    <t xml:space="preserve">10/1/1947</t>
  </si>
  <si>
    <t xml:space="preserve">11/1/1947</t>
  </si>
  <si>
    <t xml:space="preserve">12/1/1947</t>
  </si>
  <si>
    <t xml:space="preserve">1/1/1948</t>
  </si>
  <si>
    <t xml:space="preserve">2/1/1948</t>
  </si>
  <si>
    <t xml:space="preserve">3/1/1948</t>
  </si>
  <si>
    <t xml:space="preserve">4/1/1948</t>
  </si>
  <si>
    <t xml:space="preserve">5/1/1948</t>
  </si>
  <si>
    <t xml:space="preserve">6/1/1948</t>
  </si>
  <si>
    <t xml:space="preserve">7/1/1948</t>
  </si>
  <si>
    <t xml:space="preserve">8/1/1948</t>
  </si>
  <si>
    <t xml:space="preserve">9/1/1948</t>
  </si>
  <si>
    <t xml:space="preserve">10/1/1948</t>
  </si>
  <si>
    <t xml:space="preserve">11/1/1948</t>
  </si>
  <si>
    <t xml:space="preserve">12/1/1948</t>
  </si>
  <si>
    <t xml:space="preserve">1/1/1949</t>
  </si>
  <si>
    <t xml:space="preserve">2/1/1949</t>
  </si>
  <si>
    <t xml:space="preserve">3/1/1949</t>
  </si>
  <si>
    <t xml:space="preserve">4/1/1949</t>
  </si>
  <si>
    <t xml:space="preserve">5/1/1949</t>
  </si>
  <si>
    <t xml:space="preserve">6/1/1949</t>
  </si>
  <si>
    <t xml:space="preserve">7/1/1949</t>
  </si>
  <si>
    <t xml:space="preserve">8/1/1949</t>
  </si>
  <si>
    <t xml:space="preserve">9/1/1949</t>
  </si>
  <si>
    <t xml:space="preserve">10/1/1949</t>
  </si>
  <si>
    <t xml:space="preserve">11/1/1949</t>
  </si>
  <si>
    <t xml:space="preserve">12/1/1949</t>
  </si>
  <si>
    <t xml:space="preserve">1/1/1950</t>
  </si>
  <si>
    <t xml:space="preserve">2/1/1950</t>
  </si>
  <si>
    <t xml:space="preserve">3/1/1950</t>
  </si>
  <si>
    <t xml:space="preserve">4/1/1950</t>
  </si>
  <si>
    <t xml:space="preserve">5/1/1950</t>
  </si>
  <si>
    <t xml:space="preserve">6/1/1950</t>
  </si>
  <si>
    <t xml:space="preserve">7/1/1950</t>
  </si>
  <si>
    <t xml:space="preserve">8/1/1950</t>
  </si>
  <si>
    <t xml:space="preserve">9/1/1950</t>
  </si>
  <si>
    <t xml:space="preserve">10/1/1950</t>
  </si>
  <si>
    <t xml:space="preserve">11/1/1950</t>
  </si>
  <si>
    <t xml:space="preserve">12/1/1950</t>
  </si>
  <si>
    <t xml:space="preserve">1/1/1951</t>
  </si>
  <si>
    <t xml:space="preserve">2/1/1951</t>
  </si>
  <si>
    <t xml:space="preserve">3/1/1951</t>
  </si>
  <si>
    <t xml:space="preserve">4/1/1951</t>
  </si>
  <si>
    <t xml:space="preserve">5/1/1951</t>
  </si>
  <si>
    <t xml:space="preserve">6/1/1951</t>
  </si>
  <si>
    <t xml:space="preserve">7/1/1951</t>
  </si>
  <si>
    <t xml:space="preserve">8/1/1951</t>
  </si>
  <si>
    <t xml:space="preserve">9/1/1951</t>
  </si>
  <si>
    <t xml:space="preserve">10/1/1951</t>
  </si>
  <si>
    <t xml:space="preserve">11/1/1951</t>
  </si>
  <si>
    <t xml:space="preserve">12/1/1951</t>
  </si>
  <si>
    <t xml:space="preserve">1/1/1952</t>
  </si>
  <si>
    <t xml:space="preserve">2/1/1952</t>
  </si>
  <si>
    <t xml:space="preserve">3/1/1952</t>
  </si>
  <si>
    <t xml:space="preserve">4/1/1952</t>
  </si>
  <si>
    <t xml:space="preserve">5/1/1952</t>
  </si>
  <si>
    <t xml:space="preserve">6/1/1952</t>
  </si>
  <si>
    <t xml:space="preserve">7/1/1952</t>
  </si>
  <si>
    <t xml:space="preserve">8/1/1952</t>
  </si>
  <si>
    <t xml:space="preserve">9/1/1952</t>
  </si>
  <si>
    <t xml:space="preserve">10/1/1952</t>
  </si>
  <si>
    <t xml:space="preserve">11/1/1952</t>
  </si>
  <si>
    <t xml:space="preserve">12/1/1952</t>
  </si>
  <si>
    <t xml:space="preserve">1/1/1953</t>
  </si>
  <si>
    <t xml:space="preserve">2/1/1953</t>
  </si>
  <si>
    <t xml:space="preserve">3/1/1953</t>
  </si>
  <si>
    <t xml:space="preserve">4/1/1953</t>
  </si>
  <si>
    <t xml:space="preserve">5/1/1953</t>
  </si>
  <si>
    <t xml:space="preserve">6/1/1953</t>
  </si>
  <si>
    <t xml:space="preserve">7/1/1953</t>
  </si>
  <si>
    <t xml:space="preserve">8/1/1953</t>
  </si>
  <si>
    <t xml:space="preserve">9/1/1953</t>
  </si>
  <si>
    <t xml:space="preserve">10/1/1953</t>
  </si>
  <si>
    <t xml:space="preserve">11/1/1953</t>
  </si>
  <si>
    <t xml:space="preserve">12/1/1953</t>
  </si>
  <si>
    <t xml:space="preserve">1/1/1954</t>
  </si>
  <si>
    <t xml:space="preserve">2/1/1954</t>
  </si>
  <si>
    <t xml:space="preserve">3/1/1954</t>
  </si>
  <si>
    <t xml:space="preserve">4/1/1954</t>
  </si>
  <si>
    <t xml:space="preserve">5/1/1954</t>
  </si>
  <si>
    <t xml:space="preserve">6/1/1954</t>
  </si>
  <si>
    <t xml:space="preserve">7/1/1954</t>
  </si>
  <si>
    <t xml:space="preserve">8/1/1954</t>
  </si>
  <si>
    <t xml:space="preserve">9/1/1954</t>
  </si>
  <si>
    <t xml:space="preserve">10/1/1954</t>
  </si>
  <si>
    <t xml:space="preserve">11/1/1954</t>
  </si>
  <si>
    <t xml:space="preserve">12/1/1954</t>
  </si>
  <si>
    <t xml:space="preserve">1/1/1955</t>
  </si>
  <si>
    <t xml:space="preserve">2/1/1955</t>
  </si>
  <si>
    <t xml:space="preserve">3/1/1955</t>
  </si>
  <si>
    <t xml:space="preserve">4/1/1955</t>
  </si>
  <si>
    <t xml:space="preserve">5/1/1955</t>
  </si>
  <si>
    <t xml:space="preserve">6/1/1955</t>
  </si>
  <si>
    <t xml:space="preserve">7/1/1955</t>
  </si>
  <si>
    <t xml:space="preserve">8/1/1955</t>
  </si>
  <si>
    <t xml:space="preserve">9/1/1955</t>
  </si>
  <si>
    <t xml:space="preserve">10/1/1955</t>
  </si>
  <si>
    <t xml:space="preserve">11/1/1955</t>
  </si>
  <si>
    <t xml:space="preserve">12/1/1955</t>
  </si>
  <si>
    <t xml:space="preserve">1/1/1956</t>
  </si>
  <si>
    <t xml:space="preserve">2/1/1956</t>
  </si>
  <si>
    <t xml:space="preserve">3/1/1956</t>
  </si>
  <si>
    <t xml:space="preserve">4/1/1956</t>
  </si>
  <si>
    <t xml:space="preserve">5/1/1956</t>
  </si>
  <si>
    <t xml:space="preserve">6/1/1956</t>
  </si>
  <si>
    <t xml:space="preserve">7/1/1956</t>
  </si>
  <si>
    <t xml:space="preserve">8/1/1956</t>
  </si>
  <si>
    <t xml:space="preserve">9/1/1956</t>
  </si>
  <si>
    <t xml:space="preserve">10/1/1956</t>
  </si>
  <si>
    <t xml:space="preserve">11/1/1956</t>
  </si>
  <si>
    <t xml:space="preserve">12/1/1956</t>
  </si>
  <si>
    <t xml:space="preserve">1/1/1957</t>
  </si>
  <si>
    <t xml:space="preserve">2/1/1957</t>
  </si>
  <si>
    <t xml:space="preserve">3/1/1957</t>
  </si>
  <si>
    <t xml:space="preserve">4/1/1957</t>
  </si>
  <si>
    <t xml:space="preserve">5/1/1957</t>
  </si>
  <si>
    <t xml:space="preserve">6/1/1957</t>
  </si>
  <si>
    <t xml:space="preserve">7/1/1957</t>
  </si>
  <si>
    <t xml:space="preserve">8/1/1957</t>
  </si>
  <si>
    <t xml:space="preserve">9/1/1957</t>
  </si>
  <si>
    <t xml:space="preserve">10/1/1957</t>
  </si>
  <si>
    <t xml:space="preserve">11/1/1957</t>
  </si>
  <si>
    <t xml:space="preserve">12/1/1957</t>
  </si>
  <si>
    <t xml:space="preserve">1/1/1958</t>
  </si>
  <si>
    <t xml:space="preserve">2/1/1958</t>
  </si>
  <si>
    <t xml:space="preserve">3/1/1958</t>
  </si>
  <si>
    <t xml:space="preserve">4/1/1958</t>
  </si>
  <si>
    <t xml:space="preserve">5/1/1958</t>
  </si>
  <si>
    <t xml:space="preserve">6/1/1958</t>
  </si>
  <si>
    <t xml:space="preserve">7/1/1958</t>
  </si>
  <si>
    <t xml:space="preserve">8/1/1958</t>
  </si>
  <si>
    <t xml:space="preserve">9/1/1958</t>
  </si>
  <si>
    <t xml:space="preserve">10/1/1958</t>
  </si>
  <si>
    <t xml:space="preserve">11/1/1958</t>
  </si>
  <si>
    <t xml:space="preserve">12/1/1958</t>
  </si>
  <si>
    <t xml:space="preserve">1/1/1959</t>
  </si>
  <si>
    <t xml:space="preserve">2/1/1959</t>
  </si>
  <si>
    <t xml:space="preserve">3/1/1959</t>
  </si>
  <si>
    <t xml:space="preserve">4/1/1959</t>
  </si>
  <si>
    <t xml:space="preserve">5/1/1959</t>
  </si>
  <si>
    <t xml:space="preserve">6/1/1959</t>
  </si>
  <si>
    <t xml:space="preserve">7/1/1959</t>
  </si>
  <si>
    <t xml:space="preserve">8/1/1959</t>
  </si>
  <si>
    <t xml:space="preserve">9/1/1959</t>
  </si>
  <si>
    <t xml:space="preserve">10/1/1959</t>
  </si>
  <si>
    <t xml:space="preserve">11/1/1959</t>
  </si>
  <si>
    <t xml:space="preserve">12/1/1959</t>
  </si>
  <si>
    <t xml:space="preserve">1/1/1960</t>
  </si>
  <si>
    <t xml:space="preserve">2/1/1960</t>
  </si>
  <si>
    <t xml:space="preserve">3/1/1960</t>
  </si>
  <si>
    <t xml:space="preserve">4/1/1960</t>
  </si>
  <si>
    <t xml:space="preserve">5/1/1960</t>
  </si>
  <si>
    <t xml:space="preserve">6/1/1960</t>
  </si>
  <si>
    <t xml:space="preserve">7/1/1960</t>
  </si>
  <si>
    <t xml:space="preserve">8/1/1960</t>
  </si>
  <si>
    <t xml:space="preserve">9/1/1960</t>
  </si>
  <si>
    <t xml:space="preserve">10/1/1960</t>
  </si>
  <si>
    <t xml:space="preserve">11/1/1960</t>
  </si>
  <si>
    <t xml:space="preserve">12/1/1960</t>
  </si>
  <si>
    <t xml:space="preserve">1/1/1961</t>
  </si>
  <si>
    <t xml:space="preserve">2/1/1961</t>
  </si>
  <si>
    <t xml:space="preserve">3/1/1961</t>
  </si>
  <si>
    <t xml:space="preserve">4/1/1961</t>
  </si>
  <si>
    <t xml:space="preserve">5/1/1961</t>
  </si>
  <si>
    <t xml:space="preserve">6/1/1961</t>
  </si>
  <si>
    <t xml:space="preserve">7/1/1961</t>
  </si>
  <si>
    <t xml:space="preserve">8/1/1961</t>
  </si>
  <si>
    <t xml:space="preserve">9/1/1961</t>
  </si>
  <si>
    <t xml:space="preserve">10/1/1961</t>
  </si>
  <si>
    <t xml:space="preserve">11/1/1961</t>
  </si>
  <si>
    <t xml:space="preserve">12/1/1961</t>
  </si>
  <si>
    <t xml:space="preserve">1/1/1962</t>
  </si>
  <si>
    <t xml:space="preserve">2/1/1962</t>
  </si>
  <si>
    <t xml:space="preserve">3/1/1962</t>
  </si>
  <si>
    <t xml:space="preserve">4/1/1962</t>
  </si>
  <si>
    <t xml:space="preserve">5/1/1962</t>
  </si>
  <si>
    <t xml:space="preserve">6/1/1962</t>
  </si>
  <si>
    <t xml:space="preserve">7/1/1962</t>
  </si>
  <si>
    <t xml:space="preserve">8/1/1962</t>
  </si>
  <si>
    <t xml:space="preserve">9/1/1962</t>
  </si>
  <si>
    <t xml:space="preserve">10/1/1962</t>
  </si>
  <si>
    <t xml:space="preserve">11/1/1962</t>
  </si>
  <si>
    <t xml:space="preserve">12/1/1962</t>
  </si>
  <si>
    <t xml:space="preserve">1/1/1963</t>
  </si>
  <si>
    <t xml:space="preserve">2/1/1963</t>
  </si>
  <si>
    <t xml:space="preserve">3/1/1963</t>
  </si>
  <si>
    <t xml:space="preserve">4/1/1963</t>
  </si>
  <si>
    <t xml:space="preserve">5/1/1963</t>
  </si>
  <si>
    <t xml:space="preserve">6/1/1963</t>
  </si>
  <si>
    <t xml:space="preserve">7/1/1963</t>
  </si>
  <si>
    <t xml:space="preserve">8/1/1963</t>
  </si>
  <si>
    <t xml:space="preserve">9/1/1963</t>
  </si>
  <si>
    <t xml:space="preserve">10/1/1963</t>
  </si>
  <si>
    <t xml:space="preserve">11/1/1963</t>
  </si>
  <si>
    <t xml:space="preserve">12/1/1963</t>
  </si>
  <si>
    <t xml:space="preserve">1/1/1964</t>
  </si>
  <si>
    <t xml:space="preserve">2/1/1964</t>
  </si>
  <si>
    <t xml:space="preserve">3/1/1964</t>
  </si>
  <si>
    <t xml:space="preserve">4/1/1964</t>
  </si>
  <si>
    <t xml:space="preserve">5/1/1964</t>
  </si>
  <si>
    <t xml:space="preserve">6/1/1964</t>
  </si>
  <si>
    <t xml:space="preserve">7/1/1964</t>
  </si>
  <si>
    <t xml:space="preserve">8/1/1964</t>
  </si>
  <si>
    <t xml:space="preserve">9/1/1964</t>
  </si>
  <si>
    <t xml:space="preserve">10/1/1964</t>
  </si>
  <si>
    <t xml:space="preserve">11/1/1964</t>
  </si>
  <si>
    <t xml:space="preserve">12/1/1964</t>
  </si>
  <si>
    <t xml:space="preserve">1/1/1965</t>
  </si>
  <si>
    <t xml:space="preserve">2/1/1965</t>
  </si>
  <si>
    <t xml:space="preserve">3/1/1965</t>
  </si>
  <si>
    <t xml:space="preserve">4/1/1965</t>
  </si>
  <si>
    <t xml:space="preserve">5/1/1965</t>
  </si>
  <si>
    <t xml:space="preserve">6/1/1965</t>
  </si>
  <si>
    <t xml:space="preserve">7/1/1965</t>
  </si>
  <si>
    <t xml:space="preserve">8/1/1965</t>
  </si>
  <si>
    <t xml:space="preserve">9/1/1965</t>
  </si>
  <si>
    <t xml:space="preserve">10/1/1965</t>
  </si>
  <si>
    <t xml:space="preserve">11/1/1965</t>
  </si>
  <si>
    <t xml:space="preserve">12/1/1965</t>
  </si>
  <si>
    <t xml:space="preserve">1/1/1966</t>
  </si>
  <si>
    <t xml:space="preserve">2/1/1966</t>
  </si>
  <si>
    <t xml:space="preserve">3/1/1966</t>
  </si>
  <si>
    <t xml:space="preserve">4/1/1966</t>
  </si>
  <si>
    <t xml:space="preserve">5/1/1966</t>
  </si>
  <si>
    <t xml:space="preserve">6/1/1966</t>
  </si>
  <si>
    <t xml:space="preserve">7/1/1966</t>
  </si>
  <si>
    <t xml:space="preserve">8/1/1966</t>
  </si>
  <si>
    <t xml:space="preserve">9/1/1966</t>
  </si>
  <si>
    <t xml:space="preserve">10/1/1966</t>
  </si>
  <si>
    <t xml:space="preserve">11/1/1966</t>
  </si>
  <si>
    <t xml:space="preserve">12/1/1966</t>
  </si>
  <si>
    <t xml:space="preserve">1/1/1967</t>
  </si>
  <si>
    <t xml:space="preserve">2/1/1967</t>
  </si>
  <si>
    <t xml:space="preserve">3/1/1967</t>
  </si>
  <si>
    <t xml:space="preserve">4/1/1967</t>
  </si>
  <si>
    <t xml:space="preserve">5/1/1967</t>
  </si>
  <si>
    <t xml:space="preserve">6/1/1967</t>
  </si>
  <si>
    <t xml:space="preserve">7/1/1967</t>
  </si>
  <si>
    <t xml:space="preserve">8/1/1967</t>
  </si>
  <si>
    <t xml:space="preserve">9/1/1967</t>
  </si>
  <si>
    <t xml:space="preserve">10/1/1967</t>
  </si>
  <si>
    <t xml:space="preserve">11/1/1967</t>
  </si>
  <si>
    <t xml:space="preserve">12/1/1967</t>
  </si>
  <si>
    <t xml:space="preserve">1/1/1968</t>
  </si>
  <si>
    <t xml:space="preserve">2/1/1968</t>
  </si>
  <si>
    <t xml:space="preserve">3/1/1968</t>
  </si>
  <si>
    <t xml:space="preserve">4/1/1968</t>
  </si>
  <si>
    <t xml:space="preserve">5/1/1968</t>
  </si>
  <si>
    <t xml:space="preserve">6/1/1968</t>
  </si>
  <si>
    <t xml:space="preserve">7/1/1968</t>
  </si>
  <si>
    <t xml:space="preserve">8/1/1968</t>
  </si>
  <si>
    <t xml:space="preserve">9/1/1968</t>
  </si>
  <si>
    <t xml:space="preserve">10/1/1968</t>
  </si>
  <si>
    <t xml:space="preserve">11/1/1968</t>
  </si>
  <si>
    <t xml:space="preserve">12/1/1968</t>
  </si>
  <si>
    <t xml:space="preserve">1/1/1969</t>
  </si>
  <si>
    <t xml:space="preserve">2/1/1969</t>
  </si>
  <si>
    <t xml:space="preserve">3/1/1969</t>
  </si>
  <si>
    <t xml:space="preserve">4/1/1969</t>
  </si>
  <si>
    <t xml:space="preserve">5/1/1969</t>
  </si>
  <si>
    <t xml:space="preserve">6/1/1969</t>
  </si>
  <si>
    <t xml:space="preserve">7/1/1969</t>
  </si>
  <si>
    <t xml:space="preserve">8/1/1969</t>
  </si>
  <si>
    <t xml:space="preserve">9/1/1969</t>
  </si>
  <si>
    <t xml:space="preserve">10/1/1969</t>
  </si>
  <si>
    <t xml:space="preserve">11/1/1969</t>
  </si>
  <si>
    <t xml:space="preserve">12/1/1969</t>
  </si>
  <si>
    <t xml:space="preserve">1/1/1970</t>
  </si>
</sst>
</file>

<file path=xl/styles.xml><?xml version="1.0" encoding="utf-8"?>
<styleSheet xmlns="http://schemas.openxmlformats.org/spreadsheetml/2006/main">
  <numFmts count="14">
    <numFmt numFmtId="164" formatCode="General"/>
    <numFmt numFmtId="165" formatCode="_(* #,##0_);_(* \(#,##0\);_(* \-??_);_(@_)"/>
    <numFmt numFmtId="166" formatCode="_(* #,##0.00_);_(* \(#,##0.00\);_(* \-??_);_(@_)"/>
    <numFmt numFmtId="167" formatCode="0.0"/>
    <numFmt numFmtId="168" formatCode="0%"/>
    <numFmt numFmtId="169" formatCode="0.0%"/>
    <numFmt numFmtId="170" formatCode="@"/>
    <numFmt numFmtId="171" formatCode="0"/>
    <numFmt numFmtId="172" formatCode="_(* #,##0.0_);_(* \(#,##0.0\);_(* \-??_);_(@_)"/>
    <numFmt numFmtId="173" formatCode="M/D/YYYY"/>
    <numFmt numFmtId="174" formatCode="0.00"/>
    <numFmt numFmtId="175" formatCode="#,##0"/>
    <numFmt numFmtId="176" formatCode="000"/>
    <numFmt numFmtId="177" formatCode="M/D/YYYY\ H:MM"/>
  </numFmts>
  <fonts count="1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sz val="11"/>
      <color rgb="FF9C0006"/>
      <name val="Calibri"/>
      <family val="2"/>
      <charset val="1"/>
    </font>
    <font>
      <sz val="10"/>
      <color rgb="FF222222"/>
      <name val="Arial"/>
      <family val="2"/>
      <charset val="1"/>
    </font>
    <font>
      <sz val="10"/>
      <name val="Arial"/>
      <family val="2"/>
      <charset val="1"/>
    </font>
    <font>
      <sz val="14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sz val="13"/>
      <color rgb="FF000000"/>
      <name val="Arial"/>
      <family val="2"/>
      <charset val="1"/>
    </font>
    <font>
      <sz val="11"/>
      <name val="Arial"/>
      <family val="2"/>
      <charset val="1"/>
    </font>
    <font>
      <sz val="1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C7CE"/>
        <bgColor rgb="FFCCCCFF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2" borderId="0" applyFont="true" applyBorder="false" applyAlignment="true" applyProtection="false">
      <alignment horizontal="general" vertical="bottom" textRotation="0" wrapText="false" indent="0" shrinkToFit="false"/>
    </xf>
  </cellStyleXfs>
  <cellXfs count="6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0" borderId="0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70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70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1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1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72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71" fontId="6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6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73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4" fontId="6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0" xfId="2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9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71" fontId="9" fillId="0" borderId="0" xfId="0" applyFont="true" applyBorder="false" applyAlignment="true" applyProtection="false">
      <alignment horizontal="right" vertical="top" textRotation="0" wrapText="true" indent="0" shrinkToFit="false"/>
      <protection locked="true" hidden="false"/>
    </xf>
    <xf numFmtId="171" fontId="9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71" fontId="10" fillId="0" borderId="0" xfId="0" applyFont="true" applyBorder="false" applyAlignment="true" applyProtection="false">
      <alignment horizontal="right" vertical="top" textRotation="0" wrapText="true" indent="0" shrinkToFit="false"/>
      <protection locked="true" hidden="false"/>
    </xf>
    <xf numFmtId="171" fontId="11" fillId="0" borderId="0" xfId="0" applyFont="true" applyBorder="false" applyAlignment="true" applyProtection="false">
      <alignment horizontal="right" vertical="top" textRotation="0" wrapText="true" indent="0" shrinkToFit="false"/>
      <protection locked="true" hidden="false"/>
    </xf>
    <xf numFmtId="171" fontId="11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76" fontId="9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70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0" fillId="0" borderId="0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77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1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1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3" fontId="12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1" fontId="12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2222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36"/>
  <sheetViews>
    <sheetView windowProtection="false" showFormulas="false" showGridLines="true" showRowColHeaders="true" showZeros="true" rightToLeft="false" tabSelected="false" showOutlineSymbols="true" defaultGridColor="true" view="normal" topLeftCell="A2" colorId="64" zoomScale="100" zoomScaleNormal="100" zoomScalePageLayoutView="100" workbookViewId="0">
      <selection pane="topLeft" activeCell="S4" activeCellId="0" sqref="S4"/>
    </sheetView>
  </sheetViews>
  <sheetFormatPr defaultRowHeight="15"/>
  <cols>
    <col collapsed="false" hidden="false" max="1" min="1" style="0" width="15.7449392712551"/>
    <col collapsed="false" hidden="false" max="2" min="2" style="0" width="9.31983805668016"/>
    <col collapsed="false" hidden="false" max="3" min="3" style="0" width="10.2834008097166"/>
    <col collapsed="false" hidden="false" max="4" min="4" style="0" width="7.60728744939271"/>
    <col collapsed="false" hidden="false" max="5" min="5" style="0" width="10.2834008097166"/>
    <col collapsed="false" hidden="false" max="6" min="6" style="0" width="7.60728744939271"/>
    <col collapsed="false" hidden="false" max="7" min="7" style="0" width="10.2834008097166"/>
    <col collapsed="false" hidden="false" max="11" min="8" style="0" width="7.60728744939271"/>
    <col collapsed="false" hidden="false" max="12" min="12" style="0" width="16.8178137651822"/>
    <col collapsed="false" hidden="false" max="13" min="13" style="0" width="10.3886639676113"/>
    <col collapsed="false" hidden="false" max="14" min="14" style="0" width="9.85425101214575"/>
    <col collapsed="false" hidden="false" max="15" min="15" style="0" width="16.8178137651822"/>
    <col collapsed="false" hidden="false" max="16" min="16" style="0" width="11.1417004048583"/>
    <col collapsed="false" hidden="false" max="17" min="17" style="0" width="11.6761133603239"/>
    <col collapsed="false" hidden="false" max="18" min="18" style="0" width="17.246963562753"/>
    <col collapsed="false" hidden="false" max="19" min="19" style="0" width="13.0688259109312"/>
    <col collapsed="false" hidden="false" max="20" min="20" style="0" width="10.7125506072875"/>
    <col collapsed="false" hidden="false" max="25" min="21" style="0" width="7.60728744939271"/>
    <col collapsed="false" hidden="false" max="1025" min="26" style="0" width="15.3198380566802"/>
  </cols>
  <sheetData>
    <row r="1" customFormat="false" ht="15" hidden="false" customHeight="false" outlineLevel="0" collapsed="false">
      <c r="A1" s="1"/>
      <c r="B1" s="2" t="s">
        <v>0</v>
      </c>
      <c r="C1" s="2"/>
      <c r="D1" s="2"/>
      <c r="E1" s="2"/>
      <c r="F1" s="2"/>
      <c r="G1" s="1"/>
    </row>
    <row r="2" customFormat="false" ht="15" hidden="false" customHeight="false" outlineLevel="0" collapsed="false">
      <c r="A2" s="1"/>
      <c r="B2" s="3" t="n">
        <v>0.25</v>
      </c>
      <c r="C2" s="3"/>
      <c r="D2" s="3" t="n">
        <v>0.25</v>
      </c>
      <c r="E2" s="3"/>
      <c r="F2" s="3" t="n">
        <v>0.25</v>
      </c>
      <c r="G2" s="1"/>
    </row>
    <row r="3" customFormat="false" ht="75" hidden="false" customHeight="false" outlineLevel="0" collapsed="false">
      <c r="A3" s="4" t="s">
        <v>1</v>
      </c>
      <c r="B3" s="5" t="s">
        <v>2</v>
      </c>
      <c r="C3" s="5" t="s">
        <v>3</v>
      </c>
      <c r="D3" s="5" t="s">
        <v>4</v>
      </c>
      <c r="E3" s="5" t="s">
        <v>3</v>
      </c>
      <c r="F3" s="5" t="s">
        <v>5</v>
      </c>
      <c r="G3" s="5" t="s">
        <v>3</v>
      </c>
      <c r="I3" s="6" t="s">
        <v>6</v>
      </c>
      <c r="J3" s="7" t="s">
        <v>7</v>
      </c>
      <c r="K3" s="8"/>
      <c r="L3" s="7" t="s">
        <v>8</v>
      </c>
      <c r="M3" s="7" t="s">
        <v>9</v>
      </c>
      <c r="N3" s="7" t="s">
        <v>10</v>
      </c>
      <c r="O3" s="7" t="s">
        <v>11</v>
      </c>
      <c r="P3" s="7" t="s">
        <v>12</v>
      </c>
      <c r="Q3" s="7" t="s">
        <v>13</v>
      </c>
      <c r="R3" s="7" t="s">
        <v>14</v>
      </c>
      <c r="S3" s="7" t="s">
        <v>15</v>
      </c>
      <c r="T3" s="7" t="s">
        <v>16</v>
      </c>
    </row>
    <row r="4" customFormat="false" ht="15" hidden="false" customHeight="false" outlineLevel="0" collapsed="false">
      <c r="A4" s="8" t="s">
        <v>17</v>
      </c>
      <c r="B4" s="9" t="n">
        <f aca="false">Metadata!J2</f>
        <v>19.5832702533383</v>
      </c>
      <c r="C4" s="9" t="n">
        <f aca="false">B4*$B$2</f>
        <v>4.89581756333458</v>
      </c>
      <c r="D4" s="9" t="n">
        <f aca="false">Metadata!K2</f>
        <v>108.124599380418</v>
      </c>
      <c r="E4" s="9" t="n">
        <f aca="false">D4*$D$2</f>
        <v>27.0311498451044</v>
      </c>
      <c r="F4" s="9" t="n">
        <f aca="false">Metadata!L2</f>
        <v>253.680291776354</v>
      </c>
      <c r="G4" s="9" t="n">
        <f aca="false">F4*$F$2</f>
        <v>63.4200729440886</v>
      </c>
      <c r="I4" s="10" t="n">
        <v>2250</v>
      </c>
      <c r="J4" s="11" t="n">
        <v>37.6</v>
      </c>
      <c r="K4" s="8"/>
      <c r="L4" s="11" t="n">
        <v>0</v>
      </c>
      <c r="M4" s="11" t="n">
        <f aca="false">IF($D4+($D4/($D4+$F4))*(L4*($I4-($D4+$F4)))&lt;$D4,$D4,$D4+($D4/($D4+$F4))*(L4*($I4-($D4+$F4))))</f>
        <v>108.124599380418</v>
      </c>
      <c r="N4" s="11" t="n">
        <f aca="false">IF($F4+($F4/($D4+$F4))*(L4*($I4-($D4+$F4)))&lt;$F4,$F4,$F4+($F4/($D4+$F4))*(L4*($I4-($D4+$F4))))</f>
        <v>253.680291776354</v>
      </c>
      <c r="O4" s="12" t="n">
        <v>0.452911363636364</v>
      </c>
      <c r="P4" s="11" t="n">
        <f aca="false">IF($D4+($D4/($D4+$F4))*(O4*($I4-($D4+$F4)))&lt;$D4,$D4,$D4+($D4/($D4+$F4))*(O4*($I4-($D4+$F4))))</f>
        <v>363.694770243569</v>
      </c>
      <c r="Q4" s="11" t="n">
        <f aca="false">IF($F4+($F4/($D4+$F4))*(O4*($I4-($D4+$F4)))&lt;$F4,$F4,$F4+($F4/($D4+$F4))*(O4*($I4-($D4+$F4))))</f>
        <v>853.295142470902</v>
      </c>
      <c r="R4" s="12" t="n">
        <v>0.635274242424243</v>
      </c>
      <c r="S4" s="11" t="n">
        <f aca="false">IF($D4+($D4/($D4+$F4))*(R4*($I4-($D4+$F4)))&lt;$D4,$D4,$D4+($D4/($D4+$F4))*(R4*($I4-($D4+$F4))))</f>
        <v>466.599037685033</v>
      </c>
      <c r="T4" s="11" t="n">
        <f aca="false">IF($F4+($F4/($D4+$F4))*(R4*($I4-($D4+$F4)))&lt;$F4,$F4,$F4+($F4/($D4+$F4))*(R4*($I4-($D4+$F4))))</f>
        <v>1094.72757079128</v>
      </c>
    </row>
    <row r="5" customFormat="false" ht="15" hidden="false" customHeight="false" outlineLevel="0" collapsed="false">
      <c r="A5" s="8" t="s">
        <v>18</v>
      </c>
      <c r="B5" s="9" t="n">
        <f aca="false">Metadata!J3</f>
        <v>5.6009415</v>
      </c>
      <c r="C5" s="9" t="n">
        <f aca="false">B5*$B$2</f>
        <v>1.400235375</v>
      </c>
      <c r="D5" s="9" t="n">
        <f aca="false">Metadata!K3</f>
        <v>32.538803</v>
      </c>
      <c r="E5" s="9" t="n">
        <f aca="false">D5*$D$2</f>
        <v>8.13470075</v>
      </c>
      <c r="F5" s="9" t="n">
        <f aca="false">Metadata!L3</f>
        <v>35.205918</v>
      </c>
      <c r="G5" s="9" t="n">
        <f aca="false">F5*$F$2</f>
        <v>8.8014795</v>
      </c>
      <c r="I5" s="10" t="n">
        <v>10</v>
      </c>
      <c r="J5" s="13" t="n">
        <v>11.8</v>
      </c>
      <c r="K5" s="8"/>
      <c r="L5" s="12" t="n">
        <v>0.486111111111111</v>
      </c>
      <c r="M5" s="11" t="n">
        <f aca="false">IF($D5+($D5/($D5+$F5))*(L5*($I5-($D5+$F5)))&lt;$D5,$D5,$D5+($D5/($D5+$F5))*(L5*($I5-($D5+$F5))))</f>
        <v>32.538803</v>
      </c>
      <c r="N5" s="11" t="n">
        <f aca="false">IF($F5+($F5/($D5+$F5))*(L5*($I5-($D5+$F5)))&lt;$F5,$F5,$F5+($F5/($D5+$F5))*(L5*($I5-($D5+$F5))))</f>
        <v>35.205918</v>
      </c>
      <c r="O5" s="12" t="n">
        <v>0.743055555555556</v>
      </c>
      <c r="P5" s="11" t="n">
        <f aca="false">IF($D5+($D5/($D5+$F5))*(O5*($I5-($D5+$F5)))&lt;$D5,$D5,$D5+($D5/($D5+$F5))*(O5*($I5-($D5+$F5))))</f>
        <v>32.538803</v>
      </c>
      <c r="Q5" s="11" t="n">
        <f aca="false">IF($F5+($F5/($D5+$F5))*(O5*($I5-($D5+$F5)))&lt;$F5,$F5,$F5+($F5/($D5+$F5))*(O5*($I5-($D5+$F5))))</f>
        <v>35.205918</v>
      </c>
      <c r="R5" s="12" t="n">
        <v>0.828703703703704</v>
      </c>
      <c r="S5" s="11" t="n">
        <f aca="false">IF($D5+($D5/($D5+$F5))*(R5*($I5-($D5+$F5)))&lt;$D5,$D5,$D5+($D5/($D5+$F5))*(R5*($I5-($D5+$F5))))</f>
        <v>32.538803</v>
      </c>
      <c r="T5" s="11" t="n">
        <f aca="false">IF($F5+($F5/($D5+$F5))*(R5*($I5-($D5+$F5)))&lt;$F5,$F5,$F5+($F5/($D5+$F5))*(R5*($I5-($D5+$F5))))</f>
        <v>35.205918</v>
      </c>
    </row>
    <row r="6" customFormat="false" ht="15" hidden="false" customHeight="false" outlineLevel="0" collapsed="false">
      <c r="A6" s="8" t="s">
        <v>19</v>
      </c>
      <c r="B6" s="9" t="n">
        <f aca="false">Metadata!J4</f>
        <v>2.6260968305506</v>
      </c>
      <c r="C6" s="9" t="n">
        <f aca="false">B6*$B$2</f>
        <v>0.656524207637649</v>
      </c>
      <c r="D6" s="9" t="n">
        <f aca="false">Metadata!K4</f>
        <v>7.85758911430193</v>
      </c>
      <c r="E6" s="9" t="n">
        <f aca="false">D6*$D$2</f>
        <v>1.96439727857548</v>
      </c>
      <c r="F6" s="9" t="n">
        <f aca="false">Metadata!L4</f>
        <v>20.0467053707243</v>
      </c>
      <c r="G6" s="9" t="n">
        <f aca="false">F6*$F$2</f>
        <v>5.01167634268108</v>
      </c>
      <c r="I6" s="10" t="n">
        <v>0</v>
      </c>
      <c r="J6" s="13" t="n">
        <v>6.3</v>
      </c>
      <c r="K6" s="8"/>
      <c r="L6" s="12" t="n">
        <v>0</v>
      </c>
      <c r="M6" s="11" t="n">
        <f aca="false">IF($D6+($D6/($D6+$F6))*(L6*($I6-($D6+$F6)))&lt;$D6,$D6,$D6+($D6/($D6+$F6))*(L6*($I6-($D6+$F6))))</f>
        <v>7.85758911430193</v>
      </c>
      <c r="N6" s="11" t="n">
        <f aca="false">IF($F6+($F6/($D6+$F6))*(L6*($I6-($D6+$F6)))&lt;$F6,$F6,$F6+($F6/($D6+$F6))*(L6*($I6-($D6+$F6))))</f>
        <v>20.0467053707243</v>
      </c>
      <c r="O6" s="12" t="n">
        <v>0</v>
      </c>
      <c r="P6" s="11" t="n">
        <f aca="false">IF($D6+($D6/($D6+$F6))*(O6*($I6-($D6+$F6)))&lt;$D6,$D6,$D6+($D6/($D6+$F6))*(O6*($I6-($D6+$F6))))</f>
        <v>7.85758911430193</v>
      </c>
      <c r="Q6" s="11" t="n">
        <f aca="false">IF($F6+($F6/($D6+$F6))*(O6*($I6-($D6+$F6)))&lt;$F6,$F6,$F6+($F6/($D6+$F6))*(O6*($I6-($D6+$F6))))</f>
        <v>20.0467053707243</v>
      </c>
      <c r="R6" s="12" t="n">
        <v>1</v>
      </c>
      <c r="S6" s="11" t="n">
        <f aca="false">IF($D6+($D6/($D6+$F6))*(R6*($I6-($D6+$F6)))&lt;$D6,$D6,$D6+($D6/($D6+$F6))*(R6*($I6-($D6+$F6))))</f>
        <v>7.85758911430193</v>
      </c>
      <c r="T6" s="11" t="n">
        <f aca="false">IF($F6+($F6/($D6+$F6))*(R6*($I6-($D6+$F6)))&lt;$F6,$F6,$F6+($F6/($D6+$F6))*(R6*($I6-($D6+$F6))))</f>
        <v>20.0467053707243</v>
      </c>
    </row>
    <row r="7" customFormat="false" ht="15" hidden="false" customHeight="false" outlineLevel="0" collapsed="false">
      <c r="A7" s="14" t="s">
        <v>20</v>
      </c>
      <c r="B7" s="9" t="n">
        <f aca="false">Metadata!J5</f>
        <v>1.8543</v>
      </c>
      <c r="C7" s="9" t="n">
        <f aca="false">B7*$B$2</f>
        <v>0.463575</v>
      </c>
      <c r="D7" s="9" t="n">
        <f aca="false">Metadata!K5</f>
        <v>10.7726</v>
      </c>
      <c r="E7" s="9" t="n">
        <f aca="false">D7*$D$2</f>
        <v>2.69315</v>
      </c>
      <c r="F7" s="9" t="n">
        <f aca="false">Metadata!L5</f>
        <v>11.6556</v>
      </c>
      <c r="G7" s="9" t="n">
        <f aca="false">F7*$F$2</f>
        <v>2.9139</v>
      </c>
      <c r="I7" s="10" t="n">
        <v>0</v>
      </c>
      <c r="J7" s="13" t="n">
        <v>3.9</v>
      </c>
      <c r="K7" s="8"/>
      <c r="L7" s="12" t="n">
        <v>0</v>
      </c>
      <c r="M7" s="11" t="n">
        <f aca="false">IF($D7+($D7/($D7+$F7))*(L7*($I7-($D7+$F7)))&lt;$D7,$D7,$D7+($D7/($D7+$F7))*(L7*($I7-($D7+$F7))))</f>
        <v>10.7726</v>
      </c>
      <c r="N7" s="11" t="n">
        <f aca="false">IF($F7+($F7/($D7+$F7))*(L7*($I7-($D7+$F7)))&lt;$F7,$F7,$F7+($F7/($D7+$F7))*(L7*($I7-($D7+$F7))))</f>
        <v>11.6556</v>
      </c>
      <c r="O7" s="12" t="n">
        <v>0</v>
      </c>
      <c r="P7" s="11" t="n">
        <f aca="false">IF($D7+($D7/($D7+$F7))*(O7*($I7-($D7+$F7)))&lt;$D7,$D7,$D7+($D7/($D7+$F7))*(O7*($I7-($D7+$F7))))</f>
        <v>10.7726</v>
      </c>
      <c r="Q7" s="11" t="n">
        <f aca="false">IF($F7+($F7/($D7+$F7))*(O7*($I7-($D7+$F7)))&lt;$F7,$F7,$F7+($F7/($D7+$F7))*(O7*($I7-($D7+$F7))))</f>
        <v>11.6556</v>
      </c>
      <c r="R7" s="12" t="n">
        <v>0</v>
      </c>
      <c r="S7" s="11" t="n">
        <f aca="false">IF($D7+($D7/($D7+$F7))*(R7*($I7-($D7+$F7)))&lt;$D7,$D7,$D7+($D7/($D7+$F7))*(R7*($I7-($D7+$F7))))</f>
        <v>10.7726</v>
      </c>
      <c r="T7" s="11" t="n">
        <f aca="false">IF($F7+($F7/($D7+$F7))*(R7*($I7-($D7+$F7)))&lt;$F7,$F7,$F7+($F7/($D7+$F7))*(R7*($I7-($D7+$F7))))</f>
        <v>11.6556</v>
      </c>
    </row>
    <row r="8" customFormat="false" ht="15" hidden="false" customHeight="false" outlineLevel="0" collapsed="false">
      <c r="A8" s="8" t="s">
        <v>21</v>
      </c>
      <c r="B8" s="9" t="n">
        <f aca="false">Metadata!J6</f>
        <v>3.86681188246097</v>
      </c>
      <c r="C8" s="9" t="n">
        <f aca="false">B8*$B$2</f>
        <v>0.966702970615243</v>
      </c>
      <c r="D8" s="9" t="n">
        <f aca="false">Metadata!K6</f>
        <v>0</v>
      </c>
      <c r="E8" s="9" t="n">
        <f aca="false">D8*$D$2</f>
        <v>0</v>
      </c>
      <c r="F8" s="9" t="n">
        <f aca="false">Metadata!L6</f>
        <v>0.0580021782369146</v>
      </c>
      <c r="G8" s="9" t="n">
        <f aca="false">F8*$F$2</f>
        <v>0.0145005445592287</v>
      </c>
      <c r="I8" s="10" t="n">
        <v>0</v>
      </c>
      <c r="J8" s="13" t="n">
        <v>13.3</v>
      </c>
      <c r="K8" s="8"/>
      <c r="L8" s="12" t="n">
        <v>0.911111111111111</v>
      </c>
      <c r="M8" s="11" t="n">
        <f aca="false">IF($D8+($D8/($D8+$F8))*(L8*($I8-($D8+$F8)))&lt;$D8,$D8,$D8+($D8/($D8+$F8))*(L8*($I8-($D8+$F8))))</f>
        <v>0</v>
      </c>
      <c r="N8" s="11" t="n">
        <f aca="false">IF($F8+($F8/($D8+$F8))*(L8*($I8-($D8+$F8)))&lt;$F8,$F8,$F8+($F8/($D8+$F8))*(L8*($I8-($D8+$F8))))</f>
        <v>0.0580021782369146</v>
      </c>
      <c r="O8" s="12" t="n">
        <v>0.955555555555556</v>
      </c>
      <c r="P8" s="11" t="n">
        <f aca="false">IF($D8+($D8/($D8+$F8))*(O8*($I8-($D8+$F8)))&lt;$D8,$D8,$D8+($D8/($D8+$F8))*(O8*($I8-($D8+$F8))))</f>
        <v>0</v>
      </c>
      <c r="Q8" s="11" t="n">
        <f aca="false">IF($F8+($F8/($D8+$F8))*(O8*($I8-($D8+$F8)))&lt;$F8,$F8,$F8+($F8/($D8+$F8))*(O8*($I8-($D8+$F8))))</f>
        <v>0.0580021782369146</v>
      </c>
      <c r="R8" s="12" t="n">
        <v>0.97037037037037</v>
      </c>
      <c r="S8" s="11" t="n">
        <f aca="false">IF($D8+($D8/($D8+$F8))*(R8*($I8-($D8+$F8)))&lt;$D8,$D8,$D8+($D8/($D8+$F8))*(R8*($I8-($D8+$F8))))</f>
        <v>0</v>
      </c>
      <c r="T8" s="11" t="n">
        <f aca="false">IF($F8+($F8/($D8+$F8))*(R8*($I8-($D8+$F8)))&lt;$F8,$F8,$F8+($F8/($D8+$F8))*(R8*($I8-($D8+$F8))))</f>
        <v>0.0580021782369146</v>
      </c>
    </row>
    <row r="9" customFormat="false" ht="15" hidden="false" customHeight="false" outlineLevel="0" collapsed="false">
      <c r="A9" s="8" t="s">
        <v>22</v>
      </c>
      <c r="B9" s="9" t="n">
        <f aca="false">Metadata!J7</f>
        <v>2.1567</v>
      </c>
      <c r="C9" s="9" t="n">
        <f aca="false">B9*$B$2</f>
        <v>0.539175</v>
      </c>
      <c r="D9" s="9" t="n">
        <f aca="false">Metadata!K7</f>
        <v>12.5294</v>
      </c>
      <c r="E9" s="9" t="n">
        <f aca="false">D9*$D$2</f>
        <v>3.13235</v>
      </c>
      <c r="F9" s="9" t="n">
        <f aca="false">Metadata!L7</f>
        <v>13.5564</v>
      </c>
      <c r="G9" s="9" t="n">
        <f aca="false">F9*$F$2</f>
        <v>3.3891</v>
      </c>
      <c r="I9" s="10" t="n">
        <v>0</v>
      </c>
      <c r="J9" s="13" t="n">
        <v>4.5</v>
      </c>
      <c r="K9" s="8"/>
      <c r="L9" s="12" t="n">
        <v>0.95</v>
      </c>
      <c r="M9" s="11" t="n">
        <f aca="false">IF($D9+($D9/($D9+$F9))*(L9*($I9-($D9+$F9)))&lt;$D9,$D9,$D9+($D9/($D9+$F9))*(L9*($I9-($D9+$F9))))</f>
        <v>12.5294</v>
      </c>
      <c r="N9" s="11" t="n">
        <f aca="false">IF($F9+($F9/($D9+$F9))*(L9*($I9-($D9+$F9)))&lt;$F9,$F9,$F9+($F9/($D9+$F9))*(L9*($I9-($D9+$F9))))</f>
        <v>13.5564</v>
      </c>
      <c r="O9" s="12" t="n">
        <v>0.975</v>
      </c>
      <c r="P9" s="11" t="n">
        <f aca="false">IF($D9+($D9/($D9+$F9))*(O9*($I9-($D9+$F9)))&lt;$D9,$D9,$D9+($D9/($D9+$F9))*(O9*($I9-($D9+$F9))))</f>
        <v>12.5294</v>
      </c>
      <c r="Q9" s="11" t="n">
        <f aca="false">IF($F9+($F9/($D9+$F9))*(O9*($I9-($D9+$F9)))&lt;$F9,$F9,$F9+($F9/($D9+$F9))*(O9*($I9-($D9+$F9))))</f>
        <v>13.5564</v>
      </c>
      <c r="R9" s="12" t="n">
        <v>0.983333333333333</v>
      </c>
      <c r="S9" s="11" t="n">
        <f aca="false">IF($D9+($D9/($D9+$F9))*(R9*($I9-($D9+$F9)))&lt;$D9,$D9,$D9+($D9/($D9+$F9))*(R9*($I9-($D9+$F9))))</f>
        <v>12.5294</v>
      </c>
      <c r="T9" s="11" t="n">
        <f aca="false">IF($F9+($F9/($D9+$F9))*(R9*($I9-($D9+$F9)))&lt;$F9,$F9,$F9+($F9/($D9+$F9))*(R9*($I9-($D9+$F9))))</f>
        <v>13.5564</v>
      </c>
    </row>
    <row r="10" customFormat="false" ht="15" hidden="false" customHeight="false" outlineLevel="0" collapsed="false">
      <c r="A10" s="8" t="s">
        <v>23</v>
      </c>
      <c r="B10" s="9" t="n">
        <f aca="false">Metadata!J8</f>
        <v>15.2787941645625</v>
      </c>
      <c r="C10" s="9" t="n">
        <f aca="false">B10*$B$2</f>
        <v>3.81969854114062</v>
      </c>
      <c r="D10" s="9" t="n">
        <f aca="false">Metadata!K8</f>
        <v>88.8291018889486</v>
      </c>
      <c r="E10" s="9" t="n">
        <f aca="false">D10*$D$2</f>
        <v>22.2072754722371</v>
      </c>
      <c r="F10" s="9" t="n">
        <f aca="false">Metadata!L8</f>
        <v>179.880444524073</v>
      </c>
      <c r="G10" s="9" t="n">
        <f aca="false">F10*$F$2</f>
        <v>44.9701111310182</v>
      </c>
      <c r="I10" s="10" t="n">
        <v>50</v>
      </c>
      <c r="J10" s="13" t="n">
        <v>13.7</v>
      </c>
      <c r="K10" s="8"/>
      <c r="L10" s="12" t="n">
        <v>0</v>
      </c>
      <c r="M10" s="11" t="n">
        <f aca="false">IF($D10+($D10/($D10+$F10))*(L10*($I10-($D10+$F10)))&lt;$D10,$D10,$D10+($D10/($D10+$F10))*(L10*($I10-($D10+$F10))))</f>
        <v>88.8291018889486</v>
      </c>
      <c r="N10" s="11" t="n">
        <f aca="false">IF($F10+($F10/($D10+$F10))*(L10*($I10-($D10+$F10)))&lt;$F10,$F10,$F10+($F10/($D10+$F10))*(L10*($I10-($D10+$F10))))</f>
        <v>179.880444524073</v>
      </c>
      <c r="O10" s="12" t="n">
        <v>0</v>
      </c>
      <c r="P10" s="11" t="n">
        <f aca="false">IF($D10+($D10/($D10+$F10))*(O10*($I10-($D10+$F10)))&lt;$D10,$D10,$D10+($D10/($D10+$F10))*(O10*($I10-($D10+$F10))))</f>
        <v>88.8291018889486</v>
      </c>
      <c r="Q10" s="11" t="n">
        <f aca="false">IF($F10+($F10/($D10+$F10))*(O10*($I10-($D10+$F10)))&lt;$F10,$F10,$F10+($F10/($D10+$F10))*(O10*($I10-($D10+$F10))))</f>
        <v>179.880444524073</v>
      </c>
      <c r="R10" s="12" t="n">
        <v>1</v>
      </c>
      <c r="S10" s="11" t="n">
        <f aca="false">IF($D10+($D10/($D10+$F10))*(R10*($I10-($D10+$F10)))&lt;$D10,$D10,$D10+($D10/($D10+$F10))*(R10*($I10-($D10+$F10))))</f>
        <v>88.8291018889486</v>
      </c>
      <c r="T10" s="11" t="n">
        <f aca="false">IF($F10+($F10/($D10+$F10))*(R10*($I10-($D10+$F10)))&lt;$F10,$F10,$F10+($F10/($D10+$F10))*(R10*($I10-($D10+$F10))))</f>
        <v>179.880444524073</v>
      </c>
    </row>
    <row r="11" customFormat="false" ht="15" hidden="false" customHeight="false" outlineLevel="0" collapsed="false">
      <c r="A11" s="8" t="s">
        <v>24</v>
      </c>
      <c r="B11" s="9" t="n">
        <f aca="false">Metadata!J9</f>
        <v>8.26581879338843</v>
      </c>
      <c r="C11" s="9" t="n">
        <f aca="false">B11*$B$2</f>
        <v>2.06645469834711</v>
      </c>
      <c r="D11" s="9" t="n">
        <f aca="false">Metadata!K9</f>
        <v>26.6343050009183</v>
      </c>
      <c r="E11" s="9" t="n">
        <f aca="false">D11*$D$2</f>
        <v>6.65857625022957</v>
      </c>
      <c r="F11" s="9" t="n">
        <f aca="false">Metadata!L9</f>
        <v>19.2869105179063</v>
      </c>
      <c r="G11" s="9" t="n">
        <f aca="false">F11*$F$2</f>
        <v>4.82172762947658</v>
      </c>
      <c r="I11" s="10" t="n">
        <v>30</v>
      </c>
      <c r="J11" s="13" t="n">
        <v>21.9</v>
      </c>
      <c r="K11" s="8"/>
      <c r="L11" s="12" t="n">
        <v>0.757575757575757</v>
      </c>
      <c r="M11" s="11" t="n">
        <f aca="false">IF($D11+($D11/($D11+$F11))*(L11*($I11-($D11+$F11)))&lt;$D11,$D11,$D11+($D11/($D11+$F11))*(L11*($I11-($D11+$F11))))</f>
        <v>26.6343050009183</v>
      </c>
      <c r="N11" s="11" t="n">
        <f aca="false">IF($F11+($F11/($D11+$F11))*(L11*($I11-($D11+$F11)))&lt;$F11,$F11,$F11+($F11/($D11+$F11))*(L11*($I11-($D11+$F11))))</f>
        <v>19.2869105179063</v>
      </c>
      <c r="O11" s="12" t="n">
        <v>0.878787878787879</v>
      </c>
      <c r="P11" s="11" t="n">
        <f aca="false">IF($D11+($D11/($D11+$F11))*(O11*($I11-($D11+$F11)))&lt;$D11,$D11,$D11+($D11/($D11+$F11))*(O11*($I11-($D11+$F11))))</f>
        <v>26.6343050009183</v>
      </c>
      <c r="Q11" s="11" t="n">
        <f aca="false">IF($F11+($F11/($D11+$F11))*(O11*($I11-($D11+$F11)))&lt;$F11,$F11,$F11+($F11/($D11+$F11))*(O11*($I11-($D11+$F11))))</f>
        <v>19.2869105179063</v>
      </c>
      <c r="R11" s="12" t="n">
        <v>0.919191919191919</v>
      </c>
      <c r="S11" s="11" t="n">
        <f aca="false">IF($D11+($D11/($D11+$F11))*(R11*($I11-($D11+$F11)))&lt;$D11,$D11,$D11+($D11/($D11+$F11))*(R11*($I11-($D11+$F11))))</f>
        <v>26.6343050009183</v>
      </c>
      <c r="T11" s="11" t="n">
        <f aca="false">IF($F11+($F11/($D11+$F11))*(R11*($I11-($D11+$F11)))&lt;$F11,$F11,$F11+($F11/($D11+$F11))*(R11*($I11-($D11+$F11))))</f>
        <v>19.2869105179063</v>
      </c>
    </row>
    <row r="12" customFormat="false" ht="15" hidden="false" customHeight="false" outlineLevel="0" collapsed="false">
      <c r="A12" s="8" t="s">
        <v>25</v>
      </c>
      <c r="B12" s="9" t="n">
        <f aca="false">Metadata!J10</f>
        <v>4.53868227731864</v>
      </c>
      <c r="C12" s="9" t="n">
        <f aca="false">B12*$B$2</f>
        <v>1.13467056932966</v>
      </c>
      <c r="D12" s="9" t="n">
        <f aca="false">Metadata!K10</f>
        <v>10.8001147842057</v>
      </c>
      <c r="E12" s="9" t="n">
        <f aca="false">D12*$D$2</f>
        <v>2.70002869605142</v>
      </c>
      <c r="F12" s="9" t="n">
        <f aca="false">Metadata!L10</f>
        <v>7.3048668503214</v>
      </c>
      <c r="G12" s="9" t="n">
        <f aca="false">F12*$F$2</f>
        <v>1.82621671258035</v>
      </c>
      <c r="I12" s="10" t="n">
        <v>0</v>
      </c>
      <c r="J12" s="13" t="n">
        <v>9.8</v>
      </c>
      <c r="K12" s="8"/>
      <c r="L12" s="12" t="n">
        <v>0</v>
      </c>
      <c r="M12" s="11" t="n">
        <f aca="false">IF($D12+($D12/($D12+$F12))*(L12*($I12-($D12+$F12)))&lt;$D12,$D12,$D12+($D12/($D12+$F12))*(L12*($I12-($D12+$F12))))</f>
        <v>10.8001147842057</v>
      </c>
      <c r="N12" s="11" t="n">
        <f aca="false">IF($F12+($F12/($D12+$F12))*(L12*($I12-($D12+$F12)))&lt;$F12,$F12,$F12+($F12/($D12+$F12))*(L12*($I12-($D12+$F12))))</f>
        <v>7.3048668503214</v>
      </c>
      <c r="O12" s="12" t="n">
        <v>0</v>
      </c>
      <c r="P12" s="11" t="n">
        <f aca="false">IF($D12+($D12/($D12+$F12))*(O12*($I12-($D12+$F12)))&lt;$D12,$D12,$D12+($D12/($D12+$F12))*(O12*($I12-($D12+$F12))))</f>
        <v>10.8001147842057</v>
      </c>
      <c r="Q12" s="11" t="n">
        <f aca="false">IF($F12+($F12/($D12+$F12))*(O12*($I12-($D12+$F12)))&lt;$F12,$F12,$F12+($F12/($D12+$F12))*(O12*($I12-($D12+$F12))))</f>
        <v>7.3048668503214</v>
      </c>
      <c r="R12" s="12" t="n">
        <v>1</v>
      </c>
      <c r="S12" s="11" t="n">
        <f aca="false">IF($D12+($D12/($D12+$F12))*(R12*($I12-($D12+$F12)))&lt;$D12,$D12,$D12+($D12/($D12+$F12))*(R12*($I12-($D12+$F12))))</f>
        <v>10.8001147842057</v>
      </c>
      <c r="T12" s="11" t="n">
        <f aca="false">IF($F12+($F12/($D12+$F12))*(R12*($I12-($D12+$F12)))&lt;$F12,$F12,$F12+($F12/($D12+$F12))*(R12*($I12-($D12+$F12))))</f>
        <v>7.3048668503214</v>
      </c>
    </row>
    <row r="13" customFormat="false" ht="15" hidden="false" customHeight="false" outlineLevel="0" collapsed="false">
      <c r="A13" s="8" t="s">
        <v>26</v>
      </c>
      <c r="B13" s="9" t="n">
        <f aca="false">Metadata!J11</f>
        <v>50.4735</v>
      </c>
      <c r="C13" s="9" t="n">
        <f aca="false">B13*$B$2</f>
        <v>12.618375</v>
      </c>
      <c r="D13" s="9" t="n">
        <f aca="false">Metadata!K11</f>
        <v>293.227</v>
      </c>
      <c r="E13" s="9" t="n">
        <f aca="false">D13*$D$2</f>
        <v>73.30675</v>
      </c>
      <c r="F13" s="9" t="n">
        <f aca="false">Metadata!L11</f>
        <v>317.262</v>
      </c>
      <c r="G13" s="9" t="n">
        <f aca="false">F13*$F$2</f>
        <v>79.3155</v>
      </c>
      <c r="I13" s="10" t="n">
        <v>50</v>
      </c>
      <c r="J13" s="13" t="n">
        <v>106.1</v>
      </c>
      <c r="K13" s="8"/>
      <c r="L13" s="12" t="n">
        <v>0.412892561983472</v>
      </c>
      <c r="M13" s="11" t="n">
        <f aca="false">IF($D13+($D13/($D13+$F13))*(L13*($I13-($D13+$F13)))&lt;$D13,$D13,$D13+($D13/($D13+$F13))*(L13*($I13-($D13+$F13))))</f>
        <v>293.227</v>
      </c>
      <c r="N13" s="11" t="n">
        <f aca="false">IF($F13+($F13/($D13+$F13))*(L13*($I13-($D13+$F13)))&lt;$F13,$F13,$F13+($F13/($D13+$F13))*(L13*($I13-($D13+$F13))))</f>
        <v>317.262</v>
      </c>
      <c r="O13" s="12" t="n">
        <v>0.706446280991736</v>
      </c>
      <c r="P13" s="11" t="n">
        <f aca="false">IF($D13+($D13/($D13+$F13))*(O13*($I13-($D13+$F13)))&lt;$D13,$D13,$D13+($D13/($D13+$F13))*(O13*($I13-($D13+$F13))))</f>
        <v>293.227</v>
      </c>
      <c r="Q13" s="11" t="n">
        <f aca="false">IF($F13+($F13/($D13+$F13))*(O13*($I13-($D13+$F13)))&lt;$F13,$F13,$F13+($F13/($D13+$F13))*(O13*($I13-($D13+$F13))))</f>
        <v>317.262</v>
      </c>
      <c r="R13" s="12" t="n">
        <v>0.804297520661157</v>
      </c>
      <c r="S13" s="11" t="n">
        <f aca="false">IF($D13+($D13/($D13+$F13))*(R13*($I13-($D13+$F13)))&lt;$D13,$D13,$D13+($D13/($D13+$F13))*(R13*($I13-($D13+$F13))))</f>
        <v>293.227</v>
      </c>
      <c r="T13" s="11" t="n">
        <f aca="false">IF($F13+($F13/($D13+$F13))*(R13*($I13-($D13+$F13)))&lt;$F13,$F13,$F13+($F13/($D13+$F13))*(R13*($I13-($D13+$F13))))</f>
        <v>317.262</v>
      </c>
    </row>
    <row r="14" customFormat="false" ht="15" hidden="false" customHeight="false" outlineLevel="0" collapsed="false">
      <c r="A14" s="8" t="s">
        <v>27</v>
      </c>
      <c r="B14" s="9" t="n">
        <f aca="false">Metadata!J12</f>
        <v>0.713957759412305</v>
      </c>
      <c r="C14" s="9" t="n">
        <f aca="false">B14*$B$2</f>
        <v>0.178489439853076</v>
      </c>
      <c r="D14" s="9" t="n">
        <f aca="false">Metadata!K12</f>
        <v>32.9824026478804</v>
      </c>
      <c r="E14" s="9" t="n">
        <f aca="false">D14*$D$2</f>
        <v>8.24560066197009</v>
      </c>
      <c r="F14" s="9" t="n">
        <f aca="false">Metadata!L12</f>
        <v>23.7347200937478</v>
      </c>
      <c r="G14" s="9" t="n">
        <f aca="false">F14*$F$2</f>
        <v>5.93368002343696</v>
      </c>
      <c r="I14" s="10" t="n">
        <v>0</v>
      </c>
      <c r="J14" s="13" t="n">
        <v>46.9</v>
      </c>
      <c r="K14" s="8"/>
      <c r="L14" s="12" t="n">
        <v>0</v>
      </c>
      <c r="M14" s="11" t="n">
        <f aca="false">IF($D14+($D14/($D14+$F14))*(L14*($I14-($D14+$F14)))&lt;$D14,$D14,$D14+($D14/($D14+$F14))*(L14*($I14-($D14+$F14))))</f>
        <v>32.9824026478804</v>
      </c>
      <c r="N14" s="11" t="n">
        <f aca="false">IF($F14+($F14/($D14+$F14))*(L14*($I14-($D14+$F14)))&lt;$F14,$F14,$F14+($F14/($D14+$F14))*(L14*($I14-($D14+$F14))))</f>
        <v>23.7347200937478</v>
      </c>
      <c r="O14" s="12" t="n">
        <v>0.367721280602637</v>
      </c>
      <c r="P14" s="11" t="n">
        <f aca="false">IF($D14+($D14/($D14+$F14))*(O14*($I14-($D14+$F14)))&lt;$D14,$D14,$D14+($D14/($D14+$F14))*(O14*($I14-($D14+$F14))))</f>
        <v>32.9824026478804</v>
      </c>
      <c r="Q14" s="11" t="n">
        <f aca="false">IF($F14+($F14/($D14+$F14))*(O14*($I14-($D14+$F14)))&lt;$F14,$F14,$F14+($F14/($D14+$F14))*(O14*($I14-($D14+$F14))))</f>
        <v>23.7347200937478</v>
      </c>
      <c r="R14" s="12" t="n">
        <v>0.578480853735092</v>
      </c>
      <c r="S14" s="11" t="n">
        <f aca="false">IF($D14+($D14/($D14+$F14))*(R14*($I14-($D14+$F14)))&lt;$D14,$D14,$D14+($D14/($D14+$F14))*(R14*($I14-($D14+$F14))))</f>
        <v>32.9824026478804</v>
      </c>
      <c r="T14" s="11" t="n">
        <f aca="false">IF($F14+($F14/($D14+$F14))*(R14*($I14-($D14+$F14)))&lt;$F14,$F14,$F14+($F14/($D14+$F14))*(R14*($I14-($D14+$F14))))</f>
        <v>23.7347200937478</v>
      </c>
    </row>
    <row r="15" customFormat="false" ht="15" hidden="false" customHeight="false" outlineLevel="0" collapsed="false">
      <c r="A15" s="8" t="s">
        <v>28</v>
      </c>
      <c r="B15" s="9" t="n">
        <f aca="false">Metadata!J13</f>
        <v>9.9288</v>
      </c>
      <c r="C15" s="9" t="n">
        <f aca="false">B15*$B$2</f>
        <v>2.4822</v>
      </c>
      <c r="D15" s="9" t="n">
        <f aca="false">Metadata!K13</f>
        <v>59.6452336433359</v>
      </c>
      <c r="E15" s="9" t="n">
        <f aca="false">D15*$D$2</f>
        <v>14.911308410834</v>
      </c>
      <c r="F15" s="9" t="n">
        <f aca="false">Metadata!L13</f>
        <v>38.1614865298784</v>
      </c>
      <c r="G15" s="9" t="n">
        <f aca="false">F15*$F$2</f>
        <v>9.5403716324696</v>
      </c>
      <c r="I15" s="10" t="n">
        <v>0</v>
      </c>
      <c r="J15" s="13" t="n">
        <v>20.9</v>
      </c>
      <c r="K15" s="8"/>
      <c r="L15" s="12" t="n">
        <v>0</v>
      </c>
      <c r="M15" s="11" t="n">
        <f aca="false">IF($D15+($D15/($D15+$F15))*(L15*($I15-($D15+$F15)))&lt;$D15,$D15,$D15+($D15/($D15+$F15))*(L15*($I15-($D15+$F15))))</f>
        <v>59.6452336433359</v>
      </c>
      <c r="N15" s="11" t="n">
        <f aca="false">IF($F15+($F15/($D15+$F15))*(L15*($I15-($D15+$F15)))&lt;$F15,$F15,$F15+($F15/($D15+$F15))*(L15*($I15-($D15+$F15))))</f>
        <v>38.1614865298784</v>
      </c>
      <c r="O15" s="12" t="n">
        <v>0.0383043478260869</v>
      </c>
      <c r="P15" s="11" t="n">
        <f aca="false">IF($D15+($D15/($D15+$F15))*(O15*($I15-($D15+$F15)))&lt;$D15,$D15,$D15+($D15/($D15+$F15))*(O15*($I15-($D15+$F15))))</f>
        <v>59.6452336433359</v>
      </c>
      <c r="Q15" s="11" t="n">
        <f aca="false">IF($F15+($F15/($D15+$F15))*(O15*($I15-($D15+$F15)))&lt;$F15,$F15,$F15+($F15/($D15+$F15))*(O15*($I15-($D15+$F15))))</f>
        <v>38.1614865298784</v>
      </c>
      <c r="R15" s="12" t="n">
        <v>0.358869565217391</v>
      </c>
      <c r="S15" s="11" t="n">
        <f aca="false">IF($D15+($D15/($D15+$F15))*(R15*($I15-($D15+$F15)))&lt;$D15,$D15,$D15+($D15/($D15+$F15))*(R15*($I15-($D15+$F15))))</f>
        <v>59.6452336433359</v>
      </c>
      <c r="T15" s="11" t="n">
        <f aca="false">IF($F15+($F15/($D15+$F15))*(R15*($I15-($D15+$F15)))&lt;$F15,$F15,$F15+($F15/($D15+$F15))*(R15*($I15-($D15+$F15))))</f>
        <v>38.1614865298784</v>
      </c>
    </row>
    <row r="16" customFormat="false" ht="15" hidden="false" customHeight="false" outlineLevel="0" collapsed="false">
      <c r="A16" s="8" t="s">
        <v>29</v>
      </c>
      <c r="B16" s="9" t="n">
        <f aca="false">Metadata!J14</f>
        <v>3.0114</v>
      </c>
      <c r="C16" s="9" t="n">
        <f aca="false">B16*$B$2</f>
        <v>0.75285</v>
      </c>
      <c r="D16" s="9" t="n">
        <f aca="false">Metadata!K14</f>
        <v>17.4948</v>
      </c>
      <c r="E16" s="9" t="n">
        <f aca="false">D16*$D$2</f>
        <v>4.3737</v>
      </c>
      <c r="F16" s="9" t="n">
        <f aca="false">Metadata!L14</f>
        <v>18.9288</v>
      </c>
      <c r="G16" s="9" t="n">
        <f aca="false">F16*$F$2</f>
        <v>4.7322</v>
      </c>
      <c r="I16" s="10" t="n">
        <v>0</v>
      </c>
      <c r="J16" s="13" t="n">
        <v>6.3</v>
      </c>
      <c r="K16" s="8"/>
      <c r="L16" s="12" t="n">
        <v>0</v>
      </c>
      <c r="M16" s="11" t="n">
        <f aca="false">IF($D16+($D16/($D16+$F16))*(L16*($I16-($D16+$F16)))&lt;$D16,$D16,$D16+($D16/($D16+$F16))*(L16*($I16-($D16+$F16))))</f>
        <v>17.4948</v>
      </c>
      <c r="N16" s="11" t="n">
        <f aca="false">IF($F16+($F16/($D16+$F16))*(L16*($I16-($D16+$F16)))&lt;$F16,$F16,$F16+($F16/($D16+$F16))*(L16*($I16-($D16+$F16))))</f>
        <v>18.9288</v>
      </c>
      <c r="O16" s="12" t="n">
        <v>0</v>
      </c>
      <c r="P16" s="11" t="n">
        <f aca="false">IF($D16+($D16/($D16+$F16))*(O16*($I16-($D16+$F16)))&lt;$D16,$D16,$D16+($D16/($D16+$F16))*(O16*($I16-($D16+$F16))))</f>
        <v>17.4948</v>
      </c>
      <c r="Q16" s="11" t="n">
        <f aca="false">IF($F16+($F16/($D16+$F16))*(O16*($I16-($D16+$F16)))&lt;$F16,$F16,$F16+($F16/($D16+$F16))*(O16*($I16-($D16+$F16))))</f>
        <v>18.9288</v>
      </c>
      <c r="R16" s="12" t="n">
        <v>0.200323232323232</v>
      </c>
      <c r="S16" s="11" t="n">
        <f aca="false">IF($D16+($D16/($D16+$F16))*(R16*($I16-($D16+$F16)))&lt;$D16,$D16,$D16+($D16/($D16+$F16))*(R16*($I16-($D16+$F16))))</f>
        <v>17.4948</v>
      </c>
      <c r="T16" s="11" t="n">
        <f aca="false">IF($F16+($F16/($D16+$F16))*(R16*($I16-($D16+$F16)))&lt;$F16,$F16,$F16+($F16/($D16+$F16))*(R16*($I16-($D16+$F16))))</f>
        <v>18.9288</v>
      </c>
    </row>
    <row r="17" customFormat="false" ht="15" hidden="false" customHeight="false" outlineLevel="0" collapsed="false">
      <c r="A17" s="8" t="s">
        <v>30</v>
      </c>
      <c r="B17" s="9" t="n">
        <f aca="false">Metadata!J15</f>
        <v>3.0849</v>
      </c>
      <c r="C17" s="9" t="n">
        <f aca="false">B17*$B$2</f>
        <v>0.771225</v>
      </c>
      <c r="D17" s="9" t="n">
        <f aca="false">Metadata!K15</f>
        <v>17.9218</v>
      </c>
      <c r="E17" s="9" t="n">
        <f aca="false">D17*$D$2</f>
        <v>4.48045</v>
      </c>
      <c r="F17" s="9" t="n">
        <f aca="false">Metadata!L15</f>
        <v>19.3908</v>
      </c>
      <c r="G17" s="9" t="n">
        <f aca="false">F17*$F$2</f>
        <v>4.8477</v>
      </c>
      <c r="I17" s="10" t="n">
        <v>0</v>
      </c>
      <c r="J17" s="13" t="n">
        <v>6.5</v>
      </c>
      <c r="K17" s="8"/>
      <c r="L17" s="12" t="n">
        <v>0</v>
      </c>
      <c r="M17" s="11" t="n">
        <f aca="false">IF($D17+($D17/($D17+$F17))*(L17*($I17-($D17+$F17)))&lt;$D17,$D17,$D17+($D17/($D17+$F17))*(L17*($I17-($D17+$F17))))</f>
        <v>17.9218</v>
      </c>
      <c r="N17" s="11" t="n">
        <f aca="false">IF($F17+($F17/($D17+$F17))*(L17*($I17-($D17+$F17)))&lt;$F17,$F17,$F17+($F17/($D17+$F17))*(L17*($I17-($D17+$F17))))</f>
        <v>19.3908</v>
      </c>
      <c r="O17" s="12" t="n">
        <v>0</v>
      </c>
      <c r="P17" s="11" t="n">
        <f aca="false">IF($D17+($D17/($D17+$F17))*(O17*($I17-($D17+$F17)))&lt;$D17,$D17,$D17+($D17/($D17+$F17))*(O17*($I17-($D17+$F17))))</f>
        <v>17.9218</v>
      </c>
      <c r="Q17" s="11" t="n">
        <f aca="false">IF($F17+($F17/($D17+$F17))*(O17*($I17-($D17+$F17)))&lt;$F17,$F17,$F17+($F17/($D17+$F17))*(O17*($I17-($D17+$F17))))</f>
        <v>19.3908</v>
      </c>
      <c r="R17" s="12" t="n">
        <v>0</v>
      </c>
      <c r="S17" s="11" t="n">
        <f aca="false">IF($D17+($D17/($D17+$F17))*(R17*($I17-($D17+$F17)))&lt;$D17,$D17,$D17+($D17/($D17+$F17))*(R17*($I17-($D17+$F17))))</f>
        <v>17.9218</v>
      </c>
      <c r="T17" s="11" t="n">
        <f aca="false">IF($F17+($F17/($D17+$F17))*(R17*($I17-($D17+$F17)))&lt;$F17,$F17,$F17+($F17/($D17+$F17))*(R17*($I17-($D17+$F17))))</f>
        <v>19.3908</v>
      </c>
    </row>
    <row r="18" customFormat="false" ht="15" hidden="false" customHeight="false" outlineLevel="0" collapsed="false">
      <c r="A18" s="8" t="s">
        <v>31</v>
      </c>
      <c r="B18" s="9" t="n">
        <f aca="false">Metadata!J16</f>
        <v>42.5390731818182</v>
      </c>
      <c r="C18" s="9" t="n">
        <f aca="false">B18*$B$2</f>
        <v>10.6347682954545</v>
      </c>
      <c r="D18" s="9" t="n">
        <f aca="false">Metadata!K16</f>
        <v>123.75003107438</v>
      </c>
      <c r="E18" s="9" t="n">
        <f aca="false">D18*$D$2</f>
        <v>30.937507768595</v>
      </c>
      <c r="F18" s="9" t="n">
        <f aca="false">Metadata!L16</f>
        <v>529.80482053719</v>
      </c>
      <c r="G18" s="9" t="n">
        <f aca="false">F18*$F$2</f>
        <v>132.451205134298</v>
      </c>
      <c r="I18" s="10" t="n">
        <v>9930</v>
      </c>
      <c r="J18" s="13" t="n">
        <v>325.1</v>
      </c>
      <c r="K18" s="8"/>
      <c r="L18" s="12" t="n">
        <v>0</v>
      </c>
      <c r="M18" s="11" t="n">
        <f aca="false">IF($D18+($D18/($D18+$F18))*(L18*($I18-($D18+$F18)))&lt;$D18,$D18,$D18+($D18/($D18+$F18))*(L18*($I18-($D18+$F18))))</f>
        <v>123.75003107438</v>
      </c>
      <c r="N18" s="11" t="n">
        <f aca="false">IF($F18+($F18/($D18+$F18))*(L18*($I18-($D18+$F18)))&lt;$F18,$F18,$F18+($F18/($D18+$F18))*(L18*($I18-($D18+$F18))))</f>
        <v>529.80482053719</v>
      </c>
      <c r="O18" s="12" t="n">
        <v>0.171068449197861</v>
      </c>
      <c r="P18" s="11" t="n">
        <f aca="false">IF($D18+($D18/($D18+$F18))*(O18*($I18-($D18+$F18)))&lt;$D18,$D18,$D18+($D18/($D18+$F18))*(O18*($I18-($D18+$F18))))</f>
        <v>424.229479236053</v>
      </c>
      <c r="Q18" s="11" t="n">
        <f aca="false">IF($F18+($F18/($D18+$F18))*(O18*($I18-($D18+$F18)))&lt;$F18,$F18,$F18+($F18/($D18+$F18))*(O18*($I18-($D18+$F18))))</f>
        <v>1816.23245797935</v>
      </c>
      <c r="R18" s="12" t="n">
        <v>0.447378966131908</v>
      </c>
      <c r="S18" s="11" t="n">
        <f aca="false">IF($D18+($D18/($D18+$F18))*(R18*($I18-($D18+$F18)))&lt;$D18,$D18,$D18+($D18/($D18+$F18))*(R18*($I18-($D18+$F18))))</f>
        <v>909.565214954213</v>
      </c>
      <c r="T18" s="11" t="n">
        <f aca="false">IF($F18+($F18/($D18+$F18))*(R18*($I18-($D18+$F18)))&lt;$F18,$F18,$F18+($F18/($D18+$F18))*(R18*($I18-($D18+$F18))))</f>
        <v>3894.07607652272</v>
      </c>
    </row>
    <row r="19" customFormat="false" ht="15" hidden="false" customHeight="false" outlineLevel="0" collapsed="false">
      <c r="A19" s="8" t="s">
        <v>32</v>
      </c>
      <c r="B19" s="9" t="n">
        <f aca="false">Metadata!J17</f>
        <v>67.9138295658404</v>
      </c>
      <c r="C19" s="9" t="n">
        <f aca="false">B19*$B$2</f>
        <v>16.9784573914601</v>
      </c>
      <c r="D19" s="9" t="n">
        <f aca="false">Metadata!K17</f>
        <v>108.845248985425</v>
      </c>
      <c r="E19" s="9" t="n">
        <f aca="false">D19*$D$2</f>
        <v>27.2113122463563</v>
      </c>
      <c r="F19" s="9" t="n">
        <f aca="false">Metadata!L17</f>
        <v>164.015364138433</v>
      </c>
      <c r="G19" s="9" t="n">
        <f aca="false">F19*$F$2</f>
        <v>41.0038410346082</v>
      </c>
      <c r="I19" s="10" t="n">
        <v>440</v>
      </c>
      <c r="J19" s="13" t="n">
        <v>43.2</v>
      </c>
      <c r="K19" s="8"/>
      <c r="L19" s="12" t="n">
        <v>0.473252525252524</v>
      </c>
      <c r="M19" s="11" t="n">
        <f aca="false">IF($D19+($D19/($D19+$F19))*(L19*($I19-($D19+$F19)))&lt;$D19,$D19,$D19+($D19/($D19+$F19))*(L19*($I19-($D19+$F19))))</f>
        <v>140.398228188793</v>
      </c>
      <c r="N19" s="11" t="n">
        <f aca="false">IF($F19+($F19/($D19+$F19))*(L19*($I19-($D19+$F19)))&lt;$F19,$F19,$F19+($F19/($D19+$F19))*(L19*($I19-($D19+$F19))))</f>
        <v>211.561521843358</v>
      </c>
      <c r="O19" s="12" t="n">
        <v>0.736626262626262</v>
      </c>
      <c r="P19" s="11" t="n">
        <f aca="false">IF($D19+($D19/($D19+$F19))*(O19*($I19-($D19+$F19)))&lt;$D19,$D19,$D19+($D19/($D19+$F19))*(O19*($I19-($D19+$F19))))</f>
        <v>157.958041638563</v>
      </c>
      <c r="Q19" s="11" t="n">
        <f aca="false">IF($F19+($F19/($D19+$F19))*(O19*($I19-($D19+$F19)))&lt;$F19,$F19,$F19+($F19/($D19+$F19))*(O19*($I19-($D19+$F19))))</f>
        <v>238.021833377512</v>
      </c>
      <c r="R19" s="12" t="n">
        <v>0.824417508417508</v>
      </c>
      <c r="S19" s="11" t="n">
        <f aca="false">IF($D19+($D19/($D19+$F19))*(R19*($I19-($D19+$F19)))&lt;$D19,$D19,$D19+($D19/($D19+$F19))*(R19*($I19-($D19+$F19))))</f>
        <v>163.811312788487</v>
      </c>
      <c r="T19" s="11" t="n">
        <f aca="false">IF($F19+($F19/($D19+$F19))*(R19*($I19-($D19+$F19)))&lt;$F19,$F19,$F19+($F19/($D19+$F19))*(R19*($I19-($D19+$F19))))</f>
        <v>246.84193722223</v>
      </c>
    </row>
    <row r="20" s="8" customFormat="true" ht="15" hidden="false" customHeight="false" outlineLevel="0" collapsed="false">
      <c r="A20" s="8" t="s">
        <v>33</v>
      </c>
      <c r="B20" s="9" t="n">
        <f aca="false">Metadata!J18</f>
        <v>0</v>
      </c>
      <c r="C20" s="9" t="n">
        <f aca="false">B20*$B$2</f>
        <v>0</v>
      </c>
      <c r="D20" s="9" t="n">
        <f aca="false">Metadata!K18</f>
        <v>270</v>
      </c>
      <c r="E20" s="9" t="n">
        <f aca="false">D20*$D$2</f>
        <v>67.5</v>
      </c>
      <c r="F20" s="9" t="n">
        <f aca="false">Metadata!L18</f>
        <v>270</v>
      </c>
      <c r="G20" s="9" t="n">
        <f aca="false">F20*$F$2</f>
        <v>67.5</v>
      </c>
      <c r="I20" s="15" t="s">
        <v>34</v>
      </c>
      <c r="J20" s="15" t="s">
        <v>34</v>
      </c>
      <c r="L20" s="12" t="s">
        <v>35</v>
      </c>
      <c r="M20" s="11" t="e">
        <f aca="false">IF($D20+($D20/($D20+$F20))*(L20*($I20-($D20+$F20)))&lt;$D20,$D20,$D20+($D20/($D20+$F20))*(L20*($I20-($D20+$F20))))</f>
        <v>#VALUE!</v>
      </c>
      <c r="N20" s="11" t="e">
        <f aca="false">IF($F20+($F20/($D20+$F20))*(L20*($I20-($D20+$F20)))&lt;$F20,$F20,$F20+($F20/($D20+$F20))*(L20*($I20-($D20+$F20))))</f>
        <v>#VALUE!</v>
      </c>
      <c r="O20" s="12" t="s">
        <v>35</v>
      </c>
      <c r="P20" s="11" t="e">
        <f aca="false">IF($D20+($D20/($D20+$F20))*(O20*($I20-($D20+$F20)))&lt;$D20,$D20,$D20+($D20/($D20+$F20))*(O20*($I20-($D20+$F20))))</f>
        <v>#VALUE!</v>
      </c>
      <c r="Q20" s="11" t="e">
        <f aca="false">IF($F20+($F20/($D20+$F20))*(O20*($I20-($D20+$F20)))&lt;$F20,$F20,$F20+($F20/($D20+$F20))*(O20*($I20-($D20+$F20))))</f>
        <v>#VALUE!</v>
      </c>
      <c r="R20" s="12" t="s">
        <v>35</v>
      </c>
      <c r="S20" s="11" t="e">
        <f aca="false">IF($D20+($D20/($D20+$F20))*(R20*($I20-($D20+$F20)))&lt;$D20,$D20,$D20+($D20/($D20+$F20))*(R20*($I20-($D20+$F20))))</f>
        <v>#VALUE!</v>
      </c>
      <c r="T20" s="11" t="e">
        <f aca="false">IF($F20+($F20/($D20+$F20))*(R20*($I20-($D20+$F20)))&lt;$F20,$F20,$F20+($F20/($D20+$F20))*(R20*($I20-($D20+$F20))))</f>
        <v>#VALUE!</v>
      </c>
    </row>
    <row r="21" customFormat="false" ht="15" hidden="false" customHeight="false" outlineLevel="0" collapsed="false">
      <c r="A21" s="8" t="s">
        <v>36</v>
      </c>
      <c r="B21" s="9" t="n">
        <f aca="false">Metadata!J19</f>
        <v>2.0118</v>
      </c>
      <c r="C21" s="9" t="n">
        <f aca="false">B21*$B$2</f>
        <v>0.50295</v>
      </c>
      <c r="D21" s="9" t="n">
        <f aca="false">Metadata!K19</f>
        <v>11.6876</v>
      </c>
      <c r="E21" s="9" t="n">
        <f aca="false">D21*$D$2</f>
        <v>2.9219</v>
      </c>
      <c r="F21" s="9" t="n">
        <f aca="false">Metadata!L19</f>
        <v>12.6456</v>
      </c>
      <c r="G21" s="9" t="n">
        <f aca="false">F21*$F$2</f>
        <v>3.1614</v>
      </c>
      <c r="I21" s="10" t="n">
        <v>0</v>
      </c>
      <c r="J21" s="13" t="n">
        <v>4.2</v>
      </c>
      <c r="K21" s="8"/>
      <c r="L21" s="12" t="n">
        <v>0</v>
      </c>
      <c r="M21" s="11" t="n">
        <f aca="false">IF($D21+($D21/($D21+$F21))*(L21*($I21-($D21+$F21)))&lt;$D21,$D21,$D21+($D21/($D21+$F21))*(L21*($I21-($D21+$F21))))</f>
        <v>11.6876</v>
      </c>
      <c r="N21" s="11" t="n">
        <f aca="false">IF($F21+($F21/($D21+$F21))*(L21*($I21-($D21+$F21)))&lt;$F21,$F21,$F21+($F21/($D21+$F21))*(L21*($I21-($D21+$F21))))</f>
        <v>12.6456</v>
      </c>
      <c r="O21" s="12" t="n">
        <v>0.27865800865801</v>
      </c>
      <c r="P21" s="11" t="n">
        <f aca="false">IF($D21+($D21/($D21+$F21))*(O21*($I21-($D21+$F21)))&lt;$D21,$D21,$D21+($D21/($D21+$F21))*(O21*($I21-($D21+$F21))))</f>
        <v>11.6876</v>
      </c>
      <c r="Q21" s="11" t="n">
        <f aca="false">IF($F21+($F21/($D21+$F21))*(O21*($I21-($D21+$F21)))&lt;$F21,$F21,$F21+($F21/($D21+$F21))*(O21*($I21-($D21+$F21))))</f>
        <v>12.6456</v>
      </c>
      <c r="R21" s="12" t="n">
        <v>0.51910533910534</v>
      </c>
      <c r="S21" s="11" t="n">
        <f aca="false">IF($D21+($D21/($D21+$F21))*(R21*($I21-($D21+$F21)))&lt;$D21,$D21,$D21+($D21/($D21+$F21))*(R21*($I21-($D21+$F21))))</f>
        <v>11.6876</v>
      </c>
      <c r="T21" s="11" t="n">
        <f aca="false">IF($F21+($F21/($D21+$F21))*(R21*($I21-($D21+$F21)))&lt;$F21,$F21,$F21+($F21/($D21+$F21))*(R21*($I21-($D21+$F21))))</f>
        <v>12.6456</v>
      </c>
    </row>
    <row r="22" customFormat="false" ht="15" hidden="false" customHeight="false" outlineLevel="0" collapsed="false">
      <c r="A22" s="8" t="s">
        <v>37</v>
      </c>
      <c r="B22" s="9" t="n">
        <f aca="false">Metadata!J20</f>
        <v>10.916858460617</v>
      </c>
      <c r="C22" s="9" t="n">
        <f aca="false">B22*$B$2</f>
        <v>2.72921461515425</v>
      </c>
      <c r="D22" s="9" t="n">
        <f aca="false">Metadata!K20</f>
        <v>464.304007646189</v>
      </c>
      <c r="E22" s="9" t="n">
        <f aca="false">D22*$D$2</f>
        <v>116.076001911547</v>
      </c>
      <c r="F22" s="9" t="n">
        <f aca="false">Metadata!L20</f>
        <v>80.7682431430556</v>
      </c>
      <c r="G22" s="9" t="n">
        <f aca="false">F22*$F$2</f>
        <v>20.1920607857639</v>
      </c>
      <c r="I22" s="10" t="n">
        <v>200</v>
      </c>
      <c r="J22" s="13" t="n">
        <v>47</v>
      </c>
      <c r="K22" s="8"/>
      <c r="L22" s="12" t="n">
        <v>0</v>
      </c>
      <c r="M22" s="11" t="n">
        <f aca="false">IF($D22+($D22/($D22+$F22))*(L22*($I22-($D22+$F22)))&lt;$D22,$D22,$D22+($D22/($D22+$F22))*(L22*($I22-($D22+$F22))))</f>
        <v>464.304007646189</v>
      </c>
      <c r="N22" s="11" t="n">
        <f aca="false">IF($F22+($F22/($D22+$F22))*(L22*($I22-($D22+$F22)))&lt;$F22,$F22,$F22+($F22/($D22+$F22))*(L22*($I22-($D22+$F22))))</f>
        <v>80.7682431430556</v>
      </c>
      <c r="O22" s="12" t="n">
        <v>0</v>
      </c>
      <c r="P22" s="11" t="n">
        <f aca="false">IF($D22+($D22/($D22+$F22))*(O22*($I22-($D22+$F22)))&lt;$D22,$D22,$D22+($D22/($D22+$F22))*(O22*($I22-($D22+$F22))))</f>
        <v>464.304007646189</v>
      </c>
      <c r="Q22" s="11" t="n">
        <f aca="false">IF($F22+($F22/($D22+$F22))*(O22*($I22-($D22+$F22)))&lt;$F22,$F22,$F22+($F22/($D22+$F22))*(O22*($I22-($D22+$F22))))</f>
        <v>80.7682431430556</v>
      </c>
      <c r="R22" s="12" t="n">
        <v>1</v>
      </c>
      <c r="S22" s="11" t="n">
        <f aca="false">IF($D22+($D22/($D22+$F22))*(R22*($I22-($D22+$F22)))&lt;$D22,$D22,$D22+($D22/($D22+$F22))*(R22*($I22-($D22+$F22))))</f>
        <v>464.304007646189</v>
      </c>
      <c r="T22" s="11" t="n">
        <f aca="false">IF($F22+($F22/($D22+$F22))*(R22*($I22-($D22+$F22)))&lt;$F22,$F22,$F22+($F22/($D22+$F22))*(R22*($I22-($D22+$F22))))</f>
        <v>80.7682431430556</v>
      </c>
    </row>
    <row r="23" s="8" customFormat="true" ht="15" hidden="false" customHeight="false" outlineLevel="0" collapsed="false">
      <c r="A23" s="16" t="s">
        <v>38</v>
      </c>
      <c r="B23" s="9" t="n">
        <f aca="false">Metadata!J21</f>
        <v>0</v>
      </c>
      <c r="C23" s="9" t="n">
        <f aca="false">B23*$B$2</f>
        <v>0</v>
      </c>
      <c r="D23" s="9" t="n">
        <f aca="false">Metadata!K21</f>
        <v>131.611873714149</v>
      </c>
      <c r="E23" s="9" t="n">
        <f aca="false">D23*$D$2</f>
        <v>32.9029684285373</v>
      </c>
      <c r="F23" s="9" t="n">
        <f aca="false">Metadata!L21</f>
        <v>131.611873714149</v>
      </c>
      <c r="G23" s="9" t="n">
        <f aca="false">F23*$F$2</f>
        <v>32.9029684285373</v>
      </c>
      <c r="I23" s="15" t="s">
        <v>34</v>
      </c>
      <c r="J23" s="15" t="s">
        <v>34</v>
      </c>
      <c r="L23" s="12" t="s">
        <v>35</v>
      </c>
      <c r="M23" s="11" t="e">
        <f aca="false">IF($D23+($D23/($D23+$F23))*(L23*($I23-($D23+$F23)))&lt;$D23,$D23,$D23+($D23/($D23+$F23))*(L23*($I23-($D23+$F23))))</f>
        <v>#VALUE!</v>
      </c>
      <c r="N23" s="11" t="e">
        <f aca="false">IF($F23+($F23/($D23+$F23))*(L23*($I23-($D23+$F23)))&lt;$F23,$F23,$F23+($F23/($D23+$F23))*(L23*($I23-($D23+$F23))))</f>
        <v>#VALUE!</v>
      </c>
      <c r="O23" s="12" t="s">
        <v>35</v>
      </c>
      <c r="P23" s="11" t="e">
        <f aca="false">IF($D23+($D23/($D23+$F23))*(O23*($I23-($D23+$F23)))&lt;$D23,$D23,$D23+($D23/($D23+$F23))*(O23*($I23-($D23+$F23))))</f>
        <v>#VALUE!</v>
      </c>
      <c r="Q23" s="11" t="e">
        <f aca="false">IF($F23+($F23/($D23+$F23))*(O23*($I23-($D23+$F23)))&lt;$F23,$F23,$F23+($F23/($D23+$F23))*(O23*($I23-($D23+$F23))))</f>
        <v>#VALUE!</v>
      </c>
      <c r="R23" s="12" t="s">
        <v>35</v>
      </c>
      <c r="S23" s="11" t="e">
        <f aca="false">IF($D23+($D23/($D23+$F23))*(R23*($I23-($D23+$F23)))&lt;$D23,$D23,$D23+($D23/($D23+$F23))*(R23*($I23-($D23+$F23))))</f>
        <v>#VALUE!</v>
      </c>
      <c r="T23" s="11" t="e">
        <f aca="false">IF($F23+($F23/($D23+$F23))*(R23*($I23-($D23+$F23)))&lt;$F23,$F23,$F23+($F23/($D23+$F23))*(R23*($I23-($D23+$F23))))</f>
        <v>#VALUE!</v>
      </c>
    </row>
    <row r="24" customFormat="false" ht="15" hidden="false" customHeight="false" outlineLevel="0" collapsed="false">
      <c r="A24" s="8" t="s">
        <v>39</v>
      </c>
      <c r="B24" s="9" t="n">
        <f aca="false">Metadata!J22</f>
        <v>0.6153</v>
      </c>
      <c r="C24" s="9" t="n">
        <f aca="false">B24*$B$2</f>
        <v>0.153825</v>
      </c>
      <c r="D24" s="9" t="n">
        <f aca="false">Metadata!K22</f>
        <v>3.5746</v>
      </c>
      <c r="E24" s="9" t="n">
        <f aca="false">D24*$D$2</f>
        <v>0.89365</v>
      </c>
      <c r="F24" s="9" t="n">
        <f aca="false">Metadata!L22</f>
        <v>3.8676</v>
      </c>
      <c r="G24" s="9" t="n">
        <f aca="false">F24*$F$2</f>
        <v>0.9669</v>
      </c>
      <c r="I24" s="10" t="n">
        <v>0</v>
      </c>
      <c r="J24" s="13" t="n">
        <v>1.3</v>
      </c>
      <c r="K24" s="8"/>
      <c r="L24" s="12" t="n">
        <v>0</v>
      </c>
      <c r="M24" s="11" t="n">
        <f aca="false">IF($D24+($D24/($D24+$F24))*(L24*($I24-($D24+$F24)))&lt;$D24,$D24,$D24+($D24/($D24+$F24))*(L24*($I24-($D24+$F24))))</f>
        <v>3.5746</v>
      </c>
      <c r="N24" s="11" t="n">
        <f aca="false">IF($F24+($F24/($D24+$F24))*(L24*($I24-($D24+$F24)))&lt;$F24,$F24,$F24+($F24/($D24+$F24))*(L24*($I24-($D24+$F24))))</f>
        <v>3.8676</v>
      </c>
      <c r="O24" s="12" t="n">
        <v>0.349494949494952</v>
      </c>
      <c r="P24" s="11" t="n">
        <f aca="false">IF($D24+($D24/($D24+$F24))*(O24*($I24-($D24+$F24)))&lt;$D24,$D24,$D24+($D24/($D24+$F24))*(O24*($I24-($D24+$F24))))</f>
        <v>3.5746</v>
      </c>
      <c r="Q24" s="11" t="n">
        <f aca="false">IF($F24+($F24/($D24+$F24))*(O24*($I24-($D24+$F24)))&lt;$F24,$F24,$F24+($F24/($D24+$F24))*(O24*($I24-($D24+$F24))))</f>
        <v>3.8676</v>
      </c>
      <c r="R24" s="12" t="n">
        <v>0.566329966329968</v>
      </c>
      <c r="S24" s="11" t="n">
        <f aca="false">IF($D24+($D24/($D24+$F24))*(R24*($I24-($D24+$F24)))&lt;$D24,$D24,$D24+($D24/($D24+$F24))*(R24*($I24-($D24+$F24))))</f>
        <v>3.5746</v>
      </c>
      <c r="T24" s="11" t="n">
        <f aca="false">IF($F24+($F24/($D24+$F24))*(R24*($I24-($D24+$F24)))&lt;$F24,$F24,$F24+($F24/($D24+$F24))*(R24*($I24-($D24+$F24))))</f>
        <v>3.8676</v>
      </c>
    </row>
    <row r="25" customFormat="false" ht="30" hidden="false" customHeight="true" outlineLevel="0" collapsed="false">
      <c r="A25" s="14" t="s">
        <v>40</v>
      </c>
      <c r="B25" s="9" t="n">
        <f aca="false">Metadata!J23</f>
        <v>71.5435398373926</v>
      </c>
      <c r="C25" s="9" t="n">
        <f aca="false">B25*$B$2</f>
        <v>17.8858849593481</v>
      </c>
      <c r="D25" s="9" t="n">
        <f aca="false">Metadata!K23</f>
        <v>25.7272831358447</v>
      </c>
      <c r="E25" s="9" t="n">
        <f aca="false">D25*$D$2</f>
        <v>6.43182078396118</v>
      </c>
      <c r="F25" s="9" t="n">
        <f aca="false">Metadata!L23</f>
        <v>11.9961471955927</v>
      </c>
      <c r="G25" s="9" t="n">
        <f aca="false">F25*$F$2</f>
        <v>2.99903679889818</v>
      </c>
      <c r="I25" s="10" t="n">
        <v>4732</v>
      </c>
      <c r="J25" s="13" t="n">
        <v>694.9</v>
      </c>
      <c r="K25" s="8"/>
      <c r="L25" s="12" t="n">
        <v>0.528300395256917</v>
      </c>
      <c r="M25" s="11" t="n">
        <f aca="false">IF($D25+($D25/($D25+$F25))*(L25*($I25-($D25+$F25)))&lt;$D25,$D25,$D25+($D25/($D25+$F25))*(L25*($I25-($D25+$F25))))</f>
        <v>1717.07287897785</v>
      </c>
      <c r="N25" s="11" t="n">
        <f aca="false">IF($F25+($F25/($D25+$F25))*(L25*($I25-($D25+$F25)))&lt;$F25,$F25,$F25+($F25/($D25+$F25))*(L25*($I25-($D25+$F25))))</f>
        <v>800.638718554769</v>
      </c>
      <c r="O25" s="12" t="n">
        <v>0.764150197628458</v>
      </c>
      <c r="P25" s="11" t="n">
        <f aca="false">IF($D25+($D25/($D25+$F25))*(O25*($I25-($D25+$F25)))&lt;$D25,$D25,$D25+($D25/($D25+$F25))*(O25*($I25-($D25+$F25))))</f>
        <v>2472.14239643927</v>
      </c>
      <c r="Q25" s="11" t="n">
        <f aca="false">IF($F25+($F25/($D25+$F25))*(O25*($I25-($D25+$F25)))&lt;$F25,$F25,$F25+($F25/($D25+$F25))*(O25*($I25-($D25+$F25))))</f>
        <v>1152.71340232704</v>
      </c>
      <c r="R25" s="12" t="n">
        <v>0.842766798418972</v>
      </c>
      <c r="S25" s="11" t="n">
        <f aca="false">IF($D25+($D25/($D25+$F25))*(R25*($I25-($D25+$F25)))&lt;$D25,$D25,$D25+($D25/($D25+$F25))*(R25*($I25-($D25+$F25))))</f>
        <v>2723.83223559307</v>
      </c>
      <c r="T25" s="11" t="n">
        <f aca="false">IF($F25+($F25/($D25+$F25))*(R25*($I25-($D25+$F25)))&lt;$F25,$F25,$F25+($F25/($D25+$F25))*(R25*($I25-($D25+$F25))))</f>
        <v>1270.07163025113</v>
      </c>
    </row>
    <row r="26" s="8" customFormat="true" ht="30" hidden="false" customHeight="true" outlineLevel="0" collapsed="false">
      <c r="A26" s="14" t="s">
        <v>41</v>
      </c>
      <c r="B26" s="9" t="n">
        <f aca="false">Metadata!J24</f>
        <v>0</v>
      </c>
      <c r="C26" s="9" t="n">
        <f aca="false">B26*$B$2</f>
        <v>0</v>
      </c>
      <c r="D26" s="9" t="n">
        <f aca="false">Metadata!K24</f>
        <v>0</v>
      </c>
      <c r="E26" s="9" t="n">
        <f aca="false">D26*$D$2</f>
        <v>0</v>
      </c>
      <c r="F26" s="9" t="n">
        <f aca="false">Metadata!L24</f>
        <v>0</v>
      </c>
      <c r="G26" s="9" t="n">
        <f aca="false">F26*$F$2</f>
        <v>0</v>
      </c>
      <c r="I26" s="10" t="s">
        <v>34</v>
      </c>
      <c r="J26" s="13" t="n">
        <v>3456</v>
      </c>
      <c r="L26" s="12" t="n">
        <v>0</v>
      </c>
      <c r="M26" s="11" t="e">
        <f aca="false">IF($D26+($D26/($D26+$F26))*(L26*($I26-($D26+$F26)))&lt;$D26,$D26,$D26+($D26/($D26+$F26))*(L26*($I26-($D26+$F26))))</f>
        <v>#DIV/0!</v>
      </c>
      <c r="N26" s="11" t="e">
        <f aca="false">IF($F26+($F26/($D26+$F26))*(L26*($I26-($D26+$F26)))&lt;$F26,$F26,$F26+($F26/($D26+$F26))*(L26*($I26-($D26+$F26))))</f>
        <v>#DIV/0!</v>
      </c>
      <c r="O26" s="12" t="n">
        <v>0</v>
      </c>
      <c r="P26" s="11" t="e">
        <f aca="false">IF($D26+($D26/($D26+$F26))*(O26*($I26-($D26+$F26)))&lt;$D26,$D26,$D26+($D26/($D26+$F26))*(O26*($I26-($D26+$F26))))</f>
        <v>#DIV/0!</v>
      </c>
      <c r="Q26" s="11" t="e">
        <f aca="false">IF($F26+($F26/($D26+$F26))*(O26*($I26-($D26+$F26)))&lt;$F26,$F26,$F26+($F26/($D26+$F26))*(O26*($I26-($D26+$F26))))</f>
        <v>#DIV/0!</v>
      </c>
      <c r="R26" s="12" t="n">
        <v>0</v>
      </c>
      <c r="S26" s="11" t="e">
        <f aca="false">IF($D26+($D26/($D26+$F26))*(R26*($I26-($D26+$F26)))&lt;$D26,$D26,$D26+($D26/($D26+$F26))*(R26*($I26-($D26+$F26))))</f>
        <v>#DIV/0!</v>
      </c>
      <c r="T26" s="11" t="e">
        <f aca="false">IF($F26+($F26/($D26+$F26))*(R26*($I26-($D26+$F26)))&lt;$F26,$F26,$F26+($F26/($D26+$F26))*(R26*($I26-($D26+$F26))))</f>
        <v>#DIV/0!</v>
      </c>
    </row>
    <row r="27" customFormat="false" ht="30" hidden="false" customHeight="true" outlineLevel="0" collapsed="false">
      <c r="A27" s="14" t="s">
        <v>42</v>
      </c>
      <c r="B27" s="9" t="n">
        <f aca="false">Metadata!J25</f>
        <v>0</v>
      </c>
      <c r="C27" s="9" t="n">
        <f aca="false">B27*$B$2</f>
        <v>0</v>
      </c>
      <c r="D27" s="9" t="n">
        <f aca="false">Metadata!K25</f>
        <v>70.0993616455501</v>
      </c>
      <c r="E27" s="9" t="n">
        <f aca="false">D27*$D$2</f>
        <v>17.5248404113875</v>
      </c>
      <c r="F27" s="9" t="n">
        <f aca="false">Metadata!L25</f>
        <v>70.0993616455501</v>
      </c>
      <c r="G27" s="9" t="n">
        <f aca="false">F27*$F$2</f>
        <v>17.5248404113875</v>
      </c>
      <c r="I27" s="10" t="n">
        <v>14196</v>
      </c>
      <c r="J27" s="13" t="n">
        <v>912.9</v>
      </c>
      <c r="K27" s="8"/>
      <c r="L27" s="12" t="n">
        <v>0.528300395256917</v>
      </c>
      <c r="M27" s="11" t="n">
        <f aca="false">IF($D27+($D27/($D27+$F27))*(L27*($I27-($D27+$F27)))&lt;$D27,$D27,$D27+($D27/($D27+$F27))*(L27*($I27-($D27+$F27))))</f>
        <v>3782.94204671454</v>
      </c>
      <c r="N27" s="11" t="n">
        <f aca="false">IF($F27+($F27/($D27+$F27))*(L27*($I27-($D27+$F27)))&lt;$F27,$F27,$F27+($F27/($D27+$F27))*(L27*($I27-($D27+$F27))))</f>
        <v>3782.94204671454</v>
      </c>
      <c r="O27" s="12" t="n">
        <v>0.764150197628458</v>
      </c>
      <c r="P27" s="11" t="n">
        <f aca="false">IF($D27+($D27/($D27+$F27))*(O27*($I27-($D27+$F27)))&lt;$D27,$D27,$D27+($D27/($D27+$F27))*(O27*($I27-($D27+$F27))))</f>
        <v>5440.47102335727</v>
      </c>
      <c r="Q27" s="11" t="n">
        <f aca="false">IF($F27+($F27/($D27+$F27))*(O27*($I27-($D27+$F27)))&lt;$F27,$F27,$F27+($F27/($D27+$F27))*(O27*($I27-($D27+$F27))))</f>
        <v>5440.47102335727</v>
      </c>
      <c r="R27" s="12" t="n">
        <v>0.842766798418972</v>
      </c>
      <c r="S27" s="11" t="n">
        <f aca="false">IF($D27+($D27/($D27+$F27))*(R27*($I27-($D27+$F27)))&lt;$D27,$D27,$D27+($D27/($D27+$F27))*(R27*($I27-($D27+$F27))))</f>
        <v>5992.98068223818</v>
      </c>
      <c r="T27" s="11" t="n">
        <f aca="false">IF($F27+($F27/($D27+$F27))*(R27*($I27-($D27+$F27)))&lt;$F27,$F27,$F27+($F27/($D27+$F27))*(R27*($I27-($D27+$F27))))</f>
        <v>5992.98068223818</v>
      </c>
    </row>
    <row r="28" customFormat="false" ht="30" hidden="false" customHeight="true" outlineLevel="0" collapsed="false">
      <c r="A28" s="14" t="s">
        <v>43</v>
      </c>
      <c r="B28" s="9" t="n">
        <f aca="false">Metadata!J26</f>
        <v>0</v>
      </c>
      <c r="C28" s="9" t="n">
        <f aca="false">B28*$B$2</f>
        <v>0</v>
      </c>
      <c r="D28" s="9" t="n">
        <f aca="false">Metadata!K26</f>
        <v>9.64724594161897</v>
      </c>
      <c r="E28" s="9" t="n">
        <f aca="false">D28*$D$2</f>
        <v>2.41181148540474</v>
      </c>
      <c r="F28" s="9" t="n">
        <f aca="false">Metadata!L26</f>
        <v>9.64724594161897</v>
      </c>
      <c r="G28" s="9" t="n">
        <f aca="false">F28*$F$2</f>
        <v>2.41181148540474</v>
      </c>
      <c r="I28" s="10" t="n">
        <v>4732</v>
      </c>
      <c r="J28" s="13" t="n">
        <v>52.1</v>
      </c>
      <c r="K28" s="8"/>
      <c r="L28" s="12" t="n">
        <v>0.528300395256917</v>
      </c>
      <c r="M28" s="11" t="n">
        <f aca="false">IF($D28+($D28/($D28+$F28))*(L28*($I28-($D28+$F28)))&lt;$D28,$D28,$D28+($D28/($D28+$F28))*(L28*($I28-($D28+$F28))))</f>
        <v>1254.50933727539</v>
      </c>
      <c r="N28" s="11" t="n">
        <f aca="false">IF($F28+($F28/($D28+$F28))*(L28*($I28-($D28+$F28)))&lt;$F28,$F28,$F28+($F28/($D28+$F28))*(L28*($I28-($D28+$F28))))</f>
        <v>1254.50933727539</v>
      </c>
      <c r="O28" s="12" t="n">
        <v>0.764150197628458</v>
      </c>
      <c r="P28" s="11" t="n">
        <f aca="false">IF($D28+($D28/($D28+$F28))*(O28*($I28-($D28+$F28)))&lt;$D28,$D28,$D28+($D28/($D28+$F28))*(O28*($I28-($D28+$F28))))</f>
        <v>1810.25466863769</v>
      </c>
      <c r="Q28" s="11" t="n">
        <f aca="false">IF($F28+($F28/($D28+$F28))*(O28*($I28-($D28+$F28)))&lt;$F28,$F28,$F28+($F28/($D28+$F28))*(O28*($I28-($D28+$F28))))</f>
        <v>1810.25466863769</v>
      </c>
      <c r="R28" s="12" t="n">
        <v>0.842766798418972</v>
      </c>
      <c r="S28" s="11" t="n">
        <f aca="false">IF($D28+($D28/($D28+$F28))*(R28*($I28-($D28+$F28)))&lt;$D28,$D28,$D28+($D28/($D28+$F28))*(R28*($I28-($D28+$F28))))</f>
        <v>1995.50311242513</v>
      </c>
      <c r="T28" s="11" t="n">
        <f aca="false">IF($F28+($F28/($D28+$F28))*(R28*($I28-($D28+$F28)))&lt;$F28,$F28,$F28+($F28/($D28+$F28))*(R28*($I28-($D28+$F28))))</f>
        <v>1995.50311242513</v>
      </c>
    </row>
    <row r="29" customFormat="false" ht="30" hidden="false" customHeight="true" outlineLevel="0" collapsed="false">
      <c r="A29" s="14" t="s">
        <v>44</v>
      </c>
      <c r="B29" s="9" t="n">
        <f aca="false">Metadata!J27</f>
        <v>77.343</v>
      </c>
      <c r="C29" s="9" t="n">
        <f aca="false">B29*$B$2</f>
        <v>19.33575</v>
      </c>
      <c r="D29" s="9" t="n">
        <f aca="false">Metadata!K27</f>
        <v>449.326</v>
      </c>
      <c r="E29" s="9" t="n">
        <f aca="false">D29*$D$2</f>
        <v>112.3315</v>
      </c>
      <c r="F29" s="9" t="n">
        <f aca="false">Metadata!L27</f>
        <v>486.156</v>
      </c>
      <c r="G29" s="9" t="n">
        <f aca="false">F29*$F$2</f>
        <v>121.539</v>
      </c>
      <c r="I29" s="10" t="s">
        <v>34</v>
      </c>
      <c r="J29" s="13" t="n">
        <v>931</v>
      </c>
      <c r="K29" s="8"/>
      <c r="L29" s="12" t="n">
        <v>0.757575757575757</v>
      </c>
      <c r="M29" s="11" t="e">
        <f aca="false">IF($D29+($D29/($D29+$F29))*(L29*($I29-($D29+$F29)))&lt;$D29,$D29,$D29+($D29/($D29+$F29))*(L29*($I29-($D29+$F29))))</f>
        <v>#VALUE!</v>
      </c>
      <c r="N29" s="11" t="e">
        <f aca="false">IF($F29+($F29/($D29+$F29))*(L29*($I29-($D29+$F29)))&lt;$F29,$F29,$F29+($F29/($D29+$F29))*(L29*($I29-($D29+$F29))))</f>
        <v>#VALUE!</v>
      </c>
      <c r="O29" s="12" t="n">
        <v>0.878787878787879</v>
      </c>
      <c r="P29" s="11" t="e">
        <f aca="false">IF($D29+($D29/($D29+$F29))*(O29*($I29-($D29+$F29)))&lt;$D29,$D29,$D29+($D29/($D29+$F29))*(O29*($I29-($D29+$F29))))</f>
        <v>#VALUE!</v>
      </c>
      <c r="Q29" s="11" t="e">
        <f aca="false">IF($F29+($F29/($D29+$F29))*(O29*($I29-($D29+$F29)))&lt;$F29,$F29,$F29+($F29/($D29+$F29))*(O29*($I29-($D29+$F29))))</f>
        <v>#VALUE!</v>
      </c>
      <c r="R29" s="12" t="n">
        <v>0.919191919191919</v>
      </c>
      <c r="S29" s="11" t="e">
        <f aca="false">IF($D29+($D29/($D29+$F29))*(R29*($I29-($D29+$F29)))&lt;$D29,$D29,$D29+($D29/($D29+$F29))*(R29*($I29-($D29+$F29))))</f>
        <v>#VALUE!</v>
      </c>
      <c r="T29" s="11" t="e">
        <f aca="false">IF($F29+($F29/($D29+$F29))*(R29*($I29-($D29+$F29)))&lt;$F29,$F29,$F29+($F29/($D29+$F29))*(R29*($I29-($D29+$F29))))</f>
        <v>#VALUE!</v>
      </c>
    </row>
    <row r="30" customFormat="false" ht="30" hidden="false" customHeight="true" outlineLevel="0" collapsed="false">
      <c r="A30" s="14" t="s">
        <v>45</v>
      </c>
      <c r="B30" s="9" t="n">
        <f aca="false">Metadata!J28</f>
        <v>60.123</v>
      </c>
      <c r="C30" s="9" t="n">
        <f aca="false">B30*$B$2</f>
        <v>15.03075</v>
      </c>
      <c r="D30" s="9" t="n">
        <f aca="false">Metadata!K28</f>
        <v>349.286</v>
      </c>
      <c r="E30" s="9" t="n">
        <f aca="false">D30*$D$2</f>
        <v>87.3215</v>
      </c>
      <c r="F30" s="9" t="n">
        <f aca="false">Metadata!L28</f>
        <v>377.916</v>
      </c>
      <c r="G30" s="9" t="n">
        <f aca="false">F30*$F$2</f>
        <v>94.479</v>
      </c>
      <c r="I30" s="10" t="n">
        <v>2900</v>
      </c>
      <c r="J30" s="13" t="n">
        <v>314.3</v>
      </c>
      <c r="K30" s="8"/>
      <c r="L30" s="12" t="n">
        <v>0.757575757575757</v>
      </c>
      <c r="M30" s="11" t="n">
        <f aca="false">IF($D30+($D30/($D30+$F30))*(L30*($I30-($D30+$F30)))&lt;$D30,$D30,$D30+($D30/($D30+$F30))*(L30*($I30-($D30+$F30))))</f>
        <v>1139.91280744452</v>
      </c>
      <c r="N30" s="11" t="n">
        <f aca="false">IF($F30+($F30/($D30+$F30))*(L30*($I30-($D30+$F30)))&lt;$F30,$F30,$F30+($F30/($D30+$F30))*(L30*($I30-($D30+$F30))))</f>
        <v>1233.34828346457</v>
      </c>
      <c r="O30" s="12" t="n">
        <v>0.878787878787879</v>
      </c>
      <c r="P30" s="11" t="n">
        <f aca="false">IF($D30+($D30/($D30+$F30))*(O30*($I30-($D30+$F30)))&lt;$D30,$D30,$D30+($D30/($D30+$F30))*(O30*($I30-($D30+$F30))))</f>
        <v>1266.41309663565</v>
      </c>
      <c r="Q30" s="11" t="n">
        <f aca="false">IF($F30+($F30/($D30+$F30))*(O30*($I30-($D30+$F30)))&lt;$F30,$F30,$F30+($F30/($D30+$F30))*(O30*($I30-($D30+$F30))))</f>
        <v>1370.2174488189</v>
      </c>
      <c r="R30" s="12" t="n">
        <v>0.919191919191919</v>
      </c>
      <c r="S30" s="11" t="n">
        <f aca="false">IF($D30+($D30/($D30+$F30))*(R30*($I30-($D30+$F30)))&lt;$D30,$D30,$D30+($D30/($D30+$F30))*(R30*($I30-($D30+$F30))))</f>
        <v>1308.57985969936</v>
      </c>
      <c r="T30" s="11" t="n">
        <f aca="false">IF($F30+($F30/($D30+$F30))*(R30*($I30-($D30+$F30)))&lt;$F30,$F30,$F30+($F30/($D30+$F30))*(R30*($I30-($D30+$F30))))</f>
        <v>1415.84050393701</v>
      </c>
    </row>
    <row r="31" customFormat="false" ht="15" hidden="false" customHeight="false" outlineLevel="0" collapsed="false">
      <c r="A31" s="8" t="s">
        <v>46</v>
      </c>
      <c r="B31" s="9" t="n">
        <f aca="false">Metadata!J29</f>
        <v>29.8323232323232</v>
      </c>
      <c r="C31" s="9" t="n">
        <f aca="false">B31*$B$2</f>
        <v>7.45808080808081</v>
      </c>
      <c r="D31" s="9" t="n">
        <f aca="false">Metadata!K29</f>
        <v>25.949576326144</v>
      </c>
      <c r="E31" s="9" t="n">
        <f aca="false">D31*$D$2</f>
        <v>6.48739408153601</v>
      </c>
      <c r="F31" s="9" t="n">
        <f aca="false">Metadata!L29</f>
        <v>17.3071714068431</v>
      </c>
      <c r="G31" s="9" t="n">
        <f aca="false">F31*$F$2</f>
        <v>4.32679285171078</v>
      </c>
      <c r="I31" s="17" t="n">
        <v>380</v>
      </c>
      <c r="J31" s="13" t="n">
        <v>133.3</v>
      </c>
      <c r="K31" s="8"/>
      <c r="L31" s="12" t="n">
        <v>0.423041322314049</v>
      </c>
      <c r="M31" s="11" t="n">
        <f aca="false">IF($D31+($D31/($D31+$F31))*(L31*($I31-($D31+$F31)))&lt;$D31,$D31,$D31+($D31/($D31+$F31))*(L31*($I31-($D31+$F31))))</f>
        <v>111.408634204741</v>
      </c>
      <c r="N31" s="11" t="n">
        <f aca="false">IF($F31+($F31/($D31+$F31))*(L31*($I31-($D31+$F31)))&lt;$F31,$F31,$F31+($F31/($D31+$F31))*(L31*($I31-($D31+$F31))))</f>
        <v>74.3044242476171</v>
      </c>
      <c r="O31" s="12" t="n">
        <v>0.711520661157025</v>
      </c>
      <c r="P31" s="11" t="n">
        <f aca="false">IF($D31+($D31/($D31+$F31))*(O31*($I31-($D31+$F31)))&lt;$D31,$D31,$D31+($D31/($D31+$F31))*(O31*($I31-($D31+$F31))))</f>
        <v>169.684673008958</v>
      </c>
      <c r="Q31" s="11" t="n">
        <f aca="false">IF($F31+($F31/($D31+$F31))*(O31*($I31-($D31+$F31)))&lt;$F31,$F31,$F31+($F31/($D31+$F31))*(O31*($I31-($D31+$F31))))</f>
        <v>113.171856217221</v>
      </c>
      <c r="R31" s="12" t="n">
        <v>0.80768044077135</v>
      </c>
      <c r="S31" s="11" t="n">
        <f aca="false">IF($D31+($D31/($D31+$F31))*(R31*($I31-($D31+$F31)))&lt;$D31,$D31,$D31+($D31/($D31+$F31))*(R31*($I31-($D31+$F31))))</f>
        <v>189.110019277031</v>
      </c>
      <c r="T31" s="11" t="n">
        <f aca="false">IF($F31+($F31/($D31+$F31))*(R31*($I31-($D31+$F31)))&lt;$F31,$F31,$F31+($F31/($D31+$F31))*(R31*($I31-($D31+$F31))))</f>
        <v>126.127666873755</v>
      </c>
    </row>
    <row r="32" customFormat="false" ht="15" hidden="false" customHeight="false" outlineLevel="0" collapsed="false">
      <c r="A32" s="8" t="s">
        <v>47</v>
      </c>
      <c r="B32" s="9" t="n">
        <f aca="false">Metadata!J30</f>
        <v>2.793</v>
      </c>
      <c r="C32" s="9" t="n">
        <f aca="false">B32*$B$2</f>
        <v>0.69825</v>
      </c>
      <c r="D32" s="9" t="n">
        <f aca="false">Metadata!K30</f>
        <v>16.226</v>
      </c>
      <c r="E32" s="9" t="n">
        <f aca="false">D32*$D$2</f>
        <v>4.0565</v>
      </c>
      <c r="F32" s="9" t="n">
        <f aca="false">Metadata!L30</f>
        <v>17.556</v>
      </c>
      <c r="G32" s="9" t="n">
        <f aca="false">F32*$F$2</f>
        <v>4.389</v>
      </c>
      <c r="I32" s="10" t="n">
        <v>0</v>
      </c>
      <c r="J32" s="13" t="n">
        <v>5.9</v>
      </c>
      <c r="K32" s="8"/>
      <c r="L32" s="12" t="n">
        <v>0.757575757575757</v>
      </c>
      <c r="M32" s="11" t="n">
        <f aca="false">IF($D32+($D32/($D32+$F32))*(L32*($I32-($D32+$F32)))&lt;$D32,$D32,$D32+($D32/($D32+$F32))*(L32*($I32-($D32+$F32))))</f>
        <v>16.226</v>
      </c>
      <c r="N32" s="11" t="n">
        <f aca="false">IF($F32+($F32/($D32+$F32))*(L32*($I32-($D32+$F32)))&lt;$F32,$F32,$F32+($F32/($D32+$F32))*(L32*($I32-($D32+$F32))))</f>
        <v>17.556</v>
      </c>
      <c r="O32" s="12" t="n">
        <v>0.878787878787879</v>
      </c>
      <c r="P32" s="11" t="n">
        <f aca="false">IF($D32+($D32/($D32+$F32))*(O32*($I32-($D32+$F32)))&lt;$D32,$D32,$D32+($D32/($D32+$F32))*(O32*($I32-($D32+$F32))))</f>
        <v>16.226</v>
      </c>
      <c r="Q32" s="11" t="n">
        <f aca="false">IF($F32+($F32/($D32+$F32))*(O32*($I32-($D32+$F32)))&lt;$F32,$F32,$F32+($F32/($D32+$F32))*(O32*($I32-($D32+$F32))))</f>
        <v>17.556</v>
      </c>
      <c r="R32" s="12" t="n">
        <v>0.919191919191919</v>
      </c>
      <c r="S32" s="11" t="n">
        <f aca="false">IF($D32+($D32/($D32+$F32))*(R32*($I32-($D32+$F32)))&lt;$D32,$D32,$D32+($D32/($D32+$F32))*(R32*($I32-($D32+$F32))))</f>
        <v>16.226</v>
      </c>
      <c r="T32" s="11" t="n">
        <f aca="false">IF($F32+($F32/($D32+$F32))*(R32*($I32-($D32+$F32)))&lt;$F32,$F32,$F32+($F32/($D32+$F32))*(R32*($I32-($D32+$F32))))</f>
        <v>17.556</v>
      </c>
    </row>
    <row r="33" customFormat="false" ht="15" hidden="false" customHeight="false" outlineLevel="0" collapsed="false">
      <c r="A33" s="8" t="s">
        <v>48</v>
      </c>
      <c r="B33" s="9" t="n">
        <f aca="false">Metadata!J31</f>
        <v>5.523</v>
      </c>
      <c r="C33" s="9" t="n">
        <f aca="false">B33*$B$2</f>
        <v>1.38075</v>
      </c>
      <c r="D33" s="9" t="n">
        <f aca="false">Metadata!K31</f>
        <v>32.086</v>
      </c>
      <c r="E33" s="9" t="n">
        <f aca="false">D33*$D$2</f>
        <v>8.0215</v>
      </c>
      <c r="F33" s="9" t="n">
        <f aca="false">Metadata!L31</f>
        <v>34.716</v>
      </c>
      <c r="G33" s="9" t="n">
        <f aca="false">F33*$F$2</f>
        <v>8.679</v>
      </c>
      <c r="I33" s="10" t="n">
        <v>0</v>
      </c>
      <c r="J33" s="13" t="n">
        <v>11.6</v>
      </c>
      <c r="K33" s="8"/>
      <c r="L33" s="12" t="n">
        <v>0.757575757575757</v>
      </c>
      <c r="M33" s="11" t="n">
        <f aca="false">IF($D33+($D33/($D33+$F33))*(L33*($I33-($D33+$F33)))&lt;$D33,$D33,$D33+($D33/($D33+$F33))*(L33*($I33-($D33+$F33))))</f>
        <v>32.086</v>
      </c>
      <c r="N33" s="11" t="n">
        <f aca="false">IF($F33+($F33/($D33+$F33))*(L33*($I33-($D33+$F33)))&lt;$F33,$F33,$F33+($F33/($D33+$F33))*(L33*($I33-($D33+$F33))))</f>
        <v>34.716</v>
      </c>
      <c r="O33" s="12" t="n">
        <v>0.878787878787879</v>
      </c>
      <c r="P33" s="11" t="n">
        <f aca="false">IF($D33+($D33/($D33+$F33))*(O33*($I33-($D33+$F33)))&lt;$D33,$D33,$D33+($D33/($D33+$F33))*(O33*($I33-($D33+$F33))))</f>
        <v>32.086</v>
      </c>
      <c r="Q33" s="11" t="n">
        <f aca="false">IF($F33+($F33/($D33+$F33))*(O33*($I33-($D33+$F33)))&lt;$F33,$F33,$F33+($F33/($D33+$F33))*(O33*($I33-($D33+$F33))))</f>
        <v>34.716</v>
      </c>
      <c r="R33" s="12" t="n">
        <v>0.919191919191919</v>
      </c>
      <c r="S33" s="11" t="n">
        <f aca="false">IF($D33+($D33/($D33+$F33))*(R33*($I33-($D33+$F33)))&lt;$D33,$D33,$D33+($D33/($D33+$F33))*(R33*($I33-($D33+$F33))))</f>
        <v>32.086</v>
      </c>
      <c r="T33" s="11" t="n">
        <f aca="false">IF($F33+($F33/($D33+$F33))*(R33*($I33-($D33+$F33)))&lt;$F33,$F33,$F33+($F33/($D33+$F33))*(R33*($I33-($D33+$F33))))</f>
        <v>34.716</v>
      </c>
    </row>
    <row r="34" customFormat="false" ht="15" hidden="false" customHeight="false" outlineLevel="0" collapsed="false">
      <c r="A34" s="8" t="s">
        <v>49</v>
      </c>
      <c r="B34" s="9" t="n">
        <f aca="false">Metadata!J32</f>
        <v>12.411</v>
      </c>
      <c r="C34" s="9" t="n">
        <f aca="false">B34*$B$2</f>
        <v>3.10275</v>
      </c>
      <c r="D34" s="9" t="n">
        <f aca="false">Metadata!K32</f>
        <v>72.102</v>
      </c>
      <c r="E34" s="9" t="n">
        <f aca="false">D34*$D$2</f>
        <v>18.0255</v>
      </c>
      <c r="F34" s="9" t="n">
        <f aca="false">Metadata!L32</f>
        <v>78.012</v>
      </c>
      <c r="G34" s="9" t="n">
        <f aca="false">F34*$F$2</f>
        <v>19.503</v>
      </c>
      <c r="I34" s="17" t="n">
        <v>810</v>
      </c>
      <c r="J34" s="13" t="n">
        <v>104.7</v>
      </c>
      <c r="K34" s="8"/>
      <c r="L34" s="12" t="n">
        <v>0.907578947368421</v>
      </c>
      <c r="M34" s="11" t="n">
        <f aca="false">IF($D34+($D34/($D34+$F34))*(L34*($I34-($D34+$F34)))&lt;$D34,$D34,$D34+($D34/($D34+$F34))*(L34*($I34-($D34+$F34))))</f>
        <v>359.761977299627</v>
      </c>
      <c r="N34" s="11" t="n">
        <f aca="false">IF($F34+($F34/($D34+$F34))*(L34*($I34-($D34+$F34)))&lt;$F34,$F34,$F34+($F34/($D34+$F34))*(L34*($I34-($D34+$F34))))</f>
        <v>389.250663963531</v>
      </c>
      <c r="O34" s="12" t="n">
        <v>0.953789473684211</v>
      </c>
      <c r="P34" s="11" t="n">
        <f aca="false">IF($D34+($D34/($D34+$F34))*(O34*($I34-($D34+$F34)))&lt;$D34,$D34,$D34+($D34/($D34+$F34))*(O34*($I34-($D34+$F34))))</f>
        <v>374.408547704932</v>
      </c>
      <c r="Q34" s="11" t="n">
        <f aca="false">IF($F34+($F34/($D34+$F34))*(O34*($I34-($D34+$F34)))&lt;$F34,$F34,$F34+($F34/($D34+$F34))*(O34*($I34-($D34+$F34))))</f>
        <v>405.097772926647</v>
      </c>
      <c r="R34" s="12" t="n">
        <v>0.96919298245614</v>
      </c>
      <c r="S34" s="11" t="n">
        <f aca="false">IF($D34+($D34/($D34+$F34))*(R34*($I34-($D34+$F34)))&lt;$D34,$D34,$D34+($D34/($D34+$F34))*(R34*($I34-($D34+$F34))))</f>
        <v>379.290737840033</v>
      </c>
      <c r="T34" s="11" t="n">
        <f aca="false">IF($F34+($F34/($D34+$F34))*(R34*($I34-($D34+$F34)))&lt;$F34,$F34,$F34+($F34/($D34+$F34))*(R34*($I34-($D34+$F34))))</f>
        <v>410.38014258102</v>
      </c>
    </row>
    <row r="35" s="8" customFormat="true" ht="15" hidden="false" customHeight="false" outlineLevel="0" collapsed="false">
      <c r="A35" s="8" t="s">
        <v>50</v>
      </c>
      <c r="B35" s="9" t="n">
        <f aca="false">Metadata!J33</f>
        <v>0</v>
      </c>
      <c r="C35" s="9" t="n">
        <f aca="false">B35*$B$2</f>
        <v>0</v>
      </c>
      <c r="D35" s="9" t="n">
        <f aca="false">Metadata!K33</f>
        <v>0</v>
      </c>
      <c r="E35" s="9" t="n">
        <f aca="false">D35*$D$2</f>
        <v>0</v>
      </c>
      <c r="F35" s="9" t="n">
        <f aca="false">Metadata!L33</f>
        <v>0</v>
      </c>
      <c r="G35" s="9" t="n">
        <f aca="false">F35*$F$2</f>
        <v>0</v>
      </c>
      <c r="I35" s="17" t="s">
        <v>34</v>
      </c>
      <c r="J35" s="13" t="s">
        <v>51</v>
      </c>
      <c r="L35" s="12" t="n">
        <v>0</v>
      </c>
      <c r="M35" s="11" t="e">
        <f aca="false">IF($D35+($D35/($D35+$F35))*(L35*($I35-($D35+$F35)))&lt;$D35,$D35,$D35+($D35/($D35+$F35))*(L35*($I35-($D35+$F35))))</f>
        <v>#DIV/0!</v>
      </c>
      <c r="N35" s="11" t="e">
        <f aca="false">IF($F35+($F35/($D35+$F35))*(L35*($I35-($D35+$F35)))&lt;$F35,$F35,$F35+($F35/($D35+$F35))*(L35*($I35-($D35+$F35))))</f>
        <v>#DIV/0!</v>
      </c>
      <c r="O35" s="12" t="n">
        <v>0</v>
      </c>
      <c r="P35" s="11" t="e">
        <f aca="false">IF($D35+($D35/($D35+$F35))*(O35*($I35-($D35+$F35)))&lt;$D35,$D35,$D35+($D35/($D35+$F35))*(O35*($I35-($D35+$F35))))</f>
        <v>#DIV/0!</v>
      </c>
      <c r="Q35" s="11" t="e">
        <f aca="false">IF($F35+($F35/($D35+$F35))*(O35*($I35-($D35+$F35)))&lt;$F35,$F35,$F35+($F35/($D35+$F35))*(O35*($I35-($D35+$F35))))</f>
        <v>#DIV/0!</v>
      </c>
      <c r="R35" s="12" t="n">
        <v>0</v>
      </c>
      <c r="S35" s="11" t="e">
        <f aca="false">IF($D35+($D35/($D35+$F35))*(R35*($I35-($D35+$F35)))&lt;$D35,$D35,$D35+($D35/($D35+$F35))*(R35*($I35-($D35+$F35))))</f>
        <v>#DIV/0!</v>
      </c>
      <c r="T35" s="11" t="e">
        <f aca="false">IF($F35+($F35/($D35+$F35))*(R35*($I35-($D35+$F35)))&lt;$F35,$F35,$F35+($F35/($D35+$F35))*(R35*($I35-($D35+$F35))))</f>
        <v>#DIV/0!</v>
      </c>
    </row>
    <row r="36" customFormat="false" ht="15" hidden="false" customHeight="false" outlineLevel="0" collapsed="false">
      <c r="A36" s="8" t="s">
        <v>52</v>
      </c>
      <c r="B36" s="9" t="n">
        <f aca="false">Metadata!J34</f>
        <v>21.1531680440771</v>
      </c>
      <c r="C36" s="9" t="n">
        <f aca="false">B36*$B$2</f>
        <v>5.28829201101928</v>
      </c>
      <c r="D36" s="9" t="n">
        <f aca="false">Metadata!K34</f>
        <v>6.86076675849403</v>
      </c>
      <c r="E36" s="9" t="n">
        <f aca="false">D36*$D$2</f>
        <v>1.71519168962351</v>
      </c>
      <c r="F36" s="9" t="n">
        <f aca="false">Metadata!L34</f>
        <v>4.39031221303949</v>
      </c>
      <c r="G36" s="9" t="n">
        <f aca="false">F36*$F$2</f>
        <v>1.09757805325987</v>
      </c>
      <c r="I36" s="17" t="n">
        <v>1230</v>
      </c>
      <c r="J36" s="13" t="n">
        <v>149.9</v>
      </c>
      <c r="K36" s="8"/>
      <c r="L36" s="12" t="n">
        <v>0.164881542699727</v>
      </c>
      <c r="M36" s="11" t="n">
        <f aca="false">IF($D36+($D36/($D36+$F36))*(L36*($I36-($D36+$F36)))&lt;$D36,$D36,$D36+($D36/($D36+$F36))*(L36*($I36-($D36+$F36))))</f>
        <v>129.397068433978</v>
      </c>
      <c r="N36" s="11" t="n">
        <f aca="false">IF($F36+($F36/($D36+$F36))*(L36*($I36-($D36+$F36)))&lt;$F36,$F36,$F36+($F36/($D36+$F36))*(L36*($I36-($D36+$F36))))</f>
        <v>82.8032128003573</v>
      </c>
      <c r="O36" s="12" t="n">
        <v>0.582440771349864</v>
      </c>
      <c r="P36" s="11" t="n">
        <f aca="false">IF($D36+($D36/($D36+$F36))*(O36*($I36-($D36+$F36)))&lt;$D36,$D36,$D36+($D36/($D36+$F36))*(O36*($I36-($D36+$F36))))</f>
        <v>439.717816114246</v>
      </c>
      <c r="Q36" s="11" t="n">
        <f aca="false">IF($F36+($F36/($D36+$F36))*(O36*($I36-($D36+$F36)))&lt;$F36,$F36,$F36+($F36/($D36+$F36))*(O36*($I36-($D36+$F36))))</f>
        <v>281.382324502921</v>
      </c>
      <c r="R36" s="12" t="n">
        <v>0.721627180899909</v>
      </c>
      <c r="S36" s="11" t="n">
        <f aca="false">IF($D36+($D36/($D36+$F36))*(R36*($I36-($D36+$F36)))&lt;$D36,$D36,$D36+($D36/($D36+$F36))*(R36*($I36-($D36+$F36))))</f>
        <v>543.158065341002</v>
      </c>
      <c r="T36" s="11" t="n">
        <f aca="false">IF($F36+($F36/($D36+$F36))*(R36*($I36-($D36+$F36)))&lt;$F36,$F36,$F36+($F36/($D36+$F36))*(R36*($I36-($D36+$F36))))</f>
        <v>347.57536173711</v>
      </c>
    </row>
  </sheetData>
  <mergeCells count="1">
    <mergeCell ref="B1:F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7.60728744939271"/>
    <col collapsed="false" hidden="false" max="2" min="2" style="0" width="9"/>
    <col collapsed="false" hidden="false" max="3" min="3" style="0" width="9.4251012145749"/>
    <col collapsed="false" hidden="false" max="4" min="4" style="0" width="9.74898785425101"/>
    <col collapsed="false" hidden="false" max="26" min="5" style="0" width="7.60728744939271"/>
    <col collapsed="false" hidden="false" max="1025" min="27" style="0" width="15.3198380566802"/>
  </cols>
  <sheetData>
    <row r="1" customFormat="false" ht="15" hidden="false" customHeight="false" outlineLevel="0" collapsed="false">
      <c r="B1" s="1" t="s">
        <v>206</v>
      </c>
      <c r="C1" s="1"/>
      <c r="D1" s="1"/>
    </row>
    <row r="2" customFormat="false" ht="15" hidden="false" customHeight="false" outlineLevel="0" collapsed="false">
      <c r="A2" s="1" t="s">
        <v>186</v>
      </c>
      <c r="B2" s="1" t="s">
        <v>2</v>
      </c>
      <c r="C2" s="1" t="s">
        <v>189</v>
      </c>
      <c r="D2" s="1" t="s">
        <v>190</v>
      </c>
      <c r="F2" s="1" t="s">
        <v>191</v>
      </c>
    </row>
    <row r="3" customFormat="false" ht="15" hidden="false" customHeight="false" outlineLevel="0" collapsed="false">
      <c r="A3" s="1" t="n">
        <v>12</v>
      </c>
      <c r="B3" s="1" t="n">
        <v>1800</v>
      </c>
      <c r="C3" s="1" t="n">
        <v>5800</v>
      </c>
      <c r="D3" s="1" t="n">
        <v>4200</v>
      </c>
    </row>
    <row r="4" customFormat="false" ht="15" hidden="false" customHeight="false" outlineLevel="0" collapsed="false">
      <c r="A4" s="1" t="n">
        <v>35</v>
      </c>
      <c r="B4" s="1" t="n">
        <v>3200</v>
      </c>
      <c r="C4" s="1" t="n">
        <v>4300</v>
      </c>
      <c r="D4" s="1" t="n">
        <v>4300</v>
      </c>
    </row>
    <row r="5" customFormat="false" ht="15" hidden="false" customHeight="false" outlineLevel="0" collapsed="false">
      <c r="A5" s="1" t="n">
        <v>50</v>
      </c>
      <c r="B5" s="1" t="n">
        <v>3000</v>
      </c>
      <c r="C5" s="1" t="n">
        <v>3200</v>
      </c>
      <c r="D5" s="1" t="n">
        <v>4000</v>
      </c>
    </row>
    <row r="6" customFormat="false" ht="15" hidden="false" customHeight="false" outlineLevel="0" collapsed="false">
      <c r="A6" s="1" t="n">
        <v>100</v>
      </c>
      <c r="B6" s="1" t="n">
        <v>1500</v>
      </c>
      <c r="C6" s="1" t="n">
        <v>2000</v>
      </c>
      <c r="D6" s="1" t="n">
        <v>3300</v>
      </c>
    </row>
    <row r="7" customFormat="false" ht="15" hidden="false" customHeight="false" outlineLevel="0" collapsed="false">
      <c r="A7" s="1" t="n">
        <v>150</v>
      </c>
      <c r="B7" s="1" t="n">
        <v>1100</v>
      </c>
      <c r="C7" s="1" t="n">
        <v>1500</v>
      </c>
      <c r="D7" s="1" t="n">
        <v>3050</v>
      </c>
    </row>
    <row r="8" customFormat="false" ht="15" hidden="false" customHeight="false" outlineLevel="0" collapsed="false">
      <c r="A8" s="1" t="n">
        <v>200</v>
      </c>
      <c r="B8" s="1" t="n">
        <v>800</v>
      </c>
      <c r="C8" s="1" t="n">
        <v>1400</v>
      </c>
      <c r="D8" s="1" t="n">
        <v>3000</v>
      </c>
    </row>
    <row r="9" customFormat="false" ht="15" hidden="false" customHeight="false" outlineLevel="0" collapsed="false">
      <c r="A9" s="1" t="n">
        <v>250</v>
      </c>
      <c r="B9" s="1" t="n">
        <v>500</v>
      </c>
      <c r="C9" s="1" t="n">
        <v>1500</v>
      </c>
      <c r="D9" s="1" t="n">
        <v>3000</v>
      </c>
    </row>
    <row r="10" customFormat="false" ht="15" hidden="false" customHeight="false" outlineLevel="0" collapsed="false">
      <c r="A10" s="1" t="n">
        <v>300</v>
      </c>
      <c r="B10" s="1" t="n">
        <v>500</v>
      </c>
      <c r="C10" s="1" t="n">
        <v>1700</v>
      </c>
      <c r="D10" s="1" t="n">
        <v>3050</v>
      </c>
    </row>
    <row r="11" customFormat="false" ht="15" hidden="false" customHeight="false" outlineLevel="0" collapsed="false">
      <c r="A11" s="1" t="n">
        <v>350</v>
      </c>
      <c r="B11" s="1" t="n">
        <v>700</v>
      </c>
      <c r="C11" s="1" t="n">
        <v>1900</v>
      </c>
      <c r="D11" s="1" t="n">
        <v>3100</v>
      </c>
    </row>
    <row r="12" customFormat="false" ht="15" hidden="false" customHeight="false" outlineLevel="0" collapsed="false">
      <c r="A12" s="1" t="n">
        <v>400</v>
      </c>
      <c r="B12" s="1" t="n">
        <v>900</v>
      </c>
      <c r="C12" s="1" t="n">
        <v>2000</v>
      </c>
      <c r="D12" s="1" t="n">
        <v>3300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8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7.60728744939271"/>
    <col collapsed="false" hidden="false" max="2" min="2" style="0" width="8.89068825910931"/>
    <col collapsed="false" hidden="false" max="3" min="3" style="0" width="8.57085020242915"/>
    <col collapsed="false" hidden="false" max="4" min="4" style="0" width="8.89068825910931"/>
    <col collapsed="false" hidden="false" max="5" min="5" style="0" width="8.67611336032389"/>
    <col collapsed="false" hidden="false" max="6" min="6" style="0" width="9.10526315789474"/>
    <col collapsed="false" hidden="false" max="7" min="7" style="0" width="9.4251012145749"/>
    <col collapsed="false" hidden="false" max="8" min="8" style="0" width="8.89068825910931"/>
    <col collapsed="false" hidden="false" max="26" min="9" style="0" width="7.60728744939271"/>
    <col collapsed="false" hidden="false" max="1025" min="27" style="0" width="15.3198380566802"/>
  </cols>
  <sheetData>
    <row r="1" customFormat="false" ht="15" hidden="false" customHeight="false" outlineLevel="0" collapsed="false">
      <c r="A1" s="1" t="s">
        <v>207</v>
      </c>
      <c r="B1" s="1"/>
      <c r="C1" s="1"/>
      <c r="D1" s="44" t="n">
        <v>2.27</v>
      </c>
      <c r="E1" s="1"/>
      <c r="F1" s="1" t="s">
        <v>201</v>
      </c>
      <c r="G1" s="1"/>
      <c r="H1" s="1"/>
    </row>
    <row r="2" customFormat="false" ht="15" hidden="false" customHeight="false" outlineLevel="0" collapsed="false">
      <c r="B2" s="1" t="s">
        <v>200</v>
      </c>
      <c r="C2" s="1" t="s">
        <v>184</v>
      </c>
      <c r="D2" s="1" t="s">
        <v>200</v>
      </c>
      <c r="E2" s="1" t="s">
        <v>184</v>
      </c>
      <c r="F2" s="1" t="s">
        <v>200</v>
      </c>
      <c r="G2" s="1" t="s">
        <v>184</v>
      </c>
      <c r="H2" s="1"/>
    </row>
    <row r="3" customFormat="false" ht="15" hidden="false" customHeight="false" outlineLevel="0" collapsed="false">
      <c r="A3" s="1" t="s">
        <v>186</v>
      </c>
      <c r="B3" s="1" t="s">
        <v>2</v>
      </c>
      <c r="C3" s="1" t="s">
        <v>2</v>
      </c>
      <c r="D3" s="1" t="s">
        <v>208</v>
      </c>
      <c r="E3" s="1" t="s">
        <v>208</v>
      </c>
      <c r="F3" s="1" t="s">
        <v>209</v>
      </c>
      <c r="G3" s="1" t="s">
        <v>209</v>
      </c>
      <c r="H3" s="1"/>
    </row>
    <row r="4" customFormat="false" ht="15" hidden="false" customHeight="false" outlineLevel="0" collapsed="false">
      <c r="A4" s="1" t="n">
        <v>50</v>
      </c>
      <c r="B4" s="41" t="n">
        <v>1698</v>
      </c>
      <c r="C4" s="41" t="n">
        <v>12276</v>
      </c>
      <c r="D4" s="41" t="n">
        <v>111496</v>
      </c>
      <c r="E4" s="41" t="n">
        <v>69405</v>
      </c>
      <c r="F4" s="41" t="n">
        <v>41405</v>
      </c>
      <c r="G4" s="41" t="n">
        <v>41405</v>
      </c>
      <c r="H4" s="1"/>
    </row>
    <row r="5" customFormat="false" ht="15" hidden="false" customHeight="false" outlineLevel="0" collapsed="false">
      <c r="A5" s="1" t="n">
        <v>75</v>
      </c>
      <c r="B5" s="41" t="n">
        <v>3208</v>
      </c>
      <c r="C5" s="41" t="n">
        <v>18951</v>
      </c>
      <c r="D5" s="41" t="n">
        <v>105592</v>
      </c>
      <c r="E5" s="41" t="n">
        <v>68867</v>
      </c>
      <c r="F5" s="41" t="n">
        <v>54279</v>
      </c>
      <c r="G5" s="41" t="n">
        <v>54279</v>
      </c>
      <c r="H5" s="1"/>
    </row>
    <row r="6" customFormat="false" ht="15" hidden="false" customHeight="false" outlineLevel="0" collapsed="false">
      <c r="A6" s="1" t="n">
        <v>100</v>
      </c>
      <c r="B6" s="41" t="n">
        <v>4777</v>
      </c>
      <c r="C6" s="41" t="n">
        <v>25084</v>
      </c>
      <c r="D6" s="41" t="n">
        <v>107039</v>
      </c>
      <c r="E6" s="41" t="n">
        <v>67107</v>
      </c>
      <c r="F6" s="41" t="n">
        <v>65641</v>
      </c>
      <c r="G6" s="41" t="n">
        <v>65641</v>
      </c>
      <c r="H6" s="1"/>
    </row>
    <row r="7" customFormat="false" ht="15" hidden="false" customHeight="false" outlineLevel="0" collapsed="false">
      <c r="A7" s="1" t="n">
        <v>125</v>
      </c>
      <c r="B7" s="41" t="n">
        <v>6185</v>
      </c>
      <c r="C7" s="41" t="n">
        <v>30175</v>
      </c>
      <c r="D7" s="41" t="n">
        <v>112173</v>
      </c>
      <c r="E7" s="41" t="n">
        <v>70706</v>
      </c>
      <c r="F7" s="41" t="n">
        <v>76214</v>
      </c>
      <c r="G7" s="41" t="n">
        <v>76214</v>
      </c>
      <c r="H7" s="1"/>
    </row>
    <row r="8" customFormat="false" ht="15" hidden="false" customHeight="false" outlineLevel="0" collapsed="false">
      <c r="A8" s="1" t="n">
        <v>150</v>
      </c>
      <c r="B8" s="41" t="n">
        <v>7519</v>
      </c>
      <c r="C8" s="41" t="n">
        <v>34579</v>
      </c>
      <c r="D8" s="41" t="n">
        <v>114039</v>
      </c>
      <c r="E8" s="41" t="n">
        <v>72571</v>
      </c>
      <c r="F8" s="41" t="n">
        <v>86324</v>
      </c>
      <c r="G8" s="41" t="n">
        <v>86324</v>
      </c>
      <c r="H8" s="1"/>
    </row>
    <row r="9" customFormat="false" ht="15" hidden="false" customHeight="false" outlineLevel="0" collapsed="false">
      <c r="A9" s="1" t="n">
        <v>175</v>
      </c>
      <c r="B9" s="41" t="n">
        <v>8934</v>
      </c>
      <c r="C9" s="41" t="n">
        <v>38615</v>
      </c>
      <c r="D9" s="41" t="n">
        <v>118857</v>
      </c>
      <c r="E9" s="41" t="n">
        <v>73787</v>
      </c>
      <c r="F9" s="41" t="n">
        <v>96403</v>
      </c>
      <c r="G9" s="41" t="n">
        <v>96403</v>
      </c>
      <c r="H9" s="1"/>
    </row>
    <row r="10" customFormat="false" ht="15" hidden="false" customHeight="false" outlineLevel="0" collapsed="false">
      <c r="A10" s="1" t="n">
        <v>200</v>
      </c>
      <c r="B10" s="41" t="n">
        <v>10095</v>
      </c>
      <c r="C10" s="41" t="n">
        <v>40980</v>
      </c>
      <c r="D10" s="41" t="n">
        <v>121064</v>
      </c>
      <c r="E10" s="41" t="n">
        <v>73936</v>
      </c>
      <c r="F10" s="41" t="n">
        <v>104687</v>
      </c>
      <c r="G10" s="41" t="n">
        <v>104687</v>
      </c>
      <c r="H10" s="1"/>
    </row>
    <row r="11" customFormat="false" ht="15" hidden="false" customHeight="false" outlineLevel="0" collapsed="false">
      <c r="A11" s="1" t="n">
        <v>225</v>
      </c>
      <c r="B11" s="41" t="n">
        <v>11163</v>
      </c>
      <c r="C11" s="41" t="n">
        <v>42634</v>
      </c>
      <c r="D11" s="41" t="n">
        <v>129437</v>
      </c>
      <c r="E11" s="41" t="n">
        <v>81008</v>
      </c>
      <c r="F11" s="41" t="n">
        <v>111553</v>
      </c>
      <c r="G11" s="41" t="n">
        <v>111553</v>
      </c>
      <c r="H11" s="1"/>
    </row>
    <row r="12" customFormat="false" ht="15" hidden="false" customHeight="false" outlineLevel="0" collapsed="false">
      <c r="A12" s="1" t="n">
        <v>250</v>
      </c>
      <c r="B12" s="41" t="n">
        <v>12195</v>
      </c>
      <c r="C12" s="41" t="n">
        <v>43851</v>
      </c>
      <c r="D12" s="41" t="n">
        <v>131840</v>
      </c>
      <c r="E12" s="41" t="n">
        <v>81542</v>
      </c>
      <c r="F12" s="41" t="n">
        <v>119125</v>
      </c>
      <c r="G12" s="41" t="n">
        <v>119125</v>
      </c>
      <c r="H12" s="1"/>
    </row>
    <row r="13" customFormat="false" ht="15" hidden="false" customHeight="false" outlineLevel="0" collapsed="false">
      <c r="A13" s="1" t="n">
        <v>275</v>
      </c>
      <c r="B13" s="41" t="n">
        <v>13155</v>
      </c>
      <c r="C13" s="41" t="n">
        <v>44725</v>
      </c>
      <c r="D13" s="41" t="n">
        <v>136603</v>
      </c>
      <c r="E13" s="41" t="n">
        <v>83088</v>
      </c>
      <c r="F13" s="41" t="n">
        <v>124187</v>
      </c>
      <c r="G13" s="41" t="n">
        <v>124187</v>
      </c>
      <c r="H13" s="1"/>
    </row>
    <row r="14" customFormat="false" ht="15" hidden="false" customHeight="false" outlineLevel="0" collapsed="false">
      <c r="A14" s="1" t="n">
        <v>300</v>
      </c>
      <c r="B14" s="41" t="n">
        <v>14075</v>
      </c>
      <c r="C14" s="41" t="n">
        <v>45390</v>
      </c>
      <c r="D14" s="41" t="n">
        <v>140071</v>
      </c>
      <c r="E14" s="41" t="n">
        <v>87584</v>
      </c>
      <c r="F14" s="41" t="n">
        <v>130221</v>
      </c>
      <c r="G14" s="41" t="n">
        <v>130221</v>
      </c>
      <c r="H14" s="1"/>
    </row>
    <row r="15" customFormat="false" ht="15" hidden="false" customHeight="false" outlineLevel="0" collapsed="false">
      <c r="A15" s="1" t="n">
        <v>350</v>
      </c>
      <c r="B15" s="41" t="n">
        <v>15674</v>
      </c>
      <c r="C15" s="41" t="n">
        <v>45582</v>
      </c>
      <c r="D15" s="41" t="n">
        <v>144634</v>
      </c>
      <c r="E15" s="41" t="n">
        <v>88916</v>
      </c>
      <c r="F15" s="41" t="n">
        <v>141343</v>
      </c>
      <c r="G15" s="41" t="n">
        <v>141343</v>
      </c>
      <c r="H15" s="1"/>
    </row>
    <row r="16" customFormat="false" ht="15" hidden="false" customHeight="false" outlineLevel="0" collapsed="false">
      <c r="A16" s="1" t="n">
        <v>400</v>
      </c>
      <c r="B16" s="41" t="n">
        <v>17066</v>
      </c>
      <c r="C16" s="41" t="n">
        <v>44758</v>
      </c>
      <c r="D16" s="41" t="n">
        <v>146540</v>
      </c>
      <c r="E16" s="41" t="n">
        <v>88073</v>
      </c>
      <c r="F16" s="41" t="n">
        <v>152816</v>
      </c>
      <c r="G16" s="41" t="n">
        <v>152816</v>
      </c>
      <c r="H16" s="1"/>
    </row>
    <row r="17" customFormat="false" ht="15" hidden="false" customHeight="false" outlineLevel="0" collapsed="false">
      <c r="A17" s="1" t="n">
        <v>450</v>
      </c>
      <c r="B17" s="41" t="n">
        <v>18160</v>
      </c>
      <c r="C17" s="41" t="n">
        <v>43845</v>
      </c>
      <c r="D17" s="41" t="n">
        <v>155367</v>
      </c>
      <c r="E17" s="41" t="n">
        <v>94518</v>
      </c>
      <c r="F17" s="41" t="n">
        <v>163383</v>
      </c>
      <c r="G17" s="41" t="n">
        <v>163383</v>
      </c>
      <c r="H17" s="1"/>
    </row>
    <row r="18" customFormat="false" ht="15" hidden="false" customHeight="false" outlineLevel="0" collapsed="false">
      <c r="A18" s="1" t="n">
        <v>500</v>
      </c>
      <c r="B18" s="41" t="n">
        <v>18956</v>
      </c>
      <c r="C18" s="41" t="n">
        <v>42622</v>
      </c>
      <c r="D18" s="41" t="n">
        <v>161976</v>
      </c>
      <c r="E18" s="41" t="n">
        <v>96337</v>
      </c>
      <c r="F18" s="41" t="n">
        <v>174861</v>
      </c>
      <c r="G18" s="41" t="n">
        <v>174861</v>
      </c>
      <c r="H18" s="1"/>
    </row>
    <row r="19" customFormat="false" ht="15" hidden="false" customHeight="false" outlineLevel="0" collapsed="false">
      <c r="A19" s="1" t="n">
        <v>550</v>
      </c>
      <c r="B19" s="41" t="n">
        <v>19467</v>
      </c>
      <c r="C19" s="41" t="n">
        <v>41396</v>
      </c>
      <c r="D19" s="41" t="n">
        <v>173547</v>
      </c>
      <c r="E19" s="41" t="n">
        <v>101880</v>
      </c>
      <c r="F19" s="41" t="n">
        <v>183485</v>
      </c>
      <c r="G19" s="41" t="n">
        <v>183485</v>
      </c>
      <c r="H19" s="1"/>
    </row>
    <row r="20" customFormat="false" ht="15" hidden="false" customHeight="false" outlineLevel="0" collapsed="false">
      <c r="A20" s="1" t="n">
        <v>600</v>
      </c>
      <c r="B20" s="41" t="n">
        <v>20039</v>
      </c>
      <c r="C20" s="41" t="n">
        <v>40133</v>
      </c>
      <c r="D20" s="41" t="n">
        <v>188689</v>
      </c>
      <c r="E20" s="41" t="n">
        <v>108040</v>
      </c>
      <c r="F20" s="41" t="n">
        <v>190954</v>
      </c>
      <c r="G20" s="41" t="n">
        <v>190954</v>
      </c>
      <c r="H20" s="1"/>
    </row>
    <row r="21" customFormat="false" ht="15" hidden="false" customHeight="false" outlineLevel="0" collapsed="false">
      <c r="A21" s="1" t="n">
        <v>650</v>
      </c>
      <c r="B21" s="41" t="n">
        <v>20517</v>
      </c>
      <c r="C21" s="41" t="n">
        <v>39001</v>
      </c>
      <c r="D21" s="41" t="n">
        <v>188431</v>
      </c>
      <c r="E21" s="41" t="n">
        <v>112254</v>
      </c>
      <c r="F21" s="41" t="n">
        <v>197707</v>
      </c>
      <c r="G21" s="41" t="n">
        <v>197707</v>
      </c>
      <c r="H21" s="1"/>
    </row>
    <row r="22" customFormat="false" ht="15" hidden="false" customHeight="false" outlineLevel="0" collapsed="false">
      <c r="A22" s="1" t="n">
        <v>700</v>
      </c>
      <c r="B22" s="41" t="n">
        <v>20797</v>
      </c>
      <c r="C22" s="41" t="n">
        <v>37880</v>
      </c>
      <c r="D22" s="41" t="n">
        <v>181605</v>
      </c>
      <c r="E22" s="41" t="n">
        <v>112639</v>
      </c>
      <c r="F22" s="41" t="n">
        <v>203598</v>
      </c>
      <c r="G22" s="41" t="n">
        <v>203598</v>
      </c>
      <c r="H22" s="1"/>
    </row>
    <row r="23" customFormat="false" ht="15" hidden="false" customHeight="false" outlineLevel="0" collapsed="false">
      <c r="A23" s="1" t="n">
        <v>750</v>
      </c>
      <c r="B23" s="41" t="n">
        <v>20909</v>
      </c>
      <c r="C23" s="41" t="n">
        <v>36925</v>
      </c>
      <c r="D23" s="41" t="n">
        <v>179584</v>
      </c>
      <c r="E23" s="41" t="n">
        <v>111018</v>
      </c>
      <c r="F23" s="41" t="n">
        <v>208808</v>
      </c>
      <c r="G23" s="41" t="n">
        <v>208808</v>
      </c>
      <c r="H23" s="1"/>
    </row>
    <row r="24" customFormat="false" ht="15" hidden="false" customHeight="false" outlineLevel="0" collapsed="false">
      <c r="A24" s="1" t="n">
        <v>800</v>
      </c>
      <c r="B24" s="41" t="n">
        <v>21118</v>
      </c>
      <c r="C24" s="41" t="n">
        <v>36032</v>
      </c>
      <c r="D24" s="41" t="n">
        <v>169701</v>
      </c>
      <c r="E24" s="41" t="n">
        <v>107855</v>
      </c>
      <c r="F24" s="41" t="n">
        <v>214871</v>
      </c>
      <c r="G24" s="41" t="n">
        <v>214871</v>
      </c>
      <c r="H24" s="1"/>
    </row>
    <row r="25" customFormat="false" ht="15" hidden="false" customHeight="false" outlineLevel="0" collapsed="false">
      <c r="A25" s="1" t="n">
        <v>850</v>
      </c>
      <c r="B25" s="41" t="n">
        <v>21158</v>
      </c>
      <c r="C25" s="41" t="n">
        <v>35177</v>
      </c>
      <c r="D25" s="41" t="n">
        <v>164082</v>
      </c>
      <c r="E25" s="41" t="n">
        <v>104947</v>
      </c>
      <c r="F25" s="41" t="n">
        <v>218808</v>
      </c>
      <c r="G25" s="41" t="n">
        <v>218808</v>
      </c>
      <c r="H25" s="1"/>
    </row>
    <row r="26" customFormat="false" ht="15" hidden="false" customHeight="false" outlineLevel="0" collapsed="false">
      <c r="A26" s="1" t="n">
        <v>900</v>
      </c>
      <c r="B26" s="41" t="n">
        <v>21432</v>
      </c>
      <c r="C26" s="41" t="n">
        <v>34486</v>
      </c>
      <c r="D26" s="41" t="n">
        <v>157886</v>
      </c>
      <c r="E26" s="41" t="n">
        <v>102170</v>
      </c>
      <c r="F26" s="41" t="n">
        <v>222601</v>
      </c>
      <c r="G26" s="41" t="n">
        <v>222601</v>
      </c>
      <c r="H26" s="1"/>
    </row>
    <row r="27" customFormat="false" ht="15" hidden="false" customHeight="false" outlineLevel="0" collapsed="false">
      <c r="B27" s="1"/>
      <c r="C27" s="1"/>
      <c r="D27" s="1"/>
      <c r="E27" s="1"/>
      <c r="F27" s="1"/>
      <c r="G27" s="1"/>
      <c r="H27" s="1"/>
    </row>
    <row r="28" customFormat="false" ht="15" hidden="false" customHeight="false" outlineLevel="0" collapsed="false">
      <c r="A28" s="1" t="s">
        <v>210</v>
      </c>
      <c r="B28" s="1"/>
      <c r="C28" s="44" t="s">
        <v>211</v>
      </c>
      <c r="D28" s="1"/>
      <c r="E28" s="1"/>
      <c r="F28" s="1"/>
      <c r="G28" s="1"/>
      <c r="H28" s="1"/>
    </row>
    <row r="29" customFormat="false" ht="15" hidden="false" customHeight="false" outlineLevel="0" collapsed="false">
      <c r="B29" s="1" t="s">
        <v>200</v>
      </c>
      <c r="C29" s="1" t="s">
        <v>184</v>
      </c>
      <c r="D29" s="1" t="s">
        <v>200</v>
      </c>
      <c r="E29" s="1" t="s">
        <v>184</v>
      </c>
      <c r="F29" s="1" t="s">
        <v>200</v>
      </c>
      <c r="G29" s="1" t="s">
        <v>184</v>
      </c>
      <c r="H29" s="1"/>
    </row>
    <row r="30" customFormat="false" ht="15" hidden="false" customHeight="false" outlineLevel="0" collapsed="false">
      <c r="A30" s="1" t="s">
        <v>186</v>
      </c>
      <c r="B30" s="1" t="s">
        <v>2</v>
      </c>
      <c r="C30" s="1" t="s">
        <v>2</v>
      </c>
      <c r="D30" s="1" t="s">
        <v>208</v>
      </c>
      <c r="E30" s="1" t="s">
        <v>208</v>
      </c>
      <c r="F30" s="1" t="s">
        <v>209</v>
      </c>
      <c r="G30" s="1" t="s">
        <v>209</v>
      </c>
      <c r="H30" s="1"/>
    </row>
    <row r="31" customFormat="false" ht="15" hidden="false" customHeight="false" outlineLevel="0" collapsed="false">
      <c r="A31" s="1" t="n">
        <v>50</v>
      </c>
      <c r="B31" s="41" t="n">
        <v>39</v>
      </c>
      <c r="C31" s="41" t="n">
        <v>651</v>
      </c>
      <c r="D31" s="41" t="n">
        <v>66475</v>
      </c>
      <c r="E31" s="41" t="n">
        <v>44378</v>
      </c>
      <c r="F31" s="41" t="n">
        <v>54914</v>
      </c>
      <c r="G31" s="41" t="n">
        <v>54914</v>
      </c>
      <c r="H31" s="1"/>
    </row>
    <row r="32" customFormat="false" ht="15" hidden="false" customHeight="false" outlineLevel="0" collapsed="false">
      <c r="A32" s="1" t="n">
        <v>75</v>
      </c>
      <c r="B32" s="41" t="n">
        <v>111</v>
      </c>
      <c r="C32" s="41" t="n">
        <v>1469</v>
      </c>
      <c r="D32" s="41" t="n">
        <v>68700</v>
      </c>
      <c r="E32" s="41" t="n">
        <v>45607</v>
      </c>
      <c r="F32" s="41" t="n">
        <v>67067</v>
      </c>
      <c r="G32" s="41" t="n">
        <v>67067</v>
      </c>
      <c r="H32" s="1"/>
    </row>
    <row r="33" customFormat="false" ht="15" hidden="false" customHeight="false" outlineLevel="0" collapsed="false">
      <c r="A33" s="1" t="n">
        <v>100</v>
      </c>
      <c r="B33" s="41" t="n">
        <v>209</v>
      </c>
      <c r="C33" s="41" t="n">
        <v>2432</v>
      </c>
      <c r="D33" s="41" t="n">
        <v>67915</v>
      </c>
      <c r="E33" s="41" t="n">
        <v>45096</v>
      </c>
      <c r="F33" s="41" t="n">
        <v>78942</v>
      </c>
      <c r="G33" s="41" t="n">
        <v>78942</v>
      </c>
      <c r="H33" s="1"/>
    </row>
    <row r="34" customFormat="false" ht="15" hidden="false" customHeight="false" outlineLevel="0" collapsed="false">
      <c r="A34" s="1" t="n">
        <v>125</v>
      </c>
      <c r="B34" s="41" t="n">
        <v>319</v>
      </c>
      <c r="C34" s="41" t="n">
        <v>3394</v>
      </c>
      <c r="D34" s="41" t="n">
        <v>66400</v>
      </c>
      <c r="E34" s="41" t="n">
        <v>43888</v>
      </c>
      <c r="F34" s="41" t="n">
        <v>89087</v>
      </c>
      <c r="G34" s="41" t="n">
        <v>89087</v>
      </c>
      <c r="H34" s="1"/>
    </row>
    <row r="35" customFormat="false" ht="15" hidden="false" customHeight="false" outlineLevel="0" collapsed="false">
      <c r="A35" s="1" t="n">
        <v>150</v>
      </c>
      <c r="B35" s="41" t="n">
        <v>429</v>
      </c>
      <c r="C35" s="41" t="n">
        <v>4047</v>
      </c>
      <c r="D35" s="41" t="n">
        <v>66973</v>
      </c>
      <c r="E35" s="41" t="n">
        <v>43499</v>
      </c>
      <c r="F35" s="41" t="n">
        <v>97980</v>
      </c>
      <c r="G35" s="41" t="n">
        <v>97980</v>
      </c>
      <c r="H35" s="1"/>
    </row>
    <row r="36" customFormat="false" ht="15" hidden="false" customHeight="false" outlineLevel="0" collapsed="false">
      <c r="A36" s="1" t="n">
        <v>175</v>
      </c>
      <c r="B36" s="41" t="n">
        <v>552</v>
      </c>
      <c r="C36" s="41" t="n">
        <v>4501</v>
      </c>
      <c r="D36" s="41" t="n">
        <v>65761</v>
      </c>
      <c r="E36" s="41" t="n">
        <v>43120</v>
      </c>
      <c r="F36" s="41" t="n">
        <v>106763</v>
      </c>
      <c r="G36" s="41" t="n">
        <v>106763</v>
      </c>
      <c r="H36" s="1"/>
    </row>
    <row r="37" customFormat="false" ht="15" hidden="false" customHeight="false" outlineLevel="0" collapsed="false">
      <c r="A37" s="1" t="n">
        <v>200</v>
      </c>
      <c r="B37" s="41" t="n">
        <v>644</v>
      </c>
      <c r="C37" s="41" t="n">
        <v>4636</v>
      </c>
      <c r="D37" s="41" t="n">
        <v>65873</v>
      </c>
      <c r="E37" s="41" t="n">
        <v>42101</v>
      </c>
      <c r="F37" s="41" t="n">
        <v>113358</v>
      </c>
      <c r="G37" s="41" t="n">
        <v>113358</v>
      </c>
      <c r="H37" s="1"/>
    </row>
    <row r="38" customFormat="false" ht="15" hidden="false" customHeight="false" outlineLevel="0" collapsed="false">
      <c r="A38" s="1" t="n">
        <v>225</v>
      </c>
      <c r="B38" s="41" t="n">
        <v>742</v>
      </c>
      <c r="C38" s="41" t="n">
        <v>4708</v>
      </c>
      <c r="D38" s="41" t="n">
        <v>67663</v>
      </c>
      <c r="E38" s="41" t="n">
        <v>42180</v>
      </c>
      <c r="F38" s="41" t="n">
        <v>119145</v>
      </c>
      <c r="G38" s="41" t="n">
        <v>119145</v>
      </c>
      <c r="H38" s="1"/>
    </row>
    <row r="39" customFormat="false" ht="15" hidden="false" customHeight="false" outlineLevel="0" collapsed="false">
      <c r="A39" s="1" t="n">
        <v>250</v>
      </c>
      <c r="B39" s="41" t="n">
        <v>825</v>
      </c>
      <c r="C39" s="41" t="n">
        <v>4691</v>
      </c>
      <c r="D39" s="41" t="n">
        <v>71629</v>
      </c>
      <c r="E39" s="41" t="n">
        <v>43741</v>
      </c>
      <c r="F39" s="41" t="n">
        <v>123982</v>
      </c>
      <c r="G39" s="41" t="n">
        <v>123982</v>
      </c>
      <c r="H39" s="1"/>
    </row>
    <row r="40" customFormat="false" ht="15" hidden="false" customHeight="false" outlineLevel="0" collapsed="false">
      <c r="A40" s="1" t="n">
        <v>275</v>
      </c>
      <c r="B40" s="41" t="n">
        <v>912</v>
      </c>
      <c r="C40" s="41" t="n">
        <v>4642</v>
      </c>
      <c r="D40" s="41" t="n">
        <v>77850</v>
      </c>
      <c r="E40" s="41" t="n">
        <v>45863</v>
      </c>
      <c r="F40" s="41" t="n">
        <v>128942</v>
      </c>
      <c r="G40" s="41" t="n">
        <v>128942</v>
      </c>
      <c r="H40" s="1"/>
    </row>
    <row r="41" customFormat="false" ht="15" hidden="false" customHeight="false" outlineLevel="0" collapsed="false">
      <c r="A41" s="1" t="n">
        <v>300</v>
      </c>
      <c r="B41" s="41" t="n">
        <v>1003</v>
      </c>
      <c r="C41" s="41" t="n">
        <v>4512</v>
      </c>
      <c r="D41" s="41" t="n">
        <v>86557</v>
      </c>
      <c r="E41" s="41" t="n">
        <v>50188</v>
      </c>
      <c r="F41" s="41" t="n">
        <v>132951</v>
      </c>
      <c r="G41" s="41" t="n">
        <v>132951</v>
      </c>
      <c r="H41" s="1"/>
    </row>
    <row r="42" customFormat="false" ht="15" hidden="false" customHeight="false" outlineLevel="0" collapsed="false">
      <c r="A42" s="1" t="n">
        <v>350</v>
      </c>
      <c r="B42" s="41" t="n">
        <v>1202</v>
      </c>
      <c r="C42" s="41" t="n">
        <v>4253</v>
      </c>
      <c r="D42" s="41" t="n">
        <v>93609</v>
      </c>
      <c r="E42" s="41" t="n">
        <v>57337</v>
      </c>
      <c r="F42" s="41" t="n">
        <v>139729</v>
      </c>
      <c r="G42" s="41" t="n">
        <v>139729</v>
      </c>
      <c r="H42" s="1"/>
    </row>
    <row r="43" customFormat="false" ht="15" hidden="false" customHeight="false" outlineLevel="0" collapsed="false">
      <c r="A43" s="1" t="n">
        <v>400</v>
      </c>
      <c r="B43" s="41" t="n">
        <v>1397</v>
      </c>
      <c r="C43" s="41" t="n">
        <v>4028</v>
      </c>
      <c r="D43" s="41" t="n">
        <v>96938</v>
      </c>
      <c r="E43" s="41" t="n">
        <v>59321</v>
      </c>
      <c r="F43" s="41" t="n">
        <v>144433</v>
      </c>
      <c r="G43" s="41" t="n">
        <v>144433</v>
      </c>
      <c r="H43" s="1"/>
    </row>
    <row r="44" customFormat="false" ht="15" hidden="false" customHeight="false" outlineLevel="0" collapsed="false">
      <c r="A44" s="1" t="n">
        <v>450</v>
      </c>
      <c r="B44" s="41" t="n">
        <v>1584</v>
      </c>
      <c r="C44" s="41" t="n">
        <v>4171</v>
      </c>
      <c r="D44" s="41" t="n">
        <v>102656</v>
      </c>
      <c r="E44" s="41" t="n">
        <v>61180</v>
      </c>
      <c r="F44" s="41" t="n">
        <v>147453</v>
      </c>
      <c r="G44" s="41" t="n">
        <v>147453</v>
      </c>
      <c r="H44" s="1"/>
    </row>
    <row r="45" customFormat="false" ht="15" hidden="false" customHeight="false" outlineLevel="0" collapsed="false">
      <c r="A45" s="1" t="n">
        <v>500</v>
      </c>
      <c r="B45" s="41" t="n">
        <v>1770</v>
      </c>
      <c r="C45" s="41" t="n">
        <v>4557</v>
      </c>
      <c r="D45" s="41" t="n">
        <v>106005</v>
      </c>
      <c r="E45" s="41" t="n">
        <v>64624</v>
      </c>
      <c r="F45" s="41" t="n">
        <v>149726</v>
      </c>
      <c r="G45" s="41" t="n">
        <v>149726</v>
      </c>
      <c r="H45" s="1"/>
    </row>
    <row r="46" customFormat="false" ht="15" hidden="false" customHeight="false" outlineLevel="0" collapsed="false">
      <c r="A46" s="1" t="n">
        <v>550</v>
      </c>
      <c r="B46" s="41" t="n">
        <v>1912</v>
      </c>
      <c r="C46" s="41" t="n">
        <v>4964</v>
      </c>
      <c r="D46" s="41" t="n">
        <v>109174</v>
      </c>
      <c r="E46" s="41" t="n">
        <v>65393</v>
      </c>
      <c r="F46" s="41" t="n">
        <v>151456</v>
      </c>
      <c r="G46" s="41" t="n">
        <v>151456</v>
      </c>
      <c r="H46" s="1"/>
    </row>
    <row r="47" customFormat="false" ht="15" hidden="false" customHeight="false" outlineLevel="0" collapsed="false">
      <c r="A47" s="1" t="n">
        <v>600</v>
      </c>
      <c r="B47" s="41" t="n">
        <v>1995</v>
      </c>
      <c r="C47" s="41" t="n">
        <v>5148</v>
      </c>
      <c r="D47" s="41" t="n">
        <v>112289</v>
      </c>
      <c r="E47" s="41" t="n">
        <v>66998</v>
      </c>
      <c r="F47" s="41" t="n">
        <v>152296</v>
      </c>
      <c r="G47" s="41" t="n">
        <v>152296</v>
      </c>
      <c r="H47" s="1"/>
    </row>
    <row r="48" customFormat="false" ht="15" hidden="false" customHeight="false" outlineLevel="0" collapsed="false">
      <c r="A48" s="1" t="n">
        <v>650</v>
      </c>
      <c r="B48" s="41" t="n">
        <v>2064</v>
      </c>
      <c r="C48" s="41" t="n">
        <v>5119</v>
      </c>
      <c r="D48" s="41" t="n">
        <v>113402</v>
      </c>
      <c r="E48" s="41" t="n">
        <v>69604</v>
      </c>
      <c r="F48" s="41" t="n">
        <v>152743</v>
      </c>
      <c r="G48" s="41" t="n">
        <v>152743</v>
      </c>
      <c r="H48" s="1"/>
    </row>
    <row r="49" customFormat="false" ht="15" hidden="false" customHeight="false" outlineLevel="0" collapsed="false">
      <c r="A49" s="1" t="n">
        <v>700</v>
      </c>
      <c r="B49" s="41" t="n">
        <v>2058</v>
      </c>
      <c r="C49" s="41" t="n">
        <v>4724</v>
      </c>
      <c r="D49" s="41" t="n">
        <v>112727</v>
      </c>
      <c r="E49" s="41" t="n">
        <v>69955</v>
      </c>
      <c r="F49" s="41" t="n">
        <v>152587</v>
      </c>
      <c r="G49" s="41" t="n">
        <v>152587</v>
      </c>
      <c r="H49" s="1"/>
    </row>
    <row r="50" customFormat="false" ht="15" hidden="false" customHeight="false" outlineLevel="0" collapsed="false">
      <c r="A50" s="1" t="n">
        <v>750</v>
      </c>
      <c r="B50" s="41" t="n">
        <v>2015</v>
      </c>
      <c r="C50" s="41" t="n">
        <v>4195</v>
      </c>
      <c r="D50" s="41" t="n">
        <v>112707</v>
      </c>
      <c r="E50" s="41" t="n">
        <v>69885</v>
      </c>
      <c r="F50" s="41" t="n">
        <v>151682</v>
      </c>
      <c r="G50" s="41" t="n">
        <v>151682</v>
      </c>
      <c r="H50" s="1"/>
    </row>
    <row r="51" customFormat="false" ht="15" hidden="false" customHeight="false" outlineLevel="0" collapsed="false">
      <c r="A51" s="1" t="n">
        <v>800</v>
      </c>
      <c r="B51" s="41" t="n">
        <v>1921</v>
      </c>
      <c r="C51" s="41" t="n">
        <v>3590</v>
      </c>
      <c r="D51" s="41" t="n">
        <v>114554</v>
      </c>
      <c r="E51" s="41" t="n">
        <v>70116</v>
      </c>
      <c r="F51" s="41" t="n">
        <v>149932</v>
      </c>
      <c r="G51" s="41" t="n">
        <v>149932</v>
      </c>
      <c r="H51" s="1"/>
    </row>
    <row r="52" customFormat="false" ht="15" hidden="false" customHeight="false" outlineLevel="0" collapsed="false">
      <c r="A52" s="1" t="n">
        <v>850</v>
      </c>
      <c r="B52" s="41" t="n">
        <v>1795</v>
      </c>
      <c r="C52" s="41" t="n">
        <v>2991</v>
      </c>
      <c r="D52" s="41" t="n">
        <v>121330</v>
      </c>
      <c r="E52" s="41" t="n">
        <v>75246</v>
      </c>
      <c r="F52" s="41" t="n">
        <v>148278</v>
      </c>
      <c r="G52" s="41" t="n">
        <v>148278</v>
      </c>
      <c r="H52" s="1"/>
    </row>
    <row r="53" customFormat="false" ht="15" hidden="false" customHeight="false" outlineLevel="0" collapsed="false">
      <c r="A53" s="1" t="n">
        <v>900</v>
      </c>
      <c r="B53" s="41" t="n">
        <v>1580</v>
      </c>
      <c r="C53" s="41" t="n">
        <v>2513</v>
      </c>
      <c r="D53" s="41" t="n">
        <v>126192</v>
      </c>
      <c r="E53" s="41" t="n">
        <v>76214</v>
      </c>
      <c r="F53" s="41" t="n">
        <v>148226</v>
      </c>
      <c r="G53" s="41" t="n">
        <v>148226</v>
      </c>
      <c r="H53" s="1"/>
    </row>
    <row r="54" customFormat="false" ht="15" hidden="false" customHeight="false" outlineLevel="0" collapsed="false">
      <c r="B54" s="1"/>
      <c r="C54" s="1"/>
      <c r="D54" s="1"/>
      <c r="E54" s="1"/>
      <c r="F54" s="1"/>
      <c r="G54" s="1"/>
      <c r="H54" s="1"/>
    </row>
    <row r="55" customFormat="false" ht="15" hidden="false" customHeight="false" outlineLevel="0" collapsed="false">
      <c r="B55" s="1"/>
      <c r="C55" s="1"/>
      <c r="D55" s="1"/>
      <c r="E55" s="1"/>
      <c r="F55" s="1"/>
      <c r="G55" s="1"/>
      <c r="H55" s="1"/>
    </row>
    <row r="56" customFormat="false" ht="15" hidden="false" customHeight="false" outlineLevel="0" collapsed="false">
      <c r="A56" s="1" t="s">
        <v>212</v>
      </c>
      <c r="B56" s="1"/>
      <c r="C56" s="1"/>
      <c r="D56" s="44" t="s">
        <v>213</v>
      </c>
      <c r="E56" s="1"/>
      <c r="F56" s="1" t="s">
        <v>214</v>
      </c>
      <c r="G56" s="1"/>
      <c r="H56" s="1"/>
    </row>
    <row r="57" customFormat="false" ht="15" hidden="false" customHeight="false" outlineLevel="0" collapsed="false">
      <c r="B57" s="1" t="s">
        <v>183</v>
      </c>
      <c r="C57" s="1" t="s">
        <v>184</v>
      </c>
      <c r="D57" s="1" t="s">
        <v>200</v>
      </c>
      <c r="E57" s="1" t="s">
        <v>184</v>
      </c>
      <c r="F57" s="1" t="s">
        <v>183</v>
      </c>
      <c r="G57" s="1" t="s">
        <v>200</v>
      </c>
      <c r="H57" s="1" t="s">
        <v>184</v>
      </c>
      <c r="I57" s="1" t="s">
        <v>183</v>
      </c>
    </row>
    <row r="58" customFormat="false" ht="15" hidden="false" customHeight="false" outlineLevel="0" collapsed="false">
      <c r="A58" s="1" t="s">
        <v>186</v>
      </c>
      <c r="B58" s="1" t="s">
        <v>2</v>
      </c>
      <c r="C58" s="1" t="s">
        <v>2</v>
      </c>
      <c r="D58" s="1" t="s">
        <v>208</v>
      </c>
      <c r="E58" s="1" t="s">
        <v>208</v>
      </c>
      <c r="F58" s="1" t="s">
        <v>208</v>
      </c>
      <c r="G58" s="1" t="s">
        <v>209</v>
      </c>
      <c r="H58" s="1" t="s">
        <v>209</v>
      </c>
      <c r="I58" s="1" t="s">
        <v>209</v>
      </c>
    </row>
    <row r="59" customFormat="false" ht="15" hidden="false" customHeight="false" outlineLevel="0" collapsed="false">
      <c r="A59" s="1" t="n">
        <v>50</v>
      </c>
      <c r="B59" s="41" t="n">
        <v>78145</v>
      </c>
      <c r="C59" s="41" t="n">
        <v>12963</v>
      </c>
      <c r="D59" s="41" t="n">
        <v>127116</v>
      </c>
      <c r="E59" s="41" t="n">
        <v>110573</v>
      </c>
      <c r="F59" s="41" t="n">
        <v>536166</v>
      </c>
      <c r="G59" s="41" t="n">
        <v>84765</v>
      </c>
      <c r="H59" s="41" t="n">
        <v>84765</v>
      </c>
      <c r="I59" s="41" t="n">
        <v>224915</v>
      </c>
    </row>
    <row r="60" customFormat="false" ht="15" hidden="false" customHeight="false" outlineLevel="0" collapsed="false">
      <c r="A60" s="1" t="n">
        <v>75</v>
      </c>
      <c r="B60" s="41" t="n">
        <v>107008</v>
      </c>
      <c r="C60" s="41" t="n">
        <v>19518</v>
      </c>
      <c r="D60" s="41" t="n">
        <v>126494</v>
      </c>
      <c r="E60" s="41" t="n">
        <v>107877</v>
      </c>
      <c r="F60" s="41" t="n">
        <v>528779</v>
      </c>
      <c r="G60" s="41" t="n">
        <v>109949</v>
      </c>
      <c r="H60" s="41" t="n">
        <v>109949</v>
      </c>
      <c r="I60" s="41" t="n">
        <v>248454</v>
      </c>
    </row>
    <row r="61" customFormat="false" ht="15" hidden="false" customHeight="false" outlineLevel="0" collapsed="false">
      <c r="A61" s="1" t="n">
        <v>100</v>
      </c>
      <c r="B61" s="41" t="n">
        <v>130194</v>
      </c>
      <c r="C61" s="41" t="n">
        <v>24801</v>
      </c>
      <c r="D61" s="41" t="n">
        <v>127924</v>
      </c>
      <c r="E61" s="41" t="n">
        <v>102746</v>
      </c>
      <c r="F61" s="41" t="n">
        <v>515513</v>
      </c>
      <c r="G61" s="41" t="n">
        <v>131778</v>
      </c>
      <c r="H61" s="41" t="n">
        <v>131778</v>
      </c>
      <c r="I61" s="41" t="n">
        <v>267634</v>
      </c>
    </row>
    <row r="62" customFormat="false" ht="15" hidden="false" customHeight="false" outlineLevel="0" collapsed="false">
      <c r="A62" s="1" t="n">
        <v>125</v>
      </c>
      <c r="B62" s="41" t="n">
        <v>151079</v>
      </c>
      <c r="C62" s="41" t="n">
        <v>29834</v>
      </c>
      <c r="D62" s="41" t="n">
        <v>130415</v>
      </c>
      <c r="E62" s="41" t="n">
        <v>96754</v>
      </c>
      <c r="F62" s="41" t="n">
        <v>501845</v>
      </c>
      <c r="G62" s="41" t="n">
        <v>151521</v>
      </c>
      <c r="H62" s="41" t="n">
        <v>151521</v>
      </c>
      <c r="I62" s="41" t="n">
        <v>283272</v>
      </c>
    </row>
    <row r="63" customFormat="false" ht="15" hidden="false" customHeight="false" outlineLevel="0" collapsed="false">
      <c r="A63" s="1" t="n">
        <v>150</v>
      </c>
      <c r="B63" s="41" t="n">
        <v>168950</v>
      </c>
      <c r="C63" s="41" t="n">
        <v>34380</v>
      </c>
      <c r="D63" s="41" t="n">
        <v>129286</v>
      </c>
      <c r="E63" s="41" t="n">
        <v>93114</v>
      </c>
      <c r="F63" s="41" t="n">
        <v>490718</v>
      </c>
      <c r="G63" s="41" t="n">
        <v>169463</v>
      </c>
      <c r="H63" s="41" t="n">
        <v>169463</v>
      </c>
      <c r="I63" s="41" t="n">
        <v>296863</v>
      </c>
    </row>
    <row r="64" customFormat="false" ht="15" hidden="false" customHeight="false" outlineLevel="0" collapsed="false">
      <c r="A64" s="1" t="n">
        <v>175</v>
      </c>
      <c r="B64" s="41" t="n">
        <v>185871</v>
      </c>
      <c r="C64" s="41" t="n">
        <v>38663</v>
      </c>
      <c r="D64" s="41" t="n">
        <v>130070</v>
      </c>
      <c r="E64" s="41" t="n">
        <v>89942</v>
      </c>
      <c r="F64" s="41" t="n">
        <v>478203</v>
      </c>
      <c r="G64" s="41" t="n">
        <v>188198</v>
      </c>
      <c r="H64" s="41" t="n">
        <v>188198</v>
      </c>
      <c r="I64" s="41" t="n">
        <v>308968</v>
      </c>
    </row>
    <row r="65" customFormat="false" ht="15" hidden="false" customHeight="false" outlineLevel="0" collapsed="false">
      <c r="A65" s="1" t="n">
        <v>200</v>
      </c>
      <c r="B65" s="41" t="n">
        <v>197705</v>
      </c>
      <c r="C65" s="41" t="n">
        <v>41681</v>
      </c>
      <c r="D65" s="41" t="n">
        <v>131919</v>
      </c>
      <c r="E65" s="41" t="n">
        <v>87201</v>
      </c>
      <c r="F65" s="41" t="n">
        <v>470453</v>
      </c>
      <c r="G65" s="41" t="n">
        <v>203305</v>
      </c>
      <c r="H65" s="41" t="n">
        <v>203305</v>
      </c>
      <c r="I65" s="41" t="n">
        <v>318200</v>
      </c>
    </row>
    <row r="66" customFormat="false" ht="15" hidden="false" customHeight="false" outlineLevel="0" collapsed="false">
      <c r="A66" s="1" t="n">
        <v>225</v>
      </c>
      <c r="B66" s="41" t="n">
        <v>206377</v>
      </c>
      <c r="C66" s="41" t="n">
        <v>43962</v>
      </c>
      <c r="D66" s="41" t="n">
        <v>133275</v>
      </c>
      <c r="E66" s="41" t="n">
        <v>85807</v>
      </c>
      <c r="F66" s="41" t="n">
        <v>463637</v>
      </c>
      <c r="G66" s="41" t="n">
        <v>217275</v>
      </c>
      <c r="H66" s="41" t="n">
        <v>217275</v>
      </c>
      <c r="I66" s="41" t="n">
        <v>325414</v>
      </c>
    </row>
    <row r="67" customFormat="false" ht="15" hidden="false" customHeight="false" outlineLevel="0" collapsed="false">
      <c r="A67" s="1" t="n">
        <v>250</v>
      </c>
      <c r="B67" s="41" t="n">
        <v>212410</v>
      </c>
      <c r="C67" s="41" t="n">
        <v>45508</v>
      </c>
      <c r="D67" s="41" t="n">
        <v>134972</v>
      </c>
      <c r="E67" s="41" t="n">
        <v>84039</v>
      </c>
      <c r="F67" s="41" t="n">
        <v>458051</v>
      </c>
      <c r="G67" s="41" t="n">
        <v>230218</v>
      </c>
      <c r="H67" s="41" t="n">
        <v>230218</v>
      </c>
      <c r="I67" s="41" t="n">
        <v>330224</v>
      </c>
    </row>
    <row r="68" customFormat="false" ht="15" hidden="false" customHeight="false" outlineLevel="0" collapsed="false">
      <c r="A68" s="1" t="n">
        <v>275</v>
      </c>
      <c r="B68" s="41" t="n">
        <v>216026</v>
      </c>
      <c r="C68" s="41" t="n">
        <v>46357</v>
      </c>
      <c r="D68" s="41" t="n">
        <v>141192</v>
      </c>
      <c r="E68" s="41" t="n">
        <v>83164</v>
      </c>
      <c r="F68" s="41" t="n">
        <v>454405</v>
      </c>
      <c r="G68" s="41" t="n">
        <v>241875</v>
      </c>
      <c r="H68" s="41" t="n">
        <v>241875</v>
      </c>
      <c r="I68" s="41" t="n">
        <v>334768</v>
      </c>
    </row>
    <row r="69" customFormat="false" ht="15" hidden="false" customHeight="false" outlineLevel="0" collapsed="false">
      <c r="A69" s="1" t="n">
        <v>300</v>
      </c>
      <c r="B69" s="41" t="n">
        <v>217880</v>
      </c>
      <c r="C69" s="41" t="n">
        <v>46793</v>
      </c>
      <c r="D69" s="41" t="n">
        <v>143221</v>
      </c>
      <c r="E69" s="41" t="n">
        <v>83079</v>
      </c>
      <c r="F69" s="41" t="n">
        <v>450992</v>
      </c>
      <c r="G69" s="41" t="n">
        <v>252459</v>
      </c>
      <c r="H69" s="41" t="n">
        <v>252459</v>
      </c>
      <c r="I69" s="41" t="n">
        <v>337862</v>
      </c>
    </row>
    <row r="70" customFormat="false" ht="15" hidden="false" customHeight="false" outlineLevel="0" collapsed="false">
      <c r="A70" s="1" t="n">
        <v>350</v>
      </c>
      <c r="B70" s="41" t="n">
        <v>217553</v>
      </c>
      <c r="C70" s="41" t="n">
        <v>46379</v>
      </c>
      <c r="D70" s="41" t="n">
        <v>142856</v>
      </c>
      <c r="E70" s="41" t="n">
        <v>82580</v>
      </c>
      <c r="F70" s="41" t="n">
        <v>444511</v>
      </c>
      <c r="G70" s="41" t="n">
        <v>270939</v>
      </c>
      <c r="H70" s="41" t="n">
        <v>270939</v>
      </c>
      <c r="I70" s="41" t="n">
        <v>338627</v>
      </c>
    </row>
    <row r="71" customFormat="false" ht="15" hidden="false" customHeight="false" outlineLevel="0" collapsed="false">
      <c r="A71" s="1" t="n">
        <v>400</v>
      </c>
      <c r="B71" s="41" t="n">
        <v>213538</v>
      </c>
      <c r="C71" s="41" t="n">
        <v>44949</v>
      </c>
      <c r="D71" s="41" t="n">
        <v>146002</v>
      </c>
      <c r="E71" s="41" t="n">
        <v>82669</v>
      </c>
      <c r="F71" s="41" t="n">
        <v>440975</v>
      </c>
      <c r="G71" s="41" t="n">
        <v>286641</v>
      </c>
      <c r="H71" s="41" t="n">
        <v>286641</v>
      </c>
      <c r="I71" s="41" t="n">
        <v>334869</v>
      </c>
    </row>
    <row r="72" customFormat="false" ht="15" hidden="false" customHeight="false" outlineLevel="0" collapsed="false">
      <c r="A72" s="1" t="n">
        <v>450</v>
      </c>
      <c r="B72" s="41" t="n">
        <v>207615</v>
      </c>
      <c r="C72" s="41" t="n">
        <v>42878</v>
      </c>
      <c r="D72" s="41" t="n">
        <v>149028</v>
      </c>
      <c r="E72" s="41" t="n">
        <v>85798</v>
      </c>
      <c r="F72" s="41" t="n">
        <v>438123</v>
      </c>
      <c r="G72" s="41" t="n">
        <v>294252</v>
      </c>
      <c r="H72" s="41" t="n">
        <v>294252</v>
      </c>
      <c r="I72" s="41" t="n">
        <v>315866</v>
      </c>
    </row>
    <row r="73" customFormat="false" ht="15" hidden="false" customHeight="false" outlineLevel="0" collapsed="false">
      <c r="A73" s="1" t="n">
        <v>500</v>
      </c>
      <c r="B73" s="41" t="n">
        <v>199662</v>
      </c>
      <c r="C73" s="41" t="n">
        <v>40151</v>
      </c>
      <c r="D73" s="41" t="n">
        <v>152636</v>
      </c>
      <c r="E73" s="41" t="n">
        <v>85039</v>
      </c>
      <c r="F73" s="41" t="n">
        <v>425804</v>
      </c>
      <c r="G73" s="41" t="n">
        <v>310507</v>
      </c>
      <c r="H73" s="41" t="n">
        <v>310507</v>
      </c>
      <c r="I73" s="41" t="n">
        <v>315769</v>
      </c>
    </row>
    <row r="74" customFormat="false" ht="15" hidden="false" customHeight="false" outlineLevel="0" collapsed="false">
      <c r="A74" s="1" t="n">
        <v>550</v>
      </c>
      <c r="B74" s="41" t="n">
        <v>191877</v>
      </c>
      <c r="C74" s="41" t="n">
        <v>37379</v>
      </c>
      <c r="D74" s="41" t="n">
        <v>155903</v>
      </c>
      <c r="E74" s="41" t="n">
        <v>84361</v>
      </c>
      <c r="F74" s="41" t="n">
        <v>418842</v>
      </c>
      <c r="G74" s="41" t="n">
        <v>318737</v>
      </c>
      <c r="H74" s="41" t="n">
        <v>318737</v>
      </c>
      <c r="I74" s="41" t="n">
        <v>304825</v>
      </c>
    </row>
    <row r="75" customFormat="false" ht="15" hidden="false" customHeight="false" outlineLevel="0" collapsed="false">
      <c r="A75" s="1" t="n">
        <v>600</v>
      </c>
      <c r="B75" s="41" t="n">
        <v>184133</v>
      </c>
      <c r="C75" s="41" t="n">
        <v>34641</v>
      </c>
      <c r="D75" s="41" t="n">
        <v>162051</v>
      </c>
      <c r="E75" s="41" t="n">
        <v>86183</v>
      </c>
      <c r="F75" s="41" t="n">
        <v>417735</v>
      </c>
      <c r="G75" s="41" t="n">
        <v>319283</v>
      </c>
      <c r="H75" s="41" t="n">
        <v>319283</v>
      </c>
      <c r="I75" s="41" t="n">
        <v>284289</v>
      </c>
    </row>
    <row r="76" customFormat="false" ht="15" hidden="false" customHeight="false" outlineLevel="0" collapsed="false">
      <c r="A76" s="1" t="n">
        <v>650</v>
      </c>
      <c r="B76" s="41" t="n">
        <v>176448</v>
      </c>
      <c r="C76" s="41" t="n">
        <v>31937</v>
      </c>
      <c r="D76" s="41" t="n">
        <v>168225</v>
      </c>
      <c r="E76" s="41" t="n">
        <v>87029</v>
      </c>
      <c r="F76" s="41" t="n">
        <v>410118</v>
      </c>
      <c r="G76" s="41" t="n">
        <v>325605</v>
      </c>
      <c r="H76" s="41" t="n">
        <v>325605</v>
      </c>
      <c r="I76" s="41" t="n">
        <v>273178</v>
      </c>
    </row>
    <row r="77" customFormat="false" ht="15" hidden="false" customHeight="false" outlineLevel="0" collapsed="false">
      <c r="A77" s="1" t="n">
        <v>700</v>
      </c>
      <c r="B77" s="41" t="n">
        <v>169132</v>
      </c>
      <c r="C77" s="41" t="n">
        <v>29314</v>
      </c>
      <c r="D77" s="41" t="n">
        <v>176777</v>
      </c>
      <c r="E77" s="41" t="n">
        <v>88024</v>
      </c>
      <c r="F77" s="41" t="n">
        <v>404258</v>
      </c>
      <c r="G77" s="41" t="n">
        <v>330086</v>
      </c>
      <c r="H77" s="41" t="n">
        <v>330086</v>
      </c>
      <c r="I77" s="41" t="n">
        <v>263294</v>
      </c>
    </row>
    <row r="78" customFormat="false" ht="15" hidden="false" customHeight="false" outlineLevel="0" collapsed="false">
      <c r="A78" s="1" t="n">
        <v>750</v>
      </c>
      <c r="B78" s="41" t="n">
        <v>162105</v>
      </c>
      <c r="C78" s="41" t="n">
        <v>26814</v>
      </c>
      <c r="D78" s="41" t="n">
        <v>184361</v>
      </c>
      <c r="E78" s="41" t="n">
        <v>90407</v>
      </c>
      <c r="F78" s="41" t="n">
        <v>400288</v>
      </c>
      <c r="G78" s="41" t="n">
        <v>333135</v>
      </c>
      <c r="H78" s="41" t="n">
        <v>333135</v>
      </c>
      <c r="I78" s="41" t="n">
        <v>253609</v>
      </c>
    </row>
    <row r="79" customFormat="false" ht="15" hidden="false" customHeight="false" outlineLevel="0" collapsed="false">
      <c r="A79" s="1" t="n">
        <v>800</v>
      </c>
      <c r="B79" s="41" t="n">
        <v>155008</v>
      </c>
      <c r="C79" s="41" t="n">
        <v>24330</v>
      </c>
      <c r="D79" s="41" t="n">
        <v>196658</v>
      </c>
      <c r="E79" s="41" t="n">
        <v>93064</v>
      </c>
      <c r="F79" s="41" t="n">
        <v>393976</v>
      </c>
      <c r="G79" s="41" t="n">
        <v>334596</v>
      </c>
      <c r="H79" s="41" t="n">
        <v>334596</v>
      </c>
      <c r="I79" s="41" t="n">
        <v>242998</v>
      </c>
    </row>
    <row r="80" customFormat="false" ht="15" hidden="false" customHeight="false" outlineLevel="0" collapsed="false">
      <c r="A80" s="1" t="n">
        <v>850</v>
      </c>
      <c r="B80" s="41" t="n">
        <v>148934</v>
      </c>
      <c r="C80" s="41" t="n">
        <v>22218</v>
      </c>
      <c r="D80" s="41" t="n">
        <v>211735</v>
      </c>
      <c r="E80" s="41" t="n">
        <v>94319</v>
      </c>
      <c r="F80" s="41" t="n">
        <v>390482</v>
      </c>
      <c r="G80" s="41" t="n">
        <v>334724</v>
      </c>
      <c r="H80" s="41" t="n">
        <v>334724</v>
      </c>
      <c r="I80" s="41" t="n">
        <v>234032</v>
      </c>
    </row>
    <row r="81" customFormat="false" ht="15" hidden="false" customHeight="false" outlineLevel="0" collapsed="false">
      <c r="A81" s="1" t="n">
        <v>900</v>
      </c>
      <c r="B81" s="41" t="n">
        <v>143371</v>
      </c>
      <c r="C81" s="41" t="n">
        <v>20325</v>
      </c>
      <c r="D81" s="41" t="n">
        <v>226197</v>
      </c>
      <c r="E81" s="41" t="n">
        <v>97105</v>
      </c>
      <c r="F81" s="41" t="n">
        <v>389928</v>
      </c>
      <c r="G81" s="41" t="n">
        <v>332802</v>
      </c>
      <c r="H81" s="41" t="n">
        <v>332802</v>
      </c>
      <c r="I81" s="41" t="n">
        <v>226215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7.60728744939271"/>
    <col collapsed="false" hidden="false" max="2" min="2" style="0" width="9.85425101214575"/>
    <col collapsed="false" hidden="false" max="3" min="3" style="0" width="10.497975708502"/>
    <col collapsed="false" hidden="false" max="4" min="4" style="0" width="10.2834008097166"/>
    <col collapsed="false" hidden="false" max="6" min="5" style="0" width="7.60728744939271"/>
    <col collapsed="false" hidden="false" max="7" min="7" style="0" width="9.4251012145749"/>
    <col collapsed="false" hidden="false" max="8" min="8" style="0" width="10.3886639676113"/>
    <col collapsed="false" hidden="false" max="26" min="9" style="0" width="7.60728744939271"/>
    <col collapsed="false" hidden="false" max="1025" min="27" style="0" width="15.3198380566802"/>
  </cols>
  <sheetData>
    <row r="1" customFormat="false" ht="15" hidden="false" customHeight="false" outlineLevel="0" collapsed="false">
      <c r="B1" s="1"/>
      <c r="C1" s="1" t="s">
        <v>215</v>
      </c>
      <c r="D1" s="1"/>
      <c r="G1" s="1" t="s">
        <v>203</v>
      </c>
      <c r="H1" s="1"/>
    </row>
    <row r="2" customFormat="false" ht="15" hidden="false" customHeight="false" outlineLevel="0" collapsed="false">
      <c r="A2" s="1" t="s">
        <v>186</v>
      </c>
      <c r="B2" s="1" t="s">
        <v>2</v>
      </c>
      <c r="C2" s="1" t="s">
        <v>216</v>
      </c>
      <c r="D2" s="1"/>
      <c r="G2" s="1" t="s">
        <v>2</v>
      </c>
      <c r="H2" s="1"/>
    </row>
    <row r="3" customFormat="false" ht="15" hidden="false" customHeight="false" outlineLevel="0" collapsed="false">
      <c r="A3" s="1" t="n">
        <v>86</v>
      </c>
      <c r="B3" s="41" t="n">
        <v>31100</v>
      </c>
      <c r="C3" s="1"/>
      <c r="D3" s="1"/>
      <c r="G3" s="42" t="n">
        <f aca="false">+B3/10.76/5.28</f>
        <v>547.411850850513</v>
      </c>
      <c r="H3" s="1"/>
    </row>
    <row r="4" customFormat="false" ht="15" hidden="false" customHeight="false" outlineLevel="0" collapsed="false">
      <c r="A4" s="1" t="n">
        <v>110</v>
      </c>
      <c r="B4" s="41" t="n">
        <v>35500</v>
      </c>
      <c r="C4" s="1"/>
      <c r="D4" s="1"/>
      <c r="G4" s="42" t="n">
        <f aca="false">+B4/10.76/5.28</f>
        <v>624.859186662161</v>
      </c>
      <c r="H4" s="1"/>
    </row>
    <row r="5" customFormat="false" ht="15" hidden="false" customHeight="false" outlineLevel="0" collapsed="false">
      <c r="A5" s="1" t="n">
        <v>133</v>
      </c>
      <c r="B5" s="41" t="n">
        <v>40300</v>
      </c>
      <c r="C5" s="1"/>
      <c r="D5" s="1"/>
      <c r="G5" s="42" t="n">
        <f aca="false">+B5/10.76/5.28</f>
        <v>709.347189365777</v>
      </c>
      <c r="H5" s="1"/>
    </row>
    <row r="6" customFormat="false" ht="15" hidden="false" customHeight="false" outlineLevel="0" collapsed="false">
      <c r="A6" s="1" t="n">
        <v>176</v>
      </c>
      <c r="B6" s="41" t="n">
        <v>45000</v>
      </c>
      <c r="C6" s="1"/>
      <c r="D6" s="1"/>
      <c r="G6" s="42" t="n">
        <f aca="false">+B6/10.76/5.28</f>
        <v>792.075025346401</v>
      </c>
      <c r="H6" s="1"/>
    </row>
    <row r="7" customFormat="false" ht="15" hidden="false" customHeight="false" outlineLevel="0" collapsed="false">
      <c r="A7" s="1" t="n">
        <v>220</v>
      </c>
      <c r="B7" s="41" t="n">
        <v>39500</v>
      </c>
      <c r="C7" s="1"/>
      <c r="D7" s="1"/>
      <c r="G7" s="42" t="n">
        <f aca="false">+B7/10.76/5.28</f>
        <v>695.265855581841</v>
      </c>
      <c r="H7" s="1"/>
    </row>
    <row r="8" customFormat="false" ht="15" hidden="false" customHeight="false" outlineLevel="0" collapsed="false">
      <c r="A8" s="1" t="n">
        <v>260</v>
      </c>
      <c r="B8" s="41" t="n">
        <v>31100</v>
      </c>
      <c r="C8" s="1"/>
      <c r="D8" s="1"/>
      <c r="G8" s="42" t="n">
        <f aca="false">+B8/10.76/5.28</f>
        <v>547.411850850513</v>
      </c>
      <c r="H8" s="1"/>
    </row>
    <row r="9" customFormat="false" ht="15" hidden="false" customHeight="false" outlineLevel="0" collapsed="false">
      <c r="B9" s="1"/>
      <c r="C9" s="1"/>
      <c r="D9" s="1"/>
      <c r="G9" s="1"/>
      <c r="H9" s="1"/>
    </row>
    <row r="10" customFormat="false" ht="15" hidden="false" customHeight="false" outlineLevel="0" collapsed="false">
      <c r="A10" s="1" t="s">
        <v>186</v>
      </c>
      <c r="B10" s="1" t="s">
        <v>189</v>
      </c>
      <c r="C10" s="1" t="s">
        <v>190</v>
      </c>
      <c r="D10" s="1" t="s">
        <v>216</v>
      </c>
      <c r="G10" s="1" t="s">
        <v>189</v>
      </c>
      <c r="H10" s="1" t="s">
        <v>190</v>
      </c>
    </row>
    <row r="11" customFormat="false" ht="15" hidden="false" customHeight="false" outlineLevel="0" collapsed="false">
      <c r="A11" s="1" t="n">
        <v>15</v>
      </c>
      <c r="B11" s="41" t="n">
        <v>965032.805116667</v>
      </c>
      <c r="C11" s="41" t="n">
        <v>337626.185467957</v>
      </c>
      <c r="D11" s="1"/>
      <c r="G11" s="41" t="n">
        <f aca="false">+B11/10.76/5.28</f>
        <v>16986.1863016198</v>
      </c>
      <c r="H11" s="41" t="n">
        <f aca="false">+C11/10.76/5.28</f>
        <v>5942.78376471424</v>
      </c>
    </row>
    <row r="12" customFormat="false" ht="15" hidden="false" customHeight="false" outlineLevel="0" collapsed="false">
      <c r="A12" s="1" t="n">
        <v>45</v>
      </c>
      <c r="B12" s="41" t="n">
        <v>1113458.35683333</v>
      </c>
      <c r="C12" s="41" t="n">
        <v>506023.482215699</v>
      </c>
      <c r="D12" s="1"/>
      <c r="G12" s="41" t="n">
        <f aca="false">+B12/10.76/5.28</f>
        <v>19598.7234713539</v>
      </c>
      <c r="H12" s="41" t="n">
        <f aca="false">+C12/10.76/5.28</f>
        <v>8906.85694448608</v>
      </c>
    </row>
    <row r="13" customFormat="false" ht="15" hidden="false" customHeight="false" outlineLevel="0" collapsed="false">
      <c r="A13" s="1" t="n">
        <v>55</v>
      </c>
      <c r="B13" s="41" t="n">
        <v>1153080.59154167</v>
      </c>
      <c r="C13" s="41" t="n">
        <v>541901.069637634</v>
      </c>
      <c r="D13" s="1"/>
      <c r="G13" s="41" t="n">
        <f aca="false">+B13/10.76/5.28</f>
        <v>20296.1408615958</v>
      </c>
      <c r="H13" s="41" t="n">
        <f aca="false">+C13/10.76/5.28</f>
        <v>9538.36229929935</v>
      </c>
    </row>
    <row r="14" customFormat="false" ht="15" hidden="false" customHeight="false" outlineLevel="0" collapsed="false">
      <c r="A14" s="1" t="n">
        <v>60</v>
      </c>
      <c r="B14" s="41" t="n">
        <v>1157704.22265</v>
      </c>
      <c r="C14" s="41" t="n">
        <v>558543.652855054</v>
      </c>
      <c r="D14" s="1"/>
      <c r="G14" s="41" t="n">
        <f aca="false">+B14/10.76/5.28</f>
        <v>20377.5244777586</v>
      </c>
      <c r="H14" s="41" t="n">
        <f aca="false">+C14/10.76/5.28</f>
        <v>9831.29951093862</v>
      </c>
    </row>
    <row r="15" customFormat="false" ht="15" hidden="false" customHeight="false" outlineLevel="0" collapsed="false">
      <c r="A15" s="1" t="n">
        <v>65</v>
      </c>
      <c r="B15" s="41" t="n">
        <v>1160068.0319</v>
      </c>
      <c r="C15" s="41" t="n">
        <v>573556.169714409</v>
      </c>
      <c r="D15" s="1"/>
      <c r="G15" s="41" t="n">
        <f aca="false">+B15/10.76/5.28</f>
        <v>20419.1314615721</v>
      </c>
      <c r="H15" s="41" t="n">
        <f aca="false">+C15/10.76/5.28</f>
        <v>10095.5448369806</v>
      </c>
    </row>
    <row r="16" customFormat="false" ht="15" hidden="false" customHeight="false" outlineLevel="0" collapsed="false">
      <c r="A16" s="1" t="n">
        <v>70</v>
      </c>
      <c r="B16" s="41" t="n">
        <v>1162034.84715833</v>
      </c>
      <c r="C16" s="41" t="n">
        <v>587885.062082151</v>
      </c>
      <c r="D16" s="1"/>
      <c r="G16" s="41" t="n">
        <f aca="false">+B16/10.76/5.28</f>
        <v>20453.750689252</v>
      </c>
      <c r="H16" s="41" t="n">
        <f aca="false">+C16/10.76/5.28</f>
        <v>10347.7572322109</v>
      </c>
    </row>
    <row r="17" customFormat="false" ht="15" hidden="false" customHeight="false" outlineLevel="0" collapsed="false">
      <c r="A17" s="1" t="n">
        <v>75</v>
      </c>
      <c r="B17" s="41" t="n">
        <v>1168413.9986</v>
      </c>
      <c r="C17" s="41" t="n">
        <v>603009.73470086</v>
      </c>
      <c r="D17" s="1"/>
      <c r="G17" s="41" t="n">
        <f aca="false">+B17/10.76/5.28</f>
        <v>20566.0343901375</v>
      </c>
      <c r="H17" s="41" t="n">
        <f aca="false">+C17/10.76/5.28</f>
        <v>10613.9766866069</v>
      </c>
    </row>
    <row r="18" customFormat="false" ht="15" hidden="false" customHeight="false" outlineLevel="0" collapsed="false">
      <c r="A18" s="1" t="n">
        <v>85</v>
      </c>
      <c r="B18" s="41" t="n">
        <v>1178138.42838334</v>
      </c>
      <c r="C18" s="41" t="n">
        <v>633245.340588817</v>
      </c>
      <c r="D18" s="1"/>
      <c r="G18" s="41" t="n">
        <f aca="false">+B18/10.76/5.28</f>
        <v>20737.2005671844</v>
      </c>
      <c r="H18" s="41" t="n">
        <f aca="false">+C18/10.76/5.28</f>
        <v>11146.1737599417</v>
      </c>
    </row>
    <row r="19" customFormat="false" ht="15" hidden="false" customHeight="false" outlineLevel="0" collapsed="false">
      <c r="A19" s="1" t="n">
        <v>95</v>
      </c>
      <c r="B19" s="41" t="n">
        <v>1188629.37281667</v>
      </c>
      <c r="C19" s="41" t="n">
        <v>666645.367572903</v>
      </c>
      <c r="D19" s="1"/>
      <c r="G19" s="41" t="n">
        <f aca="false">+B19/10.76/5.28</f>
        <v>20921.8586800275</v>
      </c>
      <c r="H19" s="41" t="n">
        <f aca="false">+C19/10.76/5.28</f>
        <v>11734.069920386</v>
      </c>
    </row>
    <row r="20" customFormat="false" ht="15" hidden="false" customHeight="false" outlineLevel="0" collapsed="false">
      <c r="A20" s="1" t="n">
        <v>100</v>
      </c>
      <c r="B20" s="41" t="n">
        <v>1193337.87569167</v>
      </c>
      <c r="C20" s="41" t="n">
        <v>681155.174855914</v>
      </c>
      <c r="D20" s="1"/>
      <c r="G20" s="41" t="n">
        <f aca="false">+B20/10.76/5.28</f>
        <v>21004.7361807844</v>
      </c>
      <c r="H20" s="41" t="n">
        <f aca="false">+C20/10.76/5.28</f>
        <v>11989.4667197518</v>
      </c>
    </row>
    <row r="21" customFormat="false" ht="15" hidden="false" customHeight="false" outlineLevel="0" collapsed="false">
      <c r="A21" s="1" t="n">
        <v>120</v>
      </c>
      <c r="B21" s="41" t="n">
        <v>1215124.864625</v>
      </c>
      <c r="C21" s="41" t="n">
        <v>730076.843952043</v>
      </c>
      <c r="D21" s="1"/>
      <c r="G21" s="41" t="n">
        <f aca="false">+B21/10.76/5.28</f>
        <v>21388.2235099309</v>
      </c>
      <c r="H21" s="41" t="n">
        <f aca="false">+C21/10.76/5.28</f>
        <v>12850.5696595141</v>
      </c>
    </row>
    <row r="22" customFormat="false" ht="15" hidden="false" customHeight="false" outlineLevel="0" collapsed="false">
      <c r="A22" s="1" t="n">
        <v>140</v>
      </c>
      <c r="B22" s="41" t="n">
        <v>1222385.59963334</v>
      </c>
      <c r="C22" s="41" t="n">
        <v>766508.627414193</v>
      </c>
      <c r="D22" s="1"/>
      <c r="G22" s="41" t="n">
        <f aca="false">+B22/10.76/5.28</f>
        <v>21516.0245513922</v>
      </c>
      <c r="H22" s="41" t="n">
        <f aca="false">+C22/10.76/5.28</f>
        <v>13491.8297886074</v>
      </c>
    </row>
    <row r="23" customFormat="false" ht="15" hidden="false" customHeight="false" outlineLevel="0" collapsed="false">
      <c r="A23" s="1" t="n">
        <v>160</v>
      </c>
      <c r="B23" s="41" t="n">
        <v>1228623.86844167</v>
      </c>
      <c r="C23" s="41" t="n">
        <v>805237.973850108</v>
      </c>
      <c r="D23" s="1"/>
      <c r="G23" s="41" t="n">
        <f aca="false">+B23/10.76/5.28</f>
        <v>21625.8284830473</v>
      </c>
      <c r="H23" s="41" t="n">
        <f aca="false">+C23/10.76/5.28</f>
        <v>14173.5308566046</v>
      </c>
    </row>
    <row r="24" customFormat="false" ht="15" hidden="false" customHeight="false" outlineLevel="0" collapsed="false">
      <c r="A24" s="1" t="n">
        <v>190</v>
      </c>
      <c r="B24" s="41" t="n">
        <v>1246519.44921667</v>
      </c>
      <c r="C24" s="41" t="n">
        <v>861802.6298</v>
      </c>
      <c r="D24" s="1"/>
      <c r="G24" s="41" t="n">
        <f aca="false">+B24/10.76/5.28</f>
        <v>21940.820540735</v>
      </c>
      <c r="H24" s="41" t="n">
        <f aca="false">+C24/10.76/5.28</f>
        <v>15169.1631076096</v>
      </c>
    </row>
    <row r="25" customFormat="false" ht="15" hidden="false" customHeight="false" outlineLevel="0" collapsed="false">
      <c r="A25" s="1" t="n">
        <v>230</v>
      </c>
      <c r="B25" s="41" t="n">
        <v>1302023.90249167</v>
      </c>
      <c r="C25" s="41" t="n">
        <v>928344.037653979</v>
      </c>
      <c r="D25" s="1"/>
      <c r="G25" s="41" t="n">
        <f aca="false">+B25/10.76/5.28</f>
        <v>22917.7914570602</v>
      </c>
      <c r="H25" s="41" t="n">
        <f aca="false">+C25/10.76/5.28</f>
        <v>16340.4028256657</v>
      </c>
    </row>
    <row r="26" customFormat="false" ht="15" hidden="false" customHeight="false" outlineLevel="0" collapsed="false">
      <c r="A26" s="1" t="n">
        <v>270</v>
      </c>
      <c r="B26" s="41" t="n">
        <v>1372787.27204167</v>
      </c>
      <c r="C26" s="41" t="n">
        <v>980641.540478495</v>
      </c>
      <c r="D26" s="1"/>
      <c r="G26" s="41" t="n">
        <f aca="false">+B26/10.76/5.28</f>
        <v>24163.3447399471</v>
      </c>
      <c r="H26" s="41" t="n">
        <f aca="false">+C26/10.76/5.28</f>
        <v>17260.9260673386</v>
      </c>
    </row>
    <row r="27" customFormat="false" ht="15" hidden="false" customHeight="false" outlineLevel="0" collapsed="false">
      <c r="A27" s="1" t="n">
        <v>320</v>
      </c>
      <c r="B27" s="41" t="n">
        <v>1436713.45934167</v>
      </c>
      <c r="C27" s="41" t="n">
        <v>1033884.40728366</v>
      </c>
      <c r="D27" s="1"/>
      <c r="G27" s="41" t="n">
        <f aca="false">+B27/10.76/5.28</f>
        <v>25288.5522160793</v>
      </c>
      <c r="H27" s="41" t="n">
        <f aca="false">+C27/10.76/5.28</f>
        <v>18198.08929121</v>
      </c>
    </row>
    <row r="28" customFormat="false" ht="15" hidden="false" customHeight="false" outlineLevel="0" collapsed="false">
      <c r="A28" s="1" t="n">
        <v>375</v>
      </c>
      <c r="B28" s="41" t="n">
        <v>1548571.03570834</v>
      </c>
      <c r="C28" s="41" t="n">
        <v>1099204.00493505</v>
      </c>
      <c r="D28" s="1"/>
      <c r="G28" s="41" t="n">
        <f aca="false">+B28/10.76/5.28</f>
        <v>27257.4320524307</v>
      </c>
      <c r="H28" s="41" t="n">
        <f aca="false">+C28/10.76/5.28</f>
        <v>19347.8231126622</v>
      </c>
    </row>
    <row r="29" customFormat="false" ht="15" hidden="false" customHeight="false" outlineLevel="0" collapsed="false">
      <c r="A29" s="1" t="n">
        <v>440</v>
      </c>
      <c r="B29" s="41" t="n">
        <v>1641715.97671667</v>
      </c>
      <c r="C29" s="41" t="n">
        <v>1152804.95217226</v>
      </c>
      <c r="D29" s="1"/>
      <c r="G29" s="41" t="n">
        <f aca="false">+B29/10.76/5.28</f>
        <v>28896.9383082099</v>
      </c>
      <c r="H29" s="41" t="n">
        <f aca="false">+C29/10.76/5.28</f>
        <v>20291.2891491399</v>
      </c>
    </row>
    <row r="30" customFormat="false" ht="15" hidden="false" customHeight="false" outlineLevel="0" collapsed="false">
      <c r="A30" s="1" t="n">
        <v>480</v>
      </c>
      <c r="B30" s="41" t="n">
        <v>1742314.32985</v>
      </c>
      <c r="C30" s="41" t="n">
        <v>1170307.17484323</v>
      </c>
      <c r="D30" s="1"/>
      <c r="G30" s="41" t="n">
        <f aca="false">+B30/10.76/5.28</f>
        <v>30667.6370439409</v>
      </c>
      <c r="H30" s="41" t="n">
        <f aca="false">+C30/10.76/5.28</f>
        <v>20599.3574483783</v>
      </c>
    </row>
    <row r="31" customFormat="false" ht="15" hidden="false" customHeight="false" outlineLevel="0" collapsed="false">
      <c r="A31" s="1" t="n">
        <v>530</v>
      </c>
      <c r="B31" s="41" t="n">
        <v>1843415.75125834</v>
      </c>
      <c r="C31" s="41" t="n">
        <v>1177324.83841656</v>
      </c>
      <c r="D31" s="1"/>
      <c r="G31" s="41" t="n">
        <f aca="false">+B31/10.76/5.28</f>
        <v>32447.1906200422</v>
      </c>
      <c r="H31" s="41" t="n">
        <f aca="false">+C31/10.76/5.28</f>
        <v>20722.8800273276</v>
      </c>
    </row>
    <row r="32" customFormat="false" ht="15" hidden="false" customHeight="false" outlineLevel="0" collapsed="false">
      <c r="A32" s="1" t="n">
        <v>625</v>
      </c>
      <c r="B32" s="41" t="n">
        <v>1930246.21925</v>
      </c>
      <c r="C32" s="41" t="n">
        <v>1177421.07570172</v>
      </c>
      <c r="D32" s="1"/>
      <c r="G32" s="41" t="n">
        <f aca="false">+B32/10.76/5.28</f>
        <v>33975.5516230498</v>
      </c>
      <c r="H32" s="41" t="n">
        <f aca="false">+C32/10.76/5.28</f>
        <v>20724.5739639961</v>
      </c>
    </row>
    <row r="33" customFormat="false" ht="15" hidden="false" customHeight="false" outlineLevel="0" collapsed="false">
      <c r="A33" s="1" t="n">
        <v>740</v>
      </c>
      <c r="B33" s="41" t="n">
        <v>1981648.18575834</v>
      </c>
      <c r="C33" s="41" t="n">
        <v>1177153.61671054</v>
      </c>
      <c r="D33" s="1"/>
      <c r="G33" s="41" t="n">
        <f aca="false">+B33/10.76/5.28</f>
        <v>34880.311932493</v>
      </c>
      <c r="H33" s="41" t="n">
        <f aca="false">+C33/10.76/5.28</f>
        <v>20719.8662398357</v>
      </c>
    </row>
    <row r="34" customFormat="false" ht="15" hidden="false" customHeight="false" outlineLevel="0" collapsed="false">
      <c r="A34" s="1" t="n">
        <v>900</v>
      </c>
      <c r="B34" s="41" t="n">
        <v>2083089.4425</v>
      </c>
      <c r="C34" s="41" t="n">
        <v>1180569.91453527</v>
      </c>
      <c r="D34" s="1"/>
      <c r="G34" s="41" t="n">
        <f aca="false">+B34/10.76/5.28</f>
        <v>36665.8471770447</v>
      </c>
      <c r="H34" s="41" t="n">
        <f aca="false">+C34/10.76/5.28</f>
        <v>20779.9987773049</v>
      </c>
    </row>
    <row r="35" customFormat="false" ht="15" hidden="false" customHeight="false" outlineLevel="0" collapsed="false">
      <c r="A35" s="1" t="n">
        <v>1100</v>
      </c>
      <c r="B35" s="41" t="n">
        <v>2165285.39318334</v>
      </c>
      <c r="C35" s="41" t="n">
        <v>1181675.91825914</v>
      </c>
      <c r="D35" s="1"/>
      <c r="G35" s="41" t="n">
        <f aca="false">+B35/10.76/5.28</f>
        <v>38112.6329486196</v>
      </c>
      <c r="H35" s="41" t="n">
        <f aca="false">+C35/10.76/5.28</f>
        <v>20799.4662868075</v>
      </c>
    </row>
    <row r="36" customFormat="false" ht="15" hidden="false" customHeight="false" outlineLevel="0" collapsed="false">
      <c r="A36" s="1" t="n">
        <v>1300</v>
      </c>
      <c r="B36" s="41" t="n">
        <v>2227808.26776667</v>
      </c>
      <c r="C36" s="41" t="n">
        <v>1196748.62818108</v>
      </c>
      <c r="D36" s="1"/>
      <c r="G36" s="41" t="n">
        <f aca="false">+B36/10.76/5.28</f>
        <v>39213.1397812934</v>
      </c>
      <c r="H36" s="41" t="n">
        <f aca="false">+C36/10.76/5.28</f>
        <v>21064.7711111066</v>
      </c>
    </row>
    <row r="37" customFormat="false" ht="15" hidden="false" customHeight="false" outlineLevel="0" collapsed="false">
      <c r="A37" s="1" t="n">
        <v>1650</v>
      </c>
      <c r="B37" s="41" t="n">
        <v>2222551.03749167</v>
      </c>
      <c r="C37" s="41" t="n">
        <v>1247973.88715763</v>
      </c>
      <c r="D37" s="1"/>
      <c r="G37" s="41" t="n">
        <f aca="false">+B37/10.76/5.28</f>
        <v>39120.6037634418</v>
      </c>
      <c r="H37" s="41" t="n">
        <f aca="false">+C37/10.76/5.28</f>
        <v>21966.4210733784</v>
      </c>
    </row>
    <row r="38" customFormat="false" ht="15" hidden="false" customHeight="false" outlineLevel="0" collapsed="false">
      <c r="A38" s="1" t="n">
        <v>2100</v>
      </c>
      <c r="B38" s="41" t="n">
        <v>2233390.80478334</v>
      </c>
      <c r="C38" s="41" t="n">
        <v>1301916.03196817</v>
      </c>
      <c r="D38" s="1"/>
      <c r="G38" s="41" t="n">
        <f aca="false">+B38/10.76/5.28</f>
        <v>39311.4017401595</v>
      </c>
      <c r="H38" s="41" t="n">
        <f aca="false">+C38/10.76/5.28</f>
        <v>22915.8927560017</v>
      </c>
    </row>
    <row r="39" customFormat="false" ht="15" hidden="false" customHeight="false" outlineLevel="0" collapsed="false">
      <c r="A39" s="1" t="n">
        <v>2900</v>
      </c>
      <c r="B39" s="41" t="n">
        <v>2502739.39705</v>
      </c>
      <c r="C39" s="41" t="n">
        <v>1394893.9543828</v>
      </c>
      <c r="D39" s="1"/>
      <c r="G39" s="41" t="n">
        <f aca="false">+B39/10.76/5.28</f>
        <v>44052.3860300848</v>
      </c>
      <c r="H39" s="41" t="n">
        <f aca="false">+C39/10.76/5.28</f>
        <v>24552.4592060732</v>
      </c>
    </row>
    <row r="40" customFormat="false" ht="15" hidden="false" customHeight="false" outlineLevel="0" collapsed="false">
      <c r="A40" s="1" t="n">
        <v>4400</v>
      </c>
      <c r="B40" s="41" t="n">
        <v>2673874.04793334</v>
      </c>
      <c r="C40" s="41" t="n">
        <v>1476068.3556172</v>
      </c>
      <c r="D40" s="1"/>
      <c r="G40" s="41" t="n">
        <f aca="false">+B40/10.76/5.28</f>
        <v>47064.6412064418</v>
      </c>
      <c r="H40" s="41" t="n">
        <f aca="false">+C40/10.76/5.28</f>
        <v>25981.2640041893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2" min="1" style="0" width="7.60728744939271"/>
    <col collapsed="false" hidden="false" max="3" min="3" style="0" width="9.74898785425101"/>
    <col collapsed="false" hidden="false" max="4" min="4" style="0" width="10.2834008097166"/>
    <col collapsed="false" hidden="false" max="26" min="5" style="0" width="7.60728744939271"/>
    <col collapsed="false" hidden="false" max="1025" min="27" style="0" width="15.3198380566802"/>
  </cols>
  <sheetData>
    <row r="1" customFormat="false" ht="15" hidden="false" customHeight="false" outlineLevel="0" collapsed="false">
      <c r="A1" s="1" t="s">
        <v>186</v>
      </c>
      <c r="B1" s="1" t="s">
        <v>2</v>
      </c>
      <c r="C1" s="1" t="s">
        <v>189</v>
      </c>
      <c r="D1" s="1" t="s">
        <v>190</v>
      </c>
      <c r="F1" s="1" t="s">
        <v>191</v>
      </c>
    </row>
    <row r="2" customFormat="false" ht="15" hidden="false" customHeight="false" outlineLevel="0" collapsed="false">
      <c r="A2" s="1" t="n">
        <v>200</v>
      </c>
      <c r="B2" s="1" t="n">
        <v>3500</v>
      </c>
      <c r="C2" s="1" t="n">
        <v>17000</v>
      </c>
      <c r="D2" s="1" t="n">
        <v>59000</v>
      </c>
    </row>
    <row r="3" customFormat="false" ht="15" hidden="false" customHeight="false" outlineLevel="0" collapsed="false">
      <c r="A3" s="1" t="n">
        <v>500</v>
      </c>
      <c r="B3" s="1" t="n">
        <v>19000</v>
      </c>
      <c r="C3" s="1" t="n">
        <v>17500</v>
      </c>
      <c r="D3" s="1" t="n">
        <v>62000</v>
      </c>
    </row>
    <row r="4" customFormat="false" ht="15" hidden="false" customHeight="false" outlineLevel="0" collapsed="false">
      <c r="A4" s="1" t="n">
        <v>1000</v>
      </c>
      <c r="B4" s="1" t="n">
        <v>23500</v>
      </c>
      <c r="C4" s="1" t="n">
        <v>24000</v>
      </c>
      <c r="D4" s="1" t="n">
        <v>65000</v>
      </c>
    </row>
    <row r="5" customFormat="false" ht="15" hidden="false" customHeight="false" outlineLevel="0" collapsed="false">
      <c r="A5" s="1" t="n">
        <v>1500</v>
      </c>
      <c r="B5" s="1" t="n">
        <v>16500</v>
      </c>
      <c r="C5" s="1" t="n">
        <v>23000</v>
      </c>
      <c r="D5" s="1" t="n">
        <v>71000</v>
      </c>
    </row>
    <row r="6" customFormat="false" ht="15" hidden="false" customHeight="false" outlineLevel="0" collapsed="false">
      <c r="A6" s="1" t="n">
        <v>2000</v>
      </c>
      <c r="B6" s="1" t="n">
        <v>9500</v>
      </c>
      <c r="C6" s="1" t="n">
        <v>19000</v>
      </c>
      <c r="D6" s="1" t="n">
        <v>69000</v>
      </c>
    </row>
    <row r="7" customFormat="false" ht="15" hidden="false" customHeight="false" outlineLevel="0" collapsed="false">
      <c r="A7" s="1" t="n">
        <v>2500</v>
      </c>
      <c r="B7" s="1" t="n">
        <v>5500</v>
      </c>
      <c r="C7" s="1" t="n">
        <v>16000</v>
      </c>
      <c r="D7" s="1" t="n">
        <v>68500</v>
      </c>
    </row>
    <row r="8" customFormat="false" ht="15" hidden="false" customHeight="false" outlineLevel="0" collapsed="false">
      <c r="A8" s="1" t="n">
        <v>3000</v>
      </c>
      <c r="B8" s="1" t="n">
        <v>3750</v>
      </c>
      <c r="C8" s="45" t="n">
        <f aca="false">C7+($A8-$A7)*((C6-C7)/($A6-$A7))</f>
        <v>13000</v>
      </c>
      <c r="D8" s="45" t="n">
        <f aca="false">D7+($A8-$A7)*((D6-D7)/($A6-$A7))</f>
        <v>68000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14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7.60728744939271"/>
    <col collapsed="false" hidden="false" max="2" min="2" style="0" width="8.03238866396761"/>
    <col collapsed="false" hidden="false" max="3" min="3" style="0" width="9.4251012145749"/>
    <col collapsed="false" hidden="false" max="4" min="4" style="0" width="9.31983805668016"/>
    <col collapsed="false" hidden="false" max="8" min="5" style="0" width="5.57085020242915"/>
    <col collapsed="false" hidden="false" max="35" min="9" style="0" width="7.60728744939271"/>
    <col collapsed="false" hidden="false" max="1025" min="36" style="0" width="15.3198380566802"/>
  </cols>
  <sheetData>
    <row r="1" customFormat="false" ht="15" hidden="false" customHeight="false" outlineLevel="0" collapsed="false">
      <c r="B1" s="1" t="s">
        <v>217</v>
      </c>
      <c r="C1" s="1"/>
      <c r="D1" s="1"/>
      <c r="E1" s="1"/>
      <c r="F1" s="1"/>
      <c r="G1" s="1"/>
      <c r="H1" s="1"/>
      <c r="I1" s="1" t="s">
        <v>218</v>
      </c>
      <c r="R1" s="1" t="s">
        <v>219</v>
      </c>
      <c r="T1" s="1" t="s">
        <v>220</v>
      </c>
      <c r="W1" s="1" t="s">
        <v>221</v>
      </c>
      <c r="AC1" s="1" t="s">
        <v>222</v>
      </c>
      <c r="AF1" s="1" t="s">
        <v>223</v>
      </c>
    </row>
    <row r="2" customFormat="false" ht="15" hidden="false" customHeight="false" outlineLevel="0" collapsed="false">
      <c r="A2" s="1" t="s">
        <v>224</v>
      </c>
      <c r="B2" s="1" t="s">
        <v>225</v>
      </c>
      <c r="C2" s="1" t="s">
        <v>226</v>
      </c>
      <c r="D2" s="1" t="s">
        <v>227</v>
      </c>
      <c r="E2" s="1" t="s">
        <v>228</v>
      </c>
      <c r="F2" s="1" t="s">
        <v>229</v>
      </c>
      <c r="G2" s="1" t="s">
        <v>230</v>
      </c>
      <c r="H2" s="1" t="s">
        <v>231</v>
      </c>
      <c r="I2" s="1" t="s">
        <v>225</v>
      </c>
      <c r="J2" s="1" t="s">
        <v>226</v>
      </c>
      <c r="K2" s="1" t="s">
        <v>232</v>
      </c>
      <c r="L2" s="1" t="s">
        <v>229</v>
      </c>
      <c r="M2" s="1" t="s">
        <v>233</v>
      </c>
      <c r="N2" s="1" t="s">
        <v>230</v>
      </c>
      <c r="O2" s="1" t="s">
        <v>234</v>
      </c>
      <c r="P2" s="1" t="s">
        <v>235</v>
      </c>
      <c r="Q2" s="1" t="s">
        <v>236</v>
      </c>
      <c r="R2" s="1" t="s">
        <v>225</v>
      </c>
      <c r="S2" s="1" t="s">
        <v>226</v>
      </c>
      <c r="T2" s="1" t="s">
        <v>225</v>
      </c>
      <c r="U2" s="1" t="s">
        <v>226</v>
      </c>
      <c r="V2" s="1" t="s">
        <v>232</v>
      </c>
      <c r="W2" s="1" t="s">
        <v>225</v>
      </c>
      <c r="X2" s="1" t="s">
        <v>226</v>
      </c>
      <c r="Y2" s="1" t="s">
        <v>232</v>
      </c>
      <c r="Z2" s="1" t="s">
        <v>237</v>
      </c>
      <c r="AA2" s="1" t="s">
        <v>231</v>
      </c>
      <c r="AB2" s="1" t="s">
        <v>238</v>
      </c>
      <c r="AC2" s="1" t="s">
        <v>225</v>
      </c>
      <c r="AD2" s="1" t="s">
        <v>226</v>
      </c>
      <c r="AE2" s="1" t="s">
        <v>232</v>
      </c>
      <c r="AF2" s="1" t="s">
        <v>225</v>
      </c>
      <c r="AG2" s="1" t="s">
        <v>226</v>
      </c>
      <c r="AH2" s="1" t="s">
        <v>232</v>
      </c>
      <c r="AI2" s="1" t="s">
        <v>237</v>
      </c>
    </row>
    <row r="3" customFormat="false" ht="15" hidden="false" customHeight="false" outlineLevel="0" collapsed="false">
      <c r="A3" s="1" t="n">
        <v>200</v>
      </c>
      <c r="B3" s="1" t="n">
        <v>23.38</v>
      </c>
      <c r="C3" s="1" t="n">
        <v>29.97</v>
      </c>
      <c r="D3" s="1" t="n">
        <v>15.3</v>
      </c>
      <c r="E3" s="1" t="n">
        <v>24.67</v>
      </c>
      <c r="F3" s="1" t="n">
        <v>3.2</v>
      </c>
      <c r="G3" s="1" t="n">
        <v>20.11</v>
      </c>
      <c r="H3" s="1" t="n">
        <v>12.25</v>
      </c>
      <c r="I3" s="1" t="n">
        <v>31.62</v>
      </c>
      <c r="J3" s="1" t="n">
        <v>48.99</v>
      </c>
      <c r="K3" s="1" t="n">
        <v>13.77</v>
      </c>
      <c r="L3" s="1" t="n">
        <v>0.41</v>
      </c>
      <c r="M3" s="1" t="n">
        <v>7.56</v>
      </c>
      <c r="N3" s="1" t="n">
        <v>28.77</v>
      </c>
      <c r="O3" s="1" t="n">
        <v>5.26</v>
      </c>
      <c r="P3" s="1" t="n">
        <v>2.76</v>
      </c>
      <c r="Q3" s="1" t="n">
        <v>14.76</v>
      </c>
      <c r="R3" s="1" t="n">
        <v>7.61</v>
      </c>
      <c r="S3" s="1" t="n">
        <v>15.92</v>
      </c>
      <c r="T3" s="1" t="n">
        <v>15.54</v>
      </c>
      <c r="U3" s="1" t="n">
        <v>15.77</v>
      </c>
      <c r="V3" s="1" t="n">
        <v>10.41</v>
      </c>
      <c r="W3" s="1" t="n">
        <v>23.58</v>
      </c>
      <c r="X3" s="1" t="n">
        <v>25.26</v>
      </c>
      <c r="Y3" s="1" t="n">
        <v>8.5</v>
      </c>
      <c r="Z3" s="1" t="n">
        <v>54.74</v>
      </c>
      <c r="AA3" s="1" t="n">
        <v>61.5</v>
      </c>
      <c r="AB3" s="1" t="n">
        <v>55.24</v>
      </c>
      <c r="AC3" s="1" t="n">
        <v>15.55</v>
      </c>
      <c r="AD3" s="1" t="n">
        <v>22.14</v>
      </c>
      <c r="AE3" s="1" t="n">
        <v>17.79</v>
      </c>
      <c r="AF3" s="1" t="n">
        <v>10.72</v>
      </c>
      <c r="AG3" s="1" t="n">
        <v>27.66</v>
      </c>
      <c r="AH3" s="1" t="n">
        <v>4.59</v>
      </c>
      <c r="AI3" s="1" t="n">
        <v>24.51</v>
      </c>
    </row>
    <row r="4" customFormat="false" ht="15" hidden="false" customHeight="false" outlineLevel="0" collapsed="false">
      <c r="A4" s="1" t="n">
        <v>250</v>
      </c>
      <c r="B4" s="1" t="n">
        <v>30.88</v>
      </c>
      <c r="C4" s="1" t="n">
        <v>33.47</v>
      </c>
      <c r="D4" s="1" t="n">
        <v>17.8</v>
      </c>
      <c r="E4" s="1" t="n">
        <v>20.9</v>
      </c>
      <c r="F4" s="1" t="n">
        <v>4.4</v>
      </c>
      <c r="G4" s="1" t="n">
        <v>14.28</v>
      </c>
      <c r="H4" s="1" t="n">
        <v>14.84</v>
      </c>
      <c r="I4" s="1" t="n">
        <v>38.55</v>
      </c>
      <c r="J4" s="1" t="n">
        <v>55.42</v>
      </c>
      <c r="K4" s="1" t="n">
        <v>20.13</v>
      </c>
      <c r="L4" s="1" t="n">
        <v>0.78</v>
      </c>
      <c r="M4" s="1" t="n">
        <v>8.47</v>
      </c>
      <c r="N4" s="1" t="n">
        <v>36.91</v>
      </c>
      <c r="O4" s="1" t="n">
        <v>6.95</v>
      </c>
      <c r="P4" s="1" t="n">
        <v>2.49</v>
      </c>
      <c r="Q4" s="1" t="n">
        <v>17.17</v>
      </c>
      <c r="R4" s="1" t="n">
        <v>6.42</v>
      </c>
      <c r="S4" s="1" t="n">
        <v>16.33</v>
      </c>
      <c r="T4" s="1" t="n">
        <v>13.66</v>
      </c>
      <c r="U4" s="1" t="n">
        <v>11.71</v>
      </c>
      <c r="V4" s="1" t="n">
        <v>7.75</v>
      </c>
      <c r="W4" s="1" t="n">
        <v>26.44</v>
      </c>
      <c r="X4" s="1" t="n">
        <v>27.64</v>
      </c>
      <c r="Y4" s="1" t="n">
        <v>12.73</v>
      </c>
      <c r="Z4" s="1" t="n">
        <v>55.67</v>
      </c>
      <c r="AA4" s="1" t="n">
        <v>77.46</v>
      </c>
      <c r="AB4" s="1" t="n">
        <v>71.11</v>
      </c>
      <c r="AC4" s="1" t="n">
        <v>15.73</v>
      </c>
      <c r="AD4" s="1" t="n">
        <v>19</v>
      </c>
      <c r="AE4" s="1" t="n">
        <v>19.93</v>
      </c>
      <c r="AF4" s="1" t="n">
        <v>9.77</v>
      </c>
      <c r="AG4" s="1" t="n">
        <v>31.08</v>
      </c>
      <c r="AH4" s="1" t="n">
        <v>6.55</v>
      </c>
      <c r="AI4" s="1" t="n">
        <v>23.42</v>
      </c>
    </row>
    <row r="5" customFormat="false" ht="15" hidden="false" customHeight="false" outlineLevel="0" collapsed="false">
      <c r="A5" s="1" t="n">
        <v>300</v>
      </c>
      <c r="B5" s="1" t="n">
        <v>36.79</v>
      </c>
      <c r="C5" s="1" t="n">
        <v>34.96</v>
      </c>
      <c r="D5" s="1" t="n">
        <v>18.32</v>
      </c>
      <c r="E5" s="1" t="n">
        <v>16.16</v>
      </c>
      <c r="F5" s="1" t="n">
        <v>5.7</v>
      </c>
      <c r="G5" s="1" t="n">
        <v>10.65</v>
      </c>
      <c r="H5" s="1" t="n">
        <v>15.8</v>
      </c>
      <c r="I5" s="1" t="n">
        <v>43.23</v>
      </c>
      <c r="J5" s="1" t="n">
        <v>59.03</v>
      </c>
      <c r="K5" s="1" t="n">
        <v>25.09</v>
      </c>
      <c r="L5" s="1" t="n">
        <v>1.11</v>
      </c>
      <c r="M5" s="1" t="n">
        <v>8.84</v>
      </c>
      <c r="N5" s="1" t="n">
        <v>43.58</v>
      </c>
      <c r="O5" s="1" t="n">
        <v>7.29</v>
      </c>
      <c r="P5" s="1" t="n">
        <v>2.34</v>
      </c>
      <c r="Q5" s="1" t="n">
        <v>17.22</v>
      </c>
      <c r="R5" s="1" t="n">
        <v>5.89</v>
      </c>
      <c r="S5" s="1" t="n">
        <v>16.63</v>
      </c>
      <c r="T5" s="1" t="n">
        <v>11.49</v>
      </c>
      <c r="U5" s="1" t="n">
        <v>8.55</v>
      </c>
      <c r="V5" s="1" t="n">
        <v>4.8</v>
      </c>
      <c r="W5" s="1" t="n">
        <v>26.2</v>
      </c>
      <c r="X5" s="1" t="n">
        <v>26.28</v>
      </c>
      <c r="Y5" s="1" t="n">
        <v>16.32</v>
      </c>
      <c r="Z5" s="1" t="n">
        <v>50.9</v>
      </c>
      <c r="AA5" s="1" t="n">
        <v>85.24</v>
      </c>
      <c r="AB5" s="1" t="n">
        <v>84.42</v>
      </c>
      <c r="AC5" s="1" t="n">
        <v>14.55</v>
      </c>
      <c r="AD5" s="1" t="n">
        <v>17</v>
      </c>
      <c r="AE5" s="1" t="n">
        <v>24.93</v>
      </c>
      <c r="AF5" s="1" t="n">
        <v>9.42</v>
      </c>
      <c r="AG5" s="1" t="n">
        <v>32.76</v>
      </c>
      <c r="AH5" s="1" t="n">
        <v>10.45</v>
      </c>
      <c r="AI5" s="1" t="n">
        <v>21.59</v>
      </c>
    </row>
    <row r="6" customFormat="false" ht="15" hidden="false" customHeight="false" outlineLevel="0" collapsed="false">
      <c r="A6" s="1" t="n">
        <v>350</v>
      </c>
      <c r="B6" s="1" t="n">
        <v>40.62</v>
      </c>
      <c r="C6" s="1" t="n">
        <v>34.79</v>
      </c>
      <c r="D6" s="1" t="n">
        <v>17.46</v>
      </c>
      <c r="E6" s="1" t="n">
        <v>13.05</v>
      </c>
      <c r="F6" s="1" t="n">
        <v>6.79</v>
      </c>
      <c r="G6" s="1" t="n">
        <v>7.73</v>
      </c>
      <c r="H6" s="1" t="n">
        <v>15.62</v>
      </c>
      <c r="I6" s="1" t="n">
        <v>45.99</v>
      </c>
      <c r="J6" s="1" t="n">
        <v>60.39</v>
      </c>
      <c r="K6" s="1" t="n">
        <v>28.59</v>
      </c>
      <c r="L6" s="1" t="n">
        <v>1.36</v>
      </c>
      <c r="M6" s="1" t="n">
        <v>8.74</v>
      </c>
      <c r="N6" s="1" t="n">
        <v>48.44</v>
      </c>
      <c r="O6" s="1" t="n">
        <v>7.21</v>
      </c>
      <c r="P6" s="1" t="n">
        <v>2.57</v>
      </c>
      <c r="Q6" s="1" t="n">
        <v>16.47</v>
      </c>
      <c r="R6" s="1" t="n">
        <v>5.67</v>
      </c>
      <c r="S6" s="1" t="n">
        <v>16.41</v>
      </c>
      <c r="T6" s="1" t="n">
        <v>9.42</v>
      </c>
      <c r="U6" s="1" t="n">
        <v>6.59</v>
      </c>
      <c r="V6" s="1" t="n">
        <v>3.13</v>
      </c>
      <c r="W6" s="1" t="n">
        <v>24.74</v>
      </c>
      <c r="X6" s="1" t="n">
        <v>22.92</v>
      </c>
      <c r="Y6" s="1" t="n">
        <v>19.5</v>
      </c>
      <c r="Z6" s="1" t="n">
        <v>44.16</v>
      </c>
      <c r="AA6" s="1" t="n">
        <v>86.31</v>
      </c>
      <c r="AB6" s="1" t="n">
        <v>94.85</v>
      </c>
      <c r="AC6" s="1" t="n">
        <v>12.95</v>
      </c>
      <c r="AD6" s="1" t="n">
        <v>17.17</v>
      </c>
      <c r="AE6" s="1" t="n">
        <v>28.93</v>
      </c>
      <c r="AF6" s="1" t="n">
        <v>10.34</v>
      </c>
      <c r="AG6" s="1" t="n">
        <v>33.9</v>
      </c>
      <c r="AH6" s="1" t="n">
        <v>14.81</v>
      </c>
      <c r="AI6" s="1" t="n">
        <v>19.6</v>
      </c>
    </row>
    <row r="7" customFormat="false" ht="15" hidden="false" customHeight="false" outlineLevel="0" collapsed="false">
      <c r="A7" s="1" t="n">
        <v>400</v>
      </c>
      <c r="B7" s="1" t="n">
        <v>42.31</v>
      </c>
      <c r="C7" s="1" t="n">
        <v>33.72</v>
      </c>
      <c r="D7" s="1" t="n">
        <v>15.89</v>
      </c>
      <c r="E7" s="1" t="n">
        <v>10.25</v>
      </c>
      <c r="F7" s="1" t="n">
        <v>7.07</v>
      </c>
      <c r="G7" s="1" t="n">
        <v>5.88</v>
      </c>
      <c r="H7" s="1" t="n">
        <v>15.09</v>
      </c>
      <c r="I7" s="1" t="n">
        <v>46.83</v>
      </c>
      <c r="J7" s="1" t="n">
        <v>60.01</v>
      </c>
      <c r="K7" s="1" t="n">
        <v>30.57</v>
      </c>
      <c r="L7" s="1" t="n">
        <v>1.48</v>
      </c>
      <c r="M7" s="1" t="n">
        <v>8.38</v>
      </c>
      <c r="N7" s="1" t="n">
        <v>52.29</v>
      </c>
      <c r="O7" s="1" t="n">
        <v>6.89</v>
      </c>
      <c r="P7" s="1" t="n">
        <v>3.16</v>
      </c>
      <c r="Q7" s="1" t="n">
        <v>15.53</v>
      </c>
      <c r="R7" s="1" t="n">
        <v>5.58</v>
      </c>
      <c r="S7" s="1" t="n">
        <v>16.07</v>
      </c>
      <c r="T7" s="1" t="n">
        <v>8.16</v>
      </c>
      <c r="U7" s="1" t="n">
        <v>5.15</v>
      </c>
      <c r="V7" s="1" t="n">
        <v>2.11</v>
      </c>
      <c r="W7" s="1" t="n">
        <v>22.2</v>
      </c>
      <c r="X7" s="1" t="n">
        <v>19.78</v>
      </c>
      <c r="Y7" s="1" t="n">
        <v>21.47</v>
      </c>
      <c r="Z7" s="1" t="n">
        <v>36.87</v>
      </c>
      <c r="AA7" s="1" t="n">
        <v>81.28</v>
      </c>
      <c r="AB7" s="1" t="n">
        <v>98.64</v>
      </c>
      <c r="AC7" s="1" t="n">
        <v>11.51</v>
      </c>
      <c r="AD7" s="1" t="n">
        <v>18.78</v>
      </c>
      <c r="AE7" s="1" t="n">
        <v>32.29</v>
      </c>
      <c r="AF7" s="1" t="n">
        <v>11.96</v>
      </c>
      <c r="AG7" s="1" t="n">
        <v>33.98</v>
      </c>
      <c r="AH7" s="1" t="n">
        <v>18.08</v>
      </c>
      <c r="AI7" s="1" t="n">
        <v>17.94</v>
      </c>
    </row>
    <row r="8" customFormat="false" ht="15" hidden="false" customHeight="false" outlineLevel="0" collapsed="false">
      <c r="A8" s="1" t="n">
        <v>450</v>
      </c>
      <c r="B8" s="1" t="n">
        <v>42.3</v>
      </c>
      <c r="C8" s="1" t="n">
        <v>32.12</v>
      </c>
      <c r="D8" s="1" t="n">
        <v>14.01</v>
      </c>
      <c r="E8" s="1" t="n">
        <v>8.31</v>
      </c>
      <c r="F8" s="1" t="n">
        <v>6.96</v>
      </c>
      <c r="G8" s="1" t="n">
        <v>5.02</v>
      </c>
      <c r="H8" s="1" t="n">
        <v>14.81</v>
      </c>
      <c r="I8" s="1" t="n">
        <v>46.92</v>
      </c>
      <c r="J8" s="1" t="n">
        <v>58.8</v>
      </c>
      <c r="K8" s="1" t="n">
        <v>32.09</v>
      </c>
      <c r="L8" s="1" t="n">
        <v>1.53</v>
      </c>
      <c r="M8" s="1" t="n">
        <v>7.99</v>
      </c>
      <c r="N8" s="1" t="n">
        <v>54.78</v>
      </c>
      <c r="O8" s="1" t="n">
        <v>6.35</v>
      </c>
      <c r="P8" s="1" t="n">
        <v>4.01</v>
      </c>
      <c r="Q8" s="1" t="n">
        <v>14.43</v>
      </c>
      <c r="R8" s="1" t="n">
        <v>4.97</v>
      </c>
      <c r="S8" s="1" t="n">
        <v>15.6</v>
      </c>
      <c r="T8" s="1" t="n">
        <v>6.98</v>
      </c>
      <c r="U8" s="1" t="n">
        <v>4.25</v>
      </c>
      <c r="V8" s="1" t="n">
        <v>1.68</v>
      </c>
      <c r="W8" s="1" t="n">
        <v>18.05</v>
      </c>
      <c r="X8" s="1" t="n">
        <v>16.85</v>
      </c>
      <c r="Y8" s="1" t="n">
        <v>22.27</v>
      </c>
      <c r="Z8" s="1" t="n">
        <v>30.59</v>
      </c>
      <c r="AA8" s="1" t="n">
        <v>74.13</v>
      </c>
      <c r="AB8" s="1" t="n">
        <v>96.91</v>
      </c>
      <c r="AC8" s="1" t="n">
        <v>10.61</v>
      </c>
      <c r="AD8" s="1" t="n">
        <v>19.85</v>
      </c>
      <c r="AE8" s="1" t="n">
        <v>34.54</v>
      </c>
      <c r="AF8" s="1" t="n">
        <v>13.73</v>
      </c>
      <c r="AG8" s="1" t="n">
        <v>33.09</v>
      </c>
      <c r="AH8" s="1" t="n">
        <v>21.12</v>
      </c>
      <c r="AI8" s="1" t="n">
        <v>16.85</v>
      </c>
    </row>
    <row r="9" customFormat="false" ht="15" hidden="false" customHeight="false" outlineLevel="0" collapsed="false">
      <c r="A9" s="1" t="n">
        <v>500</v>
      </c>
      <c r="B9" s="1" t="n">
        <v>40.92</v>
      </c>
      <c r="C9" s="1" t="n">
        <v>30.29</v>
      </c>
      <c r="D9" s="1" t="n">
        <v>11.91</v>
      </c>
      <c r="E9" s="1" t="n">
        <v>6.75</v>
      </c>
      <c r="F9" s="1" t="n">
        <v>6.65</v>
      </c>
      <c r="G9" s="1" t="n">
        <v>4.02</v>
      </c>
      <c r="H9" s="1" t="n">
        <v>14.4</v>
      </c>
      <c r="I9" s="1" t="n">
        <v>47.08</v>
      </c>
      <c r="J9" s="1" t="n">
        <v>57.56</v>
      </c>
      <c r="K9" s="1" t="n">
        <v>33.52</v>
      </c>
      <c r="L9" s="1" t="n">
        <v>1.5</v>
      </c>
      <c r="M9" s="1" t="n">
        <v>7.49</v>
      </c>
      <c r="N9" s="1" t="n">
        <v>56.32</v>
      </c>
      <c r="O9" s="1" t="n">
        <v>5.57</v>
      </c>
      <c r="P9" s="1" t="n">
        <v>5.49</v>
      </c>
      <c r="Q9" s="1" t="n">
        <v>13.17</v>
      </c>
      <c r="R9" s="1" t="n">
        <v>4.18</v>
      </c>
      <c r="S9" s="1" t="n">
        <v>14.91</v>
      </c>
      <c r="T9" s="1" t="n">
        <v>6.36</v>
      </c>
      <c r="U9" s="1" t="n">
        <v>3.7</v>
      </c>
      <c r="V9" s="1" t="n">
        <v>1.61</v>
      </c>
      <c r="W9" s="1" t="n">
        <v>14.5</v>
      </c>
      <c r="X9" s="1" t="n">
        <v>14.41</v>
      </c>
      <c r="Y9" s="1" t="n">
        <v>21.43</v>
      </c>
      <c r="Z9" s="1" t="n">
        <v>25.84</v>
      </c>
      <c r="AA9" s="1" t="n">
        <v>65.45</v>
      </c>
      <c r="AB9" s="1" t="n">
        <v>91.39</v>
      </c>
      <c r="AC9" s="1" t="n">
        <v>10.2</v>
      </c>
      <c r="AD9" s="1" t="n">
        <v>21.21</v>
      </c>
      <c r="AE9" s="1" t="n">
        <v>35.47</v>
      </c>
      <c r="AF9" s="1" t="n">
        <v>15.66</v>
      </c>
      <c r="AG9" s="1" t="n">
        <v>31.33</v>
      </c>
      <c r="AH9" s="1" t="n">
        <v>23.22</v>
      </c>
      <c r="AI9" s="1" t="n">
        <v>16.49</v>
      </c>
    </row>
    <row r="10" customFormat="false" ht="15" hidden="false" customHeight="false" outlineLevel="0" collapsed="false">
      <c r="A10" s="1" t="n">
        <v>550</v>
      </c>
      <c r="B10" s="1" t="n">
        <v>38.84</v>
      </c>
      <c r="C10" s="1" t="n">
        <v>28.34</v>
      </c>
      <c r="D10" s="1" t="n">
        <v>10.06</v>
      </c>
      <c r="E10" s="1" t="n">
        <v>5.49</v>
      </c>
      <c r="F10" s="1" t="n">
        <v>6.36</v>
      </c>
      <c r="G10" s="1" t="n">
        <v>3.34</v>
      </c>
      <c r="H10" s="1" t="n">
        <v>14.02</v>
      </c>
      <c r="I10" s="1" t="n">
        <v>47.03</v>
      </c>
      <c r="J10" s="1" t="n">
        <v>55.93</v>
      </c>
      <c r="K10" s="1" t="n">
        <v>34.88</v>
      </c>
      <c r="M10" s="1" t="n">
        <v>6.98</v>
      </c>
      <c r="N10" s="1" t="n">
        <v>57.07</v>
      </c>
      <c r="P10" s="1" t="n">
        <v>7.14</v>
      </c>
      <c r="Q10" s="1" t="n">
        <v>11.65</v>
      </c>
      <c r="R10" s="1" t="n">
        <v>3.77</v>
      </c>
      <c r="S10" s="1" t="n">
        <v>14.21</v>
      </c>
      <c r="T10" s="1" t="n">
        <v>6.21</v>
      </c>
      <c r="U10" s="1" t="n">
        <v>3.46</v>
      </c>
      <c r="V10" s="1" t="n">
        <v>1.66</v>
      </c>
      <c r="W10" s="1" t="n">
        <v>11.06</v>
      </c>
      <c r="X10" s="1" t="n">
        <v>12.81</v>
      </c>
      <c r="Y10" s="1" t="n">
        <v>20.69</v>
      </c>
      <c r="Z10" s="1" t="n">
        <v>22.35</v>
      </c>
      <c r="AA10" s="1" t="n">
        <v>57.15</v>
      </c>
      <c r="AB10" s="1" t="n">
        <v>83.93</v>
      </c>
      <c r="AC10" s="1" t="n">
        <v>10.28</v>
      </c>
      <c r="AD10" s="1" t="n">
        <v>22.89</v>
      </c>
      <c r="AE10" s="1" t="n">
        <v>34.67</v>
      </c>
      <c r="AF10" s="1" t="n">
        <v>17.26</v>
      </c>
      <c r="AG10" s="1" t="n">
        <v>29.18</v>
      </c>
      <c r="AH10" s="1" t="n">
        <v>23.86</v>
      </c>
      <c r="AI10" s="1" t="n">
        <v>16.8</v>
      </c>
    </row>
    <row r="11" customFormat="false" ht="15" hidden="false" customHeight="false" outlineLevel="0" collapsed="false">
      <c r="A11" s="1" t="n">
        <v>600</v>
      </c>
      <c r="B11" s="1" t="n">
        <v>36.51</v>
      </c>
      <c r="C11" s="1" t="n">
        <v>26.35</v>
      </c>
      <c r="D11" s="1" t="n">
        <v>8.4</v>
      </c>
      <c r="E11" s="1" t="n">
        <v>4.68</v>
      </c>
      <c r="F11" s="1" t="n">
        <v>5.99</v>
      </c>
      <c r="G11" s="1" t="n">
        <v>2.98</v>
      </c>
      <c r="H11" s="1" t="n">
        <v>13.61</v>
      </c>
      <c r="I11" s="1" t="n">
        <v>46.69</v>
      </c>
      <c r="J11" s="1" t="n">
        <v>54.29</v>
      </c>
      <c r="K11" s="1" t="n">
        <v>36.2</v>
      </c>
      <c r="M11" s="1" t="n">
        <v>6.48</v>
      </c>
      <c r="N11" s="1" t="n">
        <v>57.29</v>
      </c>
      <c r="P11" s="1" t="n">
        <v>9.07</v>
      </c>
      <c r="Q11" s="1" t="n">
        <v>10.43</v>
      </c>
      <c r="R11" s="1" t="n">
        <v>3.93</v>
      </c>
      <c r="S11" s="1" t="n">
        <v>13.38</v>
      </c>
      <c r="T11" s="1" t="n">
        <v>6.19</v>
      </c>
      <c r="U11" s="1" t="n">
        <v>3.32</v>
      </c>
      <c r="V11" s="1" t="n">
        <v>1.66</v>
      </c>
      <c r="W11" s="1" t="n">
        <v>8.47</v>
      </c>
      <c r="X11" s="1" t="n">
        <v>11.51</v>
      </c>
      <c r="Y11" s="1" t="n">
        <v>19.05</v>
      </c>
      <c r="Z11" s="1" t="n">
        <v>19.36</v>
      </c>
      <c r="AA11" s="1" t="n">
        <v>48.73</v>
      </c>
      <c r="AB11" s="1" t="n">
        <v>74.72</v>
      </c>
      <c r="AC11" s="1" t="n">
        <v>10.49</v>
      </c>
      <c r="AD11" s="1" t="n">
        <v>24.13</v>
      </c>
      <c r="AE11" s="1" t="n">
        <v>33.45</v>
      </c>
      <c r="AF11" s="1" t="n">
        <v>18.43</v>
      </c>
      <c r="AG11" s="1" t="n">
        <v>27.29</v>
      </c>
      <c r="AH11" s="1" t="n">
        <v>23.02</v>
      </c>
      <c r="AI11" s="1" t="n">
        <v>17.51</v>
      </c>
    </row>
    <row r="12" customFormat="false" ht="15" hidden="false" customHeight="false" outlineLevel="0" collapsed="false">
      <c r="A12" s="1" t="n">
        <v>650</v>
      </c>
      <c r="B12" s="1" t="n">
        <v>33.51</v>
      </c>
      <c r="C12" s="1" t="n">
        <v>24.24</v>
      </c>
      <c r="D12" s="1" t="n">
        <v>6.89</v>
      </c>
      <c r="E12" s="1" t="n">
        <v>3.9</v>
      </c>
      <c r="F12" s="1" t="n">
        <v>5.61</v>
      </c>
      <c r="G12" s="1" t="n">
        <v>2.56</v>
      </c>
      <c r="H12" s="1" t="n">
        <v>13.2</v>
      </c>
      <c r="I12" s="1" t="n">
        <v>46.24</v>
      </c>
      <c r="J12" s="1" t="n">
        <v>52.54</v>
      </c>
      <c r="K12" s="1" t="n">
        <v>37.19</v>
      </c>
      <c r="M12" s="1" t="n">
        <v>6.02</v>
      </c>
      <c r="N12" s="1" t="n">
        <v>57.04</v>
      </c>
      <c r="P12" s="1" t="n">
        <v>10.8</v>
      </c>
      <c r="Q12" s="1" t="n">
        <v>9.27</v>
      </c>
      <c r="R12" s="1" t="n">
        <v>4.52</v>
      </c>
      <c r="S12" s="1" t="n">
        <v>12.54</v>
      </c>
      <c r="T12" s="1" t="n">
        <v>6.13</v>
      </c>
      <c r="U12" s="1" t="n">
        <v>3.19</v>
      </c>
      <c r="V12" s="1" t="n">
        <v>1.6</v>
      </c>
      <c r="W12" s="1" t="n">
        <v>6.14</v>
      </c>
      <c r="X12" s="1" t="n">
        <v>10.93</v>
      </c>
      <c r="Y12" s="1" t="n">
        <v>16.69</v>
      </c>
      <c r="Z12" s="1" t="n">
        <v>17.05</v>
      </c>
      <c r="AA12" s="1" t="n">
        <v>41.62</v>
      </c>
      <c r="AB12" s="1" t="n">
        <v>64.57</v>
      </c>
      <c r="AC12" s="1" t="n">
        <v>11.26</v>
      </c>
      <c r="AD12" s="1" t="n">
        <v>24.81</v>
      </c>
      <c r="AE12" s="1" t="n">
        <v>32.19</v>
      </c>
      <c r="AF12" s="1" t="n">
        <v>18.91</v>
      </c>
      <c r="AG12" s="1" t="n">
        <v>25.42</v>
      </c>
      <c r="AH12" s="1" t="n">
        <v>21.88</v>
      </c>
      <c r="AI12" s="1" t="n">
        <v>18.33</v>
      </c>
    </row>
    <row r="13" customFormat="false" ht="15" hidden="false" customHeight="false" outlineLevel="0" collapsed="false">
      <c r="A13" s="1" t="n">
        <v>700</v>
      </c>
      <c r="B13" s="1" t="n">
        <v>30.58</v>
      </c>
      <c r="C13" s="1" t="n">
        <v>22.56</v>
      </c>
      <c r="D13" s="1" t="n">
        <v>5.63</v>
      </c>
      <c r="E13" s="1" t="n">
        <v>3.23</v>
      </c>
      <c r="F13" s="1" t="n">
        <v>5.21</v>
      </c>
      <c r="G13" s="1" t="n">
        <v>2.31</v>
      </c>
      <c r="H13" s="1" t="n">
        <v>12.72</v>
      </c>
      <c r="I13" s="1" t="n">
        <v>45.39</v>
      </c>
      <c r="J13" s="1" t="n">
        <v>51.4</v>
      </c>
      <c r="K13" s="1" t="n">
        <v>38.16</v>
      </c>
      <c r="M13" s="1" t="n">
        <v>5.55</v>
      </c>
      <c r="N13" s="1" t="n">
        <v>56.21</v>
      </c>
      <c r="P13" s="1" t="n">
        <v>12.21</v>
      </c>
      <c r="Q13" s="1" t="n">
        <v>8.32</v>
      </c>
      <c r="R13" s="1" t="n">
        <v>5.05</v>
      </c>
      <c r="S13" s="1" t="n">
        <v>11.63</v>
      </c>
      <c r="T13" s="1" t="n">
        <v>6.43</v>
      </c>
      <c r="U13" s="1" t="n">
        <v>3.17</v>
      </c>
      <c r="V13" s="1" t="n">
        <v>1.55</v>
      </c>
      <c r="W13" s="1" t="n">
        <v>4.71</v>
      </c>
      <c r="X13" s="1" t="n">
        <v>10.33</v>
      </c>
      <c r="Y13" s="1" t="n">
        <v>14.61</v>
      </c>
      <c r="Z13" s="1" t="n">
        <v>15.15</v>
      </c>
      <c r="AA13" s="1" t="n">
        <v>35.54</v>
      </c>
      <c r="AB13" s="1" t="n">
        <v>56.91</v>
      </c>
      <c r="AC13" s="1" t="n">
        <v>12.03</v>
      </c>
      <c r="AD13" s="1" t="n">
        <v>24.69</v>
      </c>
      <c r="AE13" s="1" t="n">
        <v>31.85</v>
      </c>
      <c r="AF13" s="1" t="n">
        <v>18.97</v>
      </c>
      <c r="AG13" s="1" t="n">
        <v>23.78</v>
      </c>
      <c r="AH13" s="1" t="n">
        <v>20.76</v>
      </c>
      <c r="AI13" s="1" t="n">
        <v>18.97</v>
      </c>
    </row>
    <row r="14" customFormat="false" ht="15" hidden="false" customHeight="false" outlineLevel="0" collapsed="false">
      <c r="B14" s="1"/>
      <c r="C14" s="1"/>
      <c r="D14" s="1"/>
      <c r="E14" s="1"/>
      <c r="F14" s="1"/>
      <c r="G14" s="1"/>
      <c r="H14" s="1"/>
    </row>
    <row r="15" customFormat="false" ht="15" hidden="false" customHeight="false" outlineLevel="0" collapsed="false">
      <c r="A15" s="1" t="s">
        <v>239</v>
      </c>
      <c r="B15" s="1"/>
      <c r="C15" s="1"/>
      <c r="D15" s="1"/>
      <c r="E15" s="1"/>
      <c r="F15" s="1"/>
      <c r="G15" s="1"/>
      <c r="H15" s="1"/>
    </row>
    <row r="16" customFormat="false" ht="15" hidden="false" customHeight="false" outlineLevel="0" collapsed="false">
      <c r="B16" s="1"/>
      <c r="C16" s="1"/>
      <c r="D16" s="1"/>
      <c r="E16" s="1"/>
      <c r="F16" s="1"/>
      <c r="G16" s="1"/>
      <c r="H16" s="1"/>
    </row>
    <row r="17" customFormat="false" ht="15" hidden="false" customHeight="false" outlineLevel="0" collapsed="false">
      <c r="B17" s="1"/>
      <c r="C17" s="1" t="s">
        <v>240</v>
      </c>
      <c r="D17" s="1"/>
      <c r="E17" s="1" t="n">
        <f aca="false">+D50+D83+D116</f>
        <v>19.2</v>
      </c>
      <c r="F17" s="1" t="s">
        <v>241</v>
      </c>
      <c r="G17" s="1"/>
      <c r="H17" s="1"/>
    </row>
    <row r="18" customFormat="false" ht="15" hidden="false" customHeight="false" outlineLevel="0" collapsed="false">
      <c r="A18" s="1" t="s">
        <v>186</v>
      </c>
      <c r="B18" s="1" t="s">
        <v>2</v>
      </c>
      <c r="C18" s="1" t="s">
        <v>189</v>
      </c>
      <c r="D18" s="1" t="s">
        <v>190</v>
      </c>
      <c r="E18" s="1"/>
      <c r="F18" s="1" t="s">
        <v>191</v>
      </c>
      <c r="G18" s="1"/>
      <c r="H18" s="1"/>
    </row>
    <row r="19" customFormat="false" ht="15" hidden="false" customHeight="false" outlineLevel="0" collapsed="false">
      <c r="A19" s="1" t="n">
        <v>75</v>
      </c>
      <c r="B19" s="46" t="n">
        <f aca="false">+B52*$D$50/$E$17+B85*$D$83/$E$17+B118*$D$116/$E$17</f>
        <v>6841.95833333333</v>
      </c>
      <c r="C19" s="46" t="n">
        <f aca="false">+C52*$D$50/$E$17+C85*$D$83/$E$17+C118*$D$116/$E$17</f>
        <v>27384.4375</v>
      </c>
      <c r="D19" s="46" t="n">
        <f aca="false">+D52*$D$50/$E$17+D85*$D$83/$E$17+D118*$D$116/$E$17</f>
        <v>34256.0208333333</v>
      </c>
      <c r="E19" s="1"/>
      <c r="F19" s="1"/>
      <c r="G19" s="1"/>
      <c r="H19" s="1"/>
    </row>
    <row r="20" customFormat="false" ht="15" hidden="false" customHeight="false" outlineLevel="0" collapsed="false">
      <c r="A20" s="1" t="n">
        <v>90</v>
      </c>
      <c r="B20" s="46" t="n">
        <f aca="false">+B53*$D$50/$E$17+B86*$D$83/$E$17+B119*$D$116/$E$17</f>
        <v>8540.22916666667</v>
      </c>
      <c r="C20" s="46" t="n">
        <f aca="false">+C53*$D$50/$E$17+C86*$D$83/$E$17+C119*$D$116/$E$17</f>
        <v>26584.0416666667</v>
      </c>
      <c r="D20" s="46" t="n">
        <f aca="false">+D53*$D$50/$E$17+D86*$D$83/$E$17+D119*$D$116/$E$17</f>
        <v>34708.3541666667</v>
      </c>
      <c r="E20" s="1"/>
      <c r="F20" s="1"/>
      <c r="G20" s="1"/>
      <c r="H20" s="1"/>
    </row>
    <row r="21" customFormat="false" ht="15" hidden="false" customHeight="false" outlineLevel="0" collapsed="false">
      <c r="A21" s="1" t="n">
        <v>105</v>
      </c>
      <c r="B21" s="46" t="n">
        <f aca="false">+B54*$D$50/$E$17+B87*$D$83/$E$17+B120*$D$116/$E$17</f>
        <v>10066.7083333333</v>
      </c>
      <c r="C21" s="46" t="n">
        <f aca="false">+C54*$D$50/$E$17+C87*$D$83/$E$17+C120*$D$116/$E$17</f>
        <v>25713.2083333333</v>
      </c>
      <c r="D21" s="46" t="n">
        <f aca="false">+D54*$D$50/$E$17+D87*$D$83/$E$17+D120*$D$116/$E$17</f>
        <v>34970.2291666667</v>
      </c>
      <c r="E21" s="1"/>
      <c r="F21" s="1"/>
      <c r="G21" s="1"/>
      <c r="H21" s="1"/>
    </row>
    <row r="22" customFormat="false" ht="15" hidden="false" customHeight="false" outlineLevel="0" collapsed="false">
      <c r="A22" s="1" t="n">
        <v>120</v>
      </c>
      <c r="B22" s="46" t="n">
        <f aca="false">+B55*$D$50/$E$17+B88*$D$83/$E$17+B121*$D$116/$E$17</f>
        <v>10941.0208333333</v>
      </c>
      <c r="C22" s="46" t="n">
        <f aca="false">+C55*$D$50/$E$17+C88*$D$83/$E$17+C121*$D$116/$E$17</f>
        <v>24912.875</v>
      </c>
      <c r="D22" s="46" t="n">
        <f aca="false">+D55*$D$50/$E$17+D88*$D$83/$E$17+D121*$D$116/$E$17</f>
        <v>34939.6875</v>
      </c>
      <c r="E22" s="1"/>
      <c r="F22" s="1"/>
      <c r="G22" s="1"/>
      <c r="H22" s="1"/>
    </row>
    <row r="23" customFormat="false" ht="15" hidden="false" customHeight="false" outlineLevel="0" collapsed="false">
      <c r="A23" s="1" t="n">
        <v>135</v>
      </c>
      <c r="B23" s="46" t="n">
        <f aca="false">+B56*$D$50/$E$17+B89*$D$83/$E$17+B122*$D$116/$E$17</f>
        <v>11830.1458333333</v>
      </c>
      <c r="C23" s="46" t="n">
        <f aca="false">+C56*$D$50/$E$17+C89*$D$83/$E$17+C122*$D$116/$E$17</f>
        <v>24166.4583333333</v>
      </c>
      <c r="D23" s="46" t="n">
        <f aca="false">+D56*$D$50/$E$17+D89*$D$83/$E$17+D122*$D$116/$E$17</f>
        <v>34612.4791666667</v>
      </c>
      <c r="E23" s="1"/>
      <c r="F23" s="1"/>
      <c r="G23" s="1"/>
      <c r="H23" s="1"/>
    </row>
    <row r="24" customFormat="false" ht="15" hidden="false" customHeight="false" outlineLevel="0" collapsed="false">
      <c r="A24" s="1" t="n">
        <v>150</v>
      </c>
      <c r="B24" s="46" t="n">
        <f aca="false">+B57*$D$50/$E$17+B90*$D$83/$E$17+B123*$D$116/$E$17</f>
        <v>12347.9166666667</v>
      </c>
      <c r="C24" s="46" t="n">
        <f aca="false">+C57*$D$50/$E$17+C90*$D$83/$E$17+C123*$D$116/$E$17</f>
        <v>23424.875</v>
      </c>
      <c r="D24" s="46" t="n">
        <f aca="false">+D57*$D$50/$E$17+D90*$D$83/$E$17+D123*$D$116/$E$17</f>
        <v>34270.3125</v>
      </c>
      <c r="E24" s="1"/>
      <c r="F24" s="1"/>
      <c r="G24" s="1"/>
      <c r="H24" s="1"/>
    </row>
    <row r="25" customFormat="false" ht="15" hidden="false" customHeight="false" outlineLevel="0" collapsed="false">
      <c r="A25" s="1" t="n">
        <v>165</v>
      </c>
      <c r="B25" s="46" t="n">
        <f aca="false">+B58*$D$50/$E$17+B91*$D$83/$E$17+B124*$D$116/$E$17</f>
        <v>12655.2708333333</v>
      </c>
      <c r="C25" s="46" t="n">
        <f aca="false">+C58*$D$50/$E$17+C91*$D$83/$E$17+C124*$D$116/$E$17</f>
        <v>22731.8333333333</v>
      </c>
      <c r="D25" s="46" t="n">
        <f aca="false">+D58*$D$50/$E$17+D91*$D$83/$E$17+D124*$D$116/$E$17</f>
        <v>33733.5</v>
      </c>
      <c r="E25" s="1"/>
      <c r="F25" s="1"/>
      <c r="G25" s="1"/>
      <c r="H25" s="1"/>
    </row>
    <row r="26" customFormat="false" ht="15" hidden="false" customHeight="false" outlineLevel="0" collapsed="false">
      <c r="A26" s="1" t="n">
        <v>188</v>
      </c>
      <c r="B26" s="46" t="n">
        <f aca="false">+B59*$D$50/$E$17+B92*$D$83/$E$17+B125*$D$116/$E$17</f>
        <v>13070.3541666667</v>
      </c>
      <c r="C26" s="46" t="n">
        <f aca="false">+C59*$D$50/$E$17+C92*$D$83/$E$17+C125*$D$116/$E$17</f>
        <v>21997.1875</v>
      </c>
      <c r="D26" s="46" t="n">
        <f aca="false">+D59*$D$50/$E$17+D92*$D$83/$E$17+D125*$D$116/$E$17</f>
        <v>32875.5416666667</v>
      </c>
      <c r="E26" s="1"/>
      <c r="F26" s="1"/>
      <c r="G26" s="1"/>
      <c r="H26" s="1"/>
    </row>
    <row r="27" customFormat="false" ht="15" hidden="false" customHeight="false" outlineLevel="0" collapsed="false">
      <c r="A27" s="1" t="n">
        <v>225</v>
      </c>
      <c r="B27" s="46" t="n">
        <f aca="false">+B60*$D$50/$E$17+B93*$D$83/$E$17+B126*$D$116/$E$17</f>
        <v>13069.9791666667</v>
      </c>
      <c r="C27" s="46" t="n">
        <f aca="false">+C60*$D$50/$E$17+C93*$D$83/$E$17+C126*$D$116/$E$17</f>
        <v>20947.2083333333</v>
      </c>
      <c r="D27" s="46" t="n">
        <f aca="false">+D60*$D$50/$E$17+D93*$D$83/$E$17+D126*$D$116/$E$17</f>
        <v>31564.6666666667</v>
      </c>
      <c r="E27" s="1"/>
      <c r="F27" s="1"/>
      <c r="G27" s="1"/>
      <c r="H27" s="1"/>
    </row>
    <row r="28" customFormat="false" ht="15" hidden="false" customHeight="false" outlineLevel="0" collapsed="false">
      <c r="A28" s="1" t="n">
        <v>275</v>
      </c>
      <c r="B28" s="46" t="n">
        <f aca="false">+B61*$D$50/$E$17+B94*$D$83/$E$17+B127*$D$116/$E$17</f>
        <v>13128.6041666667</v>
      </c>
      <c r="C28" s="46" t="n">
        <f aca="false">+C61*$D$50/$E$17+C94*$D$83/$E$17+C127*$D$116/$E$17</f>
        <v>19598.8125</v>
      </c>
      <c r="D28" s="46" t="n">
        <f aca="false">+D61*$D$50/$E$17+D94*$D$83/$E$17+D127*$D$116/$E$17</f>
        <v>30056.9166666667</v>
      </c>
      <c r="E28" s="1"/>
      <c r="F28" s="1"/>
      <c r="G28" s="1"/>
      <c r="H28" s="1"/>
    </row>
    <row r="29" customFormat="false" ht="15" hidden="false" customHeight="false" outlineLevel="0" collapsed="false">
      <c r="A29" s="1" t="n">
        <v>325</v>
      </c>
      <c r="B29" s="46" t="n">
        <f aca="false">+B62*$D$50/$E$17+B95*$D$83/$E$17+B128*$D$116/$E$17</f>
        <v>12546.1041666667</v>
      </c>
      <c r="C29" s="46" t="n">
        <f aca="false">+C62*$D$50/$E$17+C95*$D$83/$E$17+C128*$D$116/$E$17</f>
        <v>18539.6041666667</v>
      </c>
      <c r="D29" s="46" t="n">
        <f aca="false">+D62*$D$50/$E$17+D95*$D$83/$E$17+D128*$D$116/$E$17</f>
        <v>28455.2083333333</v>
      </c>
      <c r="E29" s="1"/>
      <c r="F29" s="1"/>
      <c r="G29" s="1"/>
      <c r="H29" s="1"/>
    </row>
    <row r="30" customFormat="false" ht="15" hidden="false" customHeight="false" outlineLevel="0" collapsed="false">
      <c r="A30" s="1" t="n">
        <v>400</v>
      </c>
      <c r="B30" s="46" t="n">
        <f aca="false">+B63*$D$50/$E$17+B96*$D$83/$E$17+B129*$D$116/$E$17</f>
        <v>10659.6041666667</v>
      </c>
      <c r="C30" s="46" t="n">
        <f aca="false">+C63*$D$50/$E$17+C96*$D$83/$E$17+C129*$D$116/$E$17</f>
        <v>17530.9166666667</v>
      </c>
      <c r="D30" s="46" t="n">
        <f aca="false">+D63*$D$50/$E$17+D96*$D$83/$E$17+D129*$D$116/$E$17</f>
        <v>26442.4791666667</v>
      </c>
      <c r="E30" s="1"/>
      <c r="F30" s="1"/>
      <c r="G30" s="1"/>
      <c r="H30" s="1"/>
    </row>
    <row r="31" customFormat="false" ht="15" hidden="false" customHeight="false" outlineLevel="0" collapsed="false">
      <c r="A31" s="1" t="n">
        <v>475</v>
      </c>
      <c r="B31" s="46" t="n">
        <f aca="false">+B64*$D$50/$E$17+B97*$D$83/$E$17+B130*$D$116/$E$17</f>
        <v>8823.02083333333</v>
      </c>
      <c r="C31" s="46" t="n">
        <f aca="false">+C64*$D$50/$E$17+C97*$D$83/$E$17+C130*$D$116/$E$17</f>
        <v>16841.8958333333</v>
      </c>
      <c r="D31" s="46" t="n">
        <f aca="false">+D64*$D$50/$E$17+D97*$D$83/$E$17+D130*$D$116/$E$17</f>
        <v>24763.6666666667</v>
      </c>
      <c r="E31" s="1"/>
      <c r="F31" s="1"/>
      <c r="G31" s="1"/>
      <c r="H31" s="1"/>
    </row>
    <row r="32" customFormat="false" ht="15" hidden="false" customHeight="false" outlineLevel="0" collapsed="false">
      <c r="A32" s="1" t="n">
        <v>550</v>
      </c>
      <c r="B32" s="46" t="n">
        <f aca="false">+B65*$D$50/$E$17+B98*$D$83/$E$17+B131*$D$116/$E$17</f>
        <v>7669.97916666667</v>
      </c>
      <c r="C32" s="46" t="n">
        <f aca="false">+C65*$D$50/$E$17+C98*$D$83/$E$17+C131*$D$116/$E$17</f>
        <v>16582.6458333333</v>
      </c>
      <c r="D32" s="46" t="n">
        <f aca="false">+D65*$D$50/$E$17+D98*$D$83/$E$17+D131*$D$116/$E$17</f>
        <v>23266.3958333333</v>
      </c>
      <c r="E32" s="1"/>
      <c r="F32" s="1"/>
      <c r="G32" s="1"/>
      <c r="H32" s="1"/>
    </row>
    <row r="33" customFormat="false" ht="15" hidden="false" customHeight="false" outlineLevel="0" collapsed="false">
      <c r="A33" s="1" t="n">
        <v>650</v>
      </c>
      <c r="B33" s="46" t="n">
        <f aca="false">+B66*$D$50/$E$17+B99*$D$83/$E$17+B132*$D$116/$E$17</f>
        <v>6396.97916666667</v>
      </c>
      <c r="C33" s="46" t="n">
        <f aca="false">+C66*$D$50/$E$17+C99*$D$83/$E$17+C132*$D$116/$E$17</f>
        <v>16596.7291666667</v>
      </c>
      <c r="D33" s="46" t="n">
        <f aca="false">+D66*$D$50/$E$17+D99*$D$83/$E$17+D132*$D$116/$E$17</f>
        <v>21846.6458333333</v>
      </c>
      <c r="E33" s="1"/>
      <c r="F33" s="1"/>
      <c r="G33" s="1"/>
      <c r="H33" s="1"/>
    </row>
    <row r="34" customFormat="false" ht="15" hidden="false" customHeight="false" outlineLevel="0" collapsed="false">
      <c r="A34" s="1" t="n">
        <v>742</v>
      </c>
      <c r="B34" s="46" t="n">
        <f aca="false">+B67*$D$50/$E$17+B100*$D$83/$E$17+B133*$D$116/$E$17</f>
        <v>5702.375</v>
      </c>
      <c r="C34" s="46" t="n">
        <f aca="false">+C67*$D$50/$E$17+C100*$D$83/$E$17+C133*$D$116/$E$17</f>
        <v>16806.2291666667</v>
      </c>
      <c r="D34" s="46" t="n">
        <f aca="false">+D67*$D$50/$E$17+D100*$D$83/$E$17+D133*$D$116/$E$17</f>
        <v>20886.75</v>
      </c>
      <c r="E34" s="1"/>
      <c r="F34" s="1"/>
      <c r="G34" s="1"/>
      <c r="H34" s="1"/>
    </row>
    <row r="35" customFormat="false" ht="15" hidden="false" customHeight="false" outlineLevel="0" collapsed="false">
      <c r="A35" s="1" t="n">
        <v>900</v>
      </c>
      <c r="B35" s="46" t="n">
        <f aca="false">+B68*$D$50/$E$17+B101*$D$83/$E$17+B134*$D$116/$E$17</f>
        <v>4631.95833333333</v>
      </c>
      <c r="C35" s="46" t="n">
        <f aca="false">+C68*$D$50/$E$17+C101*$D$83/$E$17+C134*$D$116/$E$17</f>
        <v>17346.4583333333</v>
      </c>
      <c r="D35" s="46" t="n">
        <f aca="false">+D68*$D$50/$E$17+D101*$D$83/$E$17+D134*$D$116/$E$17</f>
        <v>19839.9791666667</v>
      </c>
      <c r="E35" s="1"/>
      <c r="F35" s="1"/>
      <c r="G35" s="1"/>
      <c r="H35" s="1"/>
    </row>
    <row r="36" customFormat="false" ht="15" hidden="false" customHeight="false" outlineLevel="0" collapsed="false">
      <c r="A36" s="41" t="n">
        <v>1100</v>
      </c>
      <c r="B36" s="46" t="n">
        <f aca="false">+B69*$D$50/$E$17+B102*$D$83/$E$17+B135*$D$116/$E$17</f>
        <v>3888.0625</v>
      </c>
      <c r="C36" s="46" t="n">
        <f aca="false">+C69*$D$50/$E$17+C102*$D$83/$E$17+C135*$D$116/$E$17</f>
        <v>18103.8541666667</v>
      </c>
      <c r="D36" s="46" t="n">
        <f aca="false">+D69*$D$50/$E$17+D102*$D$83/$E$17+D135*$D$116/$E$17</f>
        <v>19251.2083333333</v>
      </c>
      <c r="E36" s="1"/>
      <c r="F36" s="1"/>
      <c r="G36" s="1"/>
      <c r="H36" s="1"/>
    </row>
    <row r="37" customFormat="false" ht="15" hidden="false" customHeight="false" outlineLevel="0" collapsed="false">
      <c r="A37" s="41" t="n">
        <v>1300</v>
      </c>
      <c r="B37" s="46" t="n">
        <f aca="false">+B70*$D$50/$E$17+B103*$D$83/$E$17+B136*$D$116/$E$17</f>
        <v>2139.52083333333</v>
      </c>
      <c r="C37" s="46" t="n">
        <f aca="false">+C70*$D$50/$E$17+C103*$D$83/$E$17+C136*$D$116/$E$17</f>
        <v>19170.75</v>
      </c>
      <c r="D37" s="46" t="n">
        <f aca="false">+D70*$D$50/$E$17+D103*$D$83/$E$17+D136*$D$116/$E$17</f>
        <v>19840.3541666667</v>
      </c>
      <c r="E37" s="1"/>
      <c r="F37" s="1"/>
      <c r="G37" s="1"/>
      <c r="H37" s="1"/>
    </row>
    <row r="38" customFormat="false" ht="15" hidden="false" customHeight="false" outlineLevel="0" collapsed="false">
      <c r="A38" s="41" t="n">
        <v>1500</v>
      </c>
      <c r="B38" s="46" t="n">
        <f aca="false">+B71*$D$50/$E$17+B104*$D$83/$E$17+B137*$D$116/$E$17</f>
        <v>1518</v>
      </c>
      <c r="C38" s="46" t="n">
        <f aca="false">+C71*$D$50/$E$17+C104*$D$83/$E$17+C137*$D$116/$E$17</f>
        <v>21481.875</v>
      </c>
      <c r="D38" s="46" t="n">
        <f aca="false">+D71*$D$50/$E$17+D104*$D$83/$E$17+D137*$D$116/$E$17</f>
        <v>20809.0416666667</v>
      </c>
      <c r="E38" s="1"/>
      <c r="F38" s="1"/>
      <c r="G38" s="1"/>
      <c r="H38" s="1"/>
    </row>
    <row r="39" customFormat="false" ht="15" hidden="false" customHeight="false" outlineLevel="0" collapsed="false">
      <c r="A39" s="41" t="n">
        <v>1750</v>
      </c>
      <c r="B39" s="46" t="n">
        <f aca="false">+B72*$D$50/$E$17+B105*$D$83/$E$17+B138*$D$116/$E$17</f>
        <v>1170.79166666667</v>
      </c>
      <c r="C39" s="46" t="n">
        <f aca="false">+C72*$D$50/$E$17+C105*$D$83/$E$17+C138*$D$116/$E$17</f>
        <v>24726.5625</v>
      </c>
      <c r="D39" s="46" t="n">
        <f aca="false">+D72*$D$50/$E$17+D105*$D$83/$E$17+D138*$D$116/$E$17</f>
        <v>22605.8125</v>
      </c>
      <c r="E39" s="1"/>
      <c r="F39" s="1"/>
      <c r="G39" s="1"/>
      <c r="H39" s="1"/>
    </row>
    <row r="40" customFormat="false" ht="15" hidden="false" customHeight="false" outlineLevel="0" collapsed="false">
      <c r="A40" s="41" t="n">
        <v>2000</v>
      </c>
      <c r="B40" s="46" t="n">
        <f aca="false">+B73*$D$50/$E$17+B106*$D$83/$E$17+B139*$D$116/$E$17</f>
        <v>1116.91666666667</v>
      </c>
      <c r="C40" s="46" t="n">
        <f aca="false">+C73*$D$50/$E$17+C106*$D$83/$E$17+C139*$D$116/$E$17</f>
        <v>28949.8125</v>
      </c>
      <c r="D40" s="46" t="n">
        <f aca="false">+D73*$D$50/$E$17+D106*$D$83/$E$17+D139*$D$116/$E$17</f>
        <v>25224.9583333333</v>
      </c>
      <c r="E40" s="1"/>
      <c r="F40" s="1"/>
      <c r="G40" s="1"/>
      <c r="H40" s="1"/>
    </row>
    <row r="41" customFormat="false" ht="15" hidden="false" customHeight="false" outlineLevel="0" collapsed="false">
      <c r="A41" s="41" t="n">
        <v>2284</v>
      </c>
      <c r="B41" s="46" t="n">
        <f aca="false">+B74*$D$50/$E$17+B107*$D$83/$E$17+B140*$D$116/$E$17</f>
        <v>1560.16666666667</v>
      </c>
      <c r="C41" s="46" t="n">
        <f aca="false">+C74*$D$50/$E$17+C107*$D$83/$E$17+C140*$D$116/$E$17</f>
        <v>34901.5833333333</v>
      </c>
      <c r="D41" s="46" t="n">
        <f aca="false">+D74*$D$50/$E$17+D107*$D$83/$E$17+D140*$D$116/$E$17</f>
        <v>28362.2291666667</v>
      </c>
      <c r="E41" s="1"/>
      <c r="F41" s="1"/>
      <c r="G41" s="1"/>
      <c r="H41" s="1"/>
    </row>
    <row r="42" customFormat="false" ht="15" hidden="false" customHeight="false" outlineLevel="0" collapsed="false">
      <c r="A42" s="41" t="n">
        <v>2600</v>
      </c>
      <c r="B42" s="46" t="n">
        <f aca="false">+B75*$D$50/$E$17+B108*$D$83/$E$17+B141*$D$116/$E$17</f>
        <v>2083.27083333333</v>
      </c>
      <c r="C42" s="46" t="n">
        <f aca="false">+C75*$D$50/$E$17+C108*$D$83/$E$17+C141*$D$116/$E$17</f>
        <v>41098.5208333333</v>
      </c>
      <c r="D42" s="46" t="n">
        <f aca="false">+D75*$D$50/$E$17+D108*$D$83/$E$17+D141*$D$116/$E$17</f>
        <v>32095.3958333333</v>
      </c>
      <c r="E42" s="1"/>
      <c r="F42" s="1"/>
      <c r="G42" s="1"/>
      <c r="H42" s="1"/>
    </row>
    <row r="43" customFormat="false" ht="15" hidden="false" customHeight="false" outlineLevel="0" collapsed="false">
      <c r="A43" s="41" t="n">
        <v>2950</v>
      </c>
      <c r="B43" s="46" t="n">
        <f aca="false">+B76*$D$50/$E$17+B109*$D$83/$E$17+B142*$D$116/$E$17</f>
        <v>2958.35416666667</v>
      </c>
      <c r="C43" s="46" t="n">
        <f aca="false">+C76*$D$50/$E$17+C109*$D$83/$E$17+C142*$D$116/$E$17</f>
        <v>49758.0416666667</v>
      </c>
      <c r="D43" s="46" t="n">
        <f aca="false">+D76*$D$50/$E$17+D109*$D$83/$E$17+D142*$D$116/$E$17</f>
        <v>37914.2916666667</v>
      </c>
      <c r="E43" s="1"/>
      <c r="F43" s="1"/>
      <c r="G43" s="1"/>
      <c r="H43" s="1"/>
    </row>
    <row r="44" customFormat="false" ht="15" hidden="false" customHeight="false" outlineLevel="0" collapsed="false">
      <c r="A44" s="41" t="n">
        <v>3300</v>
      </c>
      <c r="B44" s="46" t="n">
        <f aca="false">+B77*$D$50/$E$17+B110*$D$83/$E$17+B143*$D$116/$E$17</f>
        <v>4085.5625</v>
      </c>
      <c r="C44" s="46" t="n">
        <f aca="false">+C77*$D$50/$E$17+C110*$D$83/$E$17+C143*$D$116/$E$17</f>
        <v>56030.75</v>
      </c>
      <c r="D44" s="46" t="n">
        <f aca="false">+D77*$D$50/$E$17+D110*$D$83/$E$17+D143*$D$116/$E$17</f>
        <v>44351.75</v>
      </c>
      <c r="E44" s="1"/>
      <c r="F44" s="1"/>
      <c r="G44" s="1"/>
      <c r="H44" s="1"/>
    </row>
    <row r="45" customFormat="false" ht="15" hidden="false" customHeight="false" outlineLevel="0" collapsed="false">
      <c r="A45" s="41" t="n">
        <v>3800</v>
      </c>
      <c r="B45" s="46" t="n">
        <f aca="false">+B78*$D$50/$E$17+B111*$D$83/$E$17+B144*$D$116/$E$17</f>
        <v>4596.1875</v>
      </c>
      <c r="C45" s="46" t="n">
        <f aca="false">+C78*$D$50/$E$17+C111*$D$83/$E$17+C144*$D$116/$E$17</f>
        <v>57246.4583333333</v>
      </c>
      <c r="D45" s="46" t="n">
        <f aca="false">+D78*$D$50/$E$17+D111*$D$83/$E$17+D144*$D$116/$E$17</f>
        <v>50842.6666666667</v>
      </c>
      <c r="E45" s="1"/>
      <c r="F45" s="1"/>
      <c r="G45" s="1"/>
      <c r="H45" s="1"/>
    </row>
    <row r="46" customFormat="false" ht="15" hidden="false" customHeight="false" outlineLevel="0" collapsed="false">
      <c r="A46" s="41" t="n">
        <v>4400</v>
      </c>
      <c r="B46" s="46" t="n">
        <f aca="false">+B79*$D$50/$E$17+B112*$D$83/$E$17+B145*$D$116/$E$17</f>
        <v>5156.70833333333</v>
      </c>
      <c r="C46" s="46" t="n">
        <f aca="false">+C79*$D$50/$E$17+C112*$D$83/$E$17+C145*$D$116/$E$17</f>
        <v>55540.9375</v>
      </c>
      <c r="D46" s="46" t="n">
        <f aca="false">+D79*$D$50/$E$17+D112*$D$83/$E$17+D145*$D$116/$E$17</f>
        <v>56222.1666666667</v>
      </c>
      <c r="E46" s="1"/>
      <c r="F46" s="1"/>
      <c r="G46" s="1"/>
      <c r="H46" s="1"/>
    </row>
    <row r="47" customFormat="false" ht="15" hidden="false" customHeight="false" outlineLevel="0" collapsed="false">
      <c r="A47" s="41" t="n">
        <v>5000</v>
      </c>
      <c r="B47" s="46" t="n">
        <f aca="false">+B80*$D$50/$E$17+B113*$D$83/$E$17+B146*$D$116/$E$17</f>
        <v>5424.25</v>
      </c>
      <c r="C47" s="46" t="n">
        <f aca="false">+C80*$D$50/$E$17+C113*$D$83/$E$17+C146*$D$116/$E$17</f>
        <v>53182.125</v>
      </c>
      <c r="D47" s="46" t="n">
        <f aca="false">+D80*$D$50/$E$17+D113*$D$83/$E$17+D146*$D$116/$E$17</f>
        <v>59014.9375</v>
      </c>
      <c r="E47" s="1"/>
      <c r="F47" s="1"/>
      <c r="G47" s="1"/>
      <c r="H47" s="1"/>
    </row>
    <row r="48" customFormat="false" ht="15" hidden="false" customHeight="false" outlineLevel="0" collapsed="false">
      <c r="A48" s="41" t="n">
        <v>5710</v>
      </c>
      <c r="B48" s="46" t="n">
        <f aca="false">+B81*$D$50/$E$17+B114*$D$83/$E$17+B147*$D$116/$E$17</f>
        <v>6104.29166666667</v>
      </c>
      <c r="C48" s="46" t="n">
        <f aca="false">+C81*$D$50/$E$17+C114*$D$83/$E$17+C147*$D$116/$E$17</f>
        <v>50247.9583333333</v>
      </c>
      <c r="D48" s="46" t="n">
        <f aca="false">+D81*$D$50/$E$17+D114*$D$83/$E$17+D147*$D$116/$E$17</f>
        <v>60169.1041666667</v>
      </c>
      <c r="E48" s="1"/>
      <c r="F48" s="1"/>
      <c r="G48" s="1"/>
      <c r="H48" s="1"/>
    </row>
    <row r="49" customFormat="false" ht="15" hidden="false" customHeight="false" outlineLevel="0" collapsed="false">
      <c r="B49" s="1"/>
      <c r="C49" s="1"/>
      <c r="D49" s="1"/>
      <c r="E49" s="1"/>
      <c r="F49" s="1"/>
      <c r="G49" s="1"/>
      <c r="H49" s="1"/>
    </row>
    <row r="50" customFormat="false" ht="15" hidden="false" customHeight="false" outlineLevel="0" collapsed="false">
      <c r="A50" s="1" t="s">
        <v>242</v>
      </c>
      <c r="B50" s="1"/>
      <c r="C50" s="1" t="s">
        <v>243</v>
      </c>
      <c r="D50" s="1" t="n">
        <v>9.2</v>
      </c>
      <c r="E50" s="1" t="s">
        <v>241</v>
      </c>
      <c r="F50" s="1"/>
      <c r="G50" s="1"/>
      <c r="H50" s="1"/>
    </row>
    <row r="51" customFormat="false" ht="15" hidden="false" customHeight="false" outlineLevel="0" collapsed="false">
      <c r="A51" s="1" t="s">
        <v>186</v>
      </c>
      <c r="B51" s="1" t="s">
        <v>2</v>
      </c>
      <c r="C51" s="1" t="s">
        <v>189</v>
      </c>
      <c r="D51" s="1" t="s">
        <v>190</v>
      </c>
      <c r="E51" s="1"/>
      <c r="F51" s="1" t="s">
        <v>191</v>
      </c>
      <c r="G51" s="1"/>
      <c r="H51" s="1"/>
    </row>
    <row r="52" customFormat="false" ht="15" hidden="false" customHeight="false" outlineLevel="0" collapsed="false">
      <c r="A52" s="1" t="n">
        <v>75</v>
      </c>
      <c r="B52" s="41" t="n">
        <v>3186</v>
      </c>
      <c r="C52" s="41" t="n">
        <v>31221</v>
      </c>
      <c r="D52" s="41" t="n">
        <v>35089</v>
      </c>
      <c r="E52" s="1"/>
      <c r="F52" s="1"/>
      <c r="G52" s="1"/>
      <c r="H52" s="1"/>
    </row>
    <row r="53" customFormat="false" ht="15" hidden="false" customHeight="false" outlineLevel="0" collapsed="false">
      <c r="A53" s="1" t="n">
        <v>90</v>
      </c>
      <c r="B53" s="41" t="n">
        <v>5076</v>
      </c>
      <c r="C53" s="41" t="n">
        <v>30261</v>
      </c>
      <c r="D53" s="41" t="n">
        <v>36180</v>
      </c>
      <c r="E53" s="1"/>
      <c r="F53" s="1"/>
      <c r="G53" s="1"/>
      <c r="H53" s="1"/>
    </row>
    <row r="54" customFormat="false" ht="15" hidden="false" customHeight="false" outlineLevel="0" collapsed="false">
      <c r="A54" s="1" t="n">
        <v>105</v>
      </c>
      <c r="B54" s="41" t="n">
        <v>6576</v>
      </c>
      <c r="C54" s="41" t="n">
        <v>29219</v>
      </c>
      <c r="D54" s="41" t="n">
        <v>37067</v>
      </c>
      <c r="E54" s="1"/>
      <c r="F54" s="1"/>
      <c r="G54" s="1"/>
      <c r="H54" s="1"/>
    </row>
    <row r="55" customFormat="false" ht="15" hidden="false" customHeight="false" outlineLevel="0" collapsed="false">
      <c r="A55" s="1" t="n">
        <v>120</v>
      </c>
      <c r="B55" s="41" t="n">
        <v>7578</v>
      </c>
      <c r="C55" s="41" t="n">
        <v>28213</v>
      </c>
      <c r="D55" s="41" t="n">
        <v>37618</v>
      </c>
      <c r="E55" s="1"/>
      <c r="F55" s="1"/>
      <c r="G55" s="1"/>
      <c r="H55" s="1"/>
    </row>
    <row r="56" customFormat="false" ht="15" hidden="false" customHeight="false" outlineLevel="0" collapsed="false">
      <c r="A56" s="1" t="n">
        <v>135</v>
      </c>
      <c r="B56" s="41" t="n">
        <v>8105</v>
      </c>
      <c r="C56" s="41" t="n">
        <v>27385</v>
      </c>
      <c r="D56" s="41" t="n">
        <v>37669</v>
      </c>
      <c r="E56" s="1"/>
      <c r="F56" s="1"/>
      <c r="G56" s="1"/>
      <c r="H56" s="1"/>
    </row>
    <row r="57" customFormat="false" ht="15" hidden="false" customHeight="false" outlineLevel="0" collapsed="false">
      <c r="A57" s="1" t="n">
        <v>150</v>
      </c>
      <c r="B57" s="41" t="n">
        <v>8571</v>
      </c>
      <c r="C57" s="41" t="n">
        <v>26467</v>
      </c>
      <c r="D57" s="41" t="n">
        <v>37755</v>
      </c>
      <c r="E57" s="1"/>
      <c r="F57" s="1"/>
      <c r="G57" s="1"/>
      <c r="H57" s="1"/>
    </row>
    <row r="58" customFormat="false" ht="15" hidden="false" customHeight="false" outlineLevel="0" collapsed="false">
      <c r="A58" s="1" t="n">
        <v>165</v>
      </c>
      <c r="B58" s="41" t="n">
        <v>9106</v>
      </c>
      <c r="C58" s="41" t="n">
        <v>25600</v>
      </c>
      <c r="D58" s="41" t="n">
        <v>37628</v>
      </c>
      <c r="E58" s="1"/>
      <c r="F58" s="1"/>
      <c r="G58" s="1"/>
      <c r="H58" s="1"/>
    </row>
    <row r="59" customFormat="false" ht="15" hidden="false" customHeight="false" outlineLevel="0" collapsed="false">
      <c r="A59" s="1" t="n">
        <v>188</v>
      </c>
      <c r="B59" s="41" t="n">
        <v>9657</v>
      </c>
      <c r="C59" s="41" t="n">
        <v>24420</v>
      </c>
      <c r="D59" s="41" t="n">
        <v>36988</v>
      </c>
      <c r="E59" s="1"/>
      <c r="F59" s="1"/>
      <c r="G59" s="1"/>
      <c r="H59" s="1"/>
    </row>
    <row r="60" customFormat="false" ht="15" hidden="false" customHeight="false" outlineLevel="0" collapsed="false">
      <c r="A60" s="1" t="n">
        <v>225</v>
      </c>
      <c r="B60" s="41" t="n">
        <v>9933</v>
      </c>
      <c r="C60" s="41" t="n">
        <v>22701</v>
      </c>
      <c r="D60" s="41" t="n">
        <v>35041</v>
      </c>
      <c r="E60" s="1"/>
      <c r="F60" s="1"/>
      <c r="G60" s="1"/>
      <c r="H60" s="1"/>
    </row>
    <row r="61" customFormat="false" ht="15" hidden="false" customHeight="false" outlineLevel="0" collapsed="false">
      <c r="A61" s="1" t="n">
        <v>275</v>
      </c>
      <c r="B61" s="41" t="n">
        <v>10705</v>
      </c>
      <c r="C61" s="41" t="n">
        <v>20727</v>
      </c>
      <c r="D61" s="41" t="n">
        <v>33187</v>
      </c>
      <c r="E61" s="1"/>
      <c r="F61" s="1"/>
      <c r="G61" s="1"/>
      <c r="H61" s="1"/>
    </row>
    <row r="62" customFormat="false" ht="15" hidden="false" customHeight="false" outlineLevel="0" collapsed="false">
      <c r="A62" s="1" t="n">
        <v>325</v>
      </c>
      <c r="B62" s="41" t="n">
        <v>10677</v>
      </c>
      <c r="C62" s="41" t="n">
        <v>19293</v>
      </c>
      <c r="D62" s="41" t="n">
        <v>31384</v>
      </c>
      <c r="E62" s="1"/>
      <c r="F62" s="1"/>
      <c r="G62" s="1"/>
      <c r="H62" s="1"/>
    </row>
    <row r="63" customFormat="false" ht="15" hidden="false" customHeight="false" outlineLevel="0" collapsed="false">
      <c r="A63" s="1" t="n">
        <v>400</v>
      </c>
      <c r="B63" s="41" t="n">
        <v>9067</v>
      </c>
      <c r="C63" s="41" t="n">
        <v>17906</v>
      </c>
      <c r="D63" s="41" t="n">
        <v>29251</v>
      </c>
      <c r="E63" s="1"/>
      <c r="F63" s="1"/>
      <c r="G63" s="1"/>
      <c r="H63" s="1"/>
    </row>
    <row r="64" customFormat="false" ht="15" hidden="false" customHeight="false" outlineLevel="0" collapsed="false">
      <c r="A64" s="1" t="n">
        <v>475</v>
      </c>
      <c r="B64" s="41" t="n">
        <v>7473</v>
      </c>
      <c r="C64" s="41" t="n">
        <v>16916</v>
      </c>
      <c r="D64" s="41" t="n">
        <v>27281</v>
      </c>
      <c r="E64" s="1"/>
      <c r="F64" s="1"/>
      <c r="G64" s="1"/>
      <c r="H64" s="1"/>
    </row>
    <row r="65" customFormat="false" ht="15" hidden="false" customHeight="false" outlineLevel="0" collapsed="false">
      <c r="A65" s="1" t="n">
        <v>550</v>
      </c>
      <c r="B65" s="41" t="n">
        <v>6625</v>
      </c>
      <c r="C65" s="41" t="n">
        <v>16471</v>
      </c>
      <c r="D65" s="41" t="n">
        <v>25360</v>
      </c>
      <c r="E65" s="1"/>
      <c r="F65" s="1"/>
      <c r="G65" s="1"/>
      <c r="H65" s="1"/>
    </row>
    <row r="66" customFormat="false" ht="15" hidden="false" customHeight="false" outlineLevel="0" collapsed="false">
      <c r="A66" s="1" t="n">
        <v>650</v>
      </c>
      <c r="B66" s="41" t="n">
        <v>5739</v>
      </c>
      <c r="C66" s="41" t="n">
        <v>16382</v>
      </c>
      <c r="D66" s="41" t="n">
        <v>23311</v>
      </c>
      <c r="E66" s="1"/>
      <c r="F66" s="1"/>
      <c r="G66" s="1"/>
      <c r="H66" s="1"/>
    </row>
    <row r="67" customFormat="false" ht="15" hidden="false" customHeight="false" outlineLevel="0" collapsed="false">
      <c r="A67" s="1" t="n">
        <v>742</v>
      </c>
      <c r="B67" s="41" t="n">
        <v>5021</v>
      </c>
      <c r="C67" s="41" t="n">
        <v>16516</v>
      </c>
      <c r="D67" s="41" t="n">
        <v>21792</v>
      </c>
      <c r="E67" s="1"/>
      <c r="F67" s="1"/>
      <c r="G67" s="1"/>
      <c r="H67" s="1"/>
    </row>
    <row r="68" customFormat="false" ht="15" hidden="false" customHeight="false" outlineLevel="0" collapsed="false">
      <c r="A68" s="1" t="n">
        <v>900</v>
      </c>
      <c r="B68" s="41" t="n">
        <v>3854</v>
      </c>
      <c r="C68" s="41" t="n">
        <v>16864</v>
      </c>
      <c r="D68" s="41" t="n">
        <v>19996</v>
      </c>
      <c r="E68" s="1"/>
      <c r="F68" s="1"/>
      <c r="G68" s="1"/>
      <c r="H68" s="1"/>
    </row>
    <row r="69" customFormat="false" ht="15" hidden="false" customHeight="false" outlineLevel="0" collapsed="false">
      <c r="A69" s="41" t="n">
        <v>1100</v>
      </c>
      <c r="B69" s="41" t="n">
        <v>2788</v>
      </c>
      <c r="C69" s="41" t="n">
        <v>18018</v>
      </c>
      <c r="D69" s="41" t="n">
        <v>18798</v>
      </c>
      <c r="E69" s="1"/>
      <c r="F69" s="1"/>
      <c r="G69" s="1"/>
      <c r="H69" s="1"/>
    </row>
    <row r="70" customFormat="false" ht="15" hidden="false" customHeight="false" outlineLevel="0" collapsed="false">
      <c r="A70" s="41" t="n">
        <v>1300</v>
      </c>
      <c r="B70" s="1" t="n">
        <v>938</v>
      </c>
      <c r="C70" s="41" t="n">
        <v>19119</v>
      </c>
      <c r="D70" s="41" t="n">
        <v>19435</v>
      </c>
      <c r="E70" s="1"/>
      <c r="F70" s="1"/>
      <c r="G70" s="1"/>
      <c r="H70" s="1"/>
    </row>
    <row r="71" customFormat="false" ht="15" hidden="false" customHeight="false" outlineLevel="0" collapsed="false">
      <c r="A71" s="41" t="n">
        <v>1500</v>
      </c>
      <c r="B71" s="1" t="n">
        <v>663</v>
      </c>
      <c r="C71" s="41" t="n">
        <v>22009</v>
      </c>
      <c r="D71" s="41" t="n">
        <v>20499</v>
      </c>
      <c r="E71" s="1"/>
      <c r="F71" s="1"/>
      <c r="G71" s="1"/>
      <c r="H71" s="1"/>
    </row>
    <row r="72" customFormat="false" ht="15" hidden="false" customHeight="false" outlineLevel="0" collapsed="false">
      <c r="A72" s="41" t="n">
        <v>1750</v>
      </c>
      <c r="B72" s="1" t="n">
        <v>371</v>
      </c>
      <c r="C72" s="41" t="n">
        <v>24373</v>
      </c>
      <c r="D72" s="41" t="n">
        <v>22410</v>
      </c>
      <c r="E72" s="1"/>
      <c r="F72" s="1"/>
      <c r="G72" s="1"/>
      <c r="H72" s="1"/>
    </row>
    <row r="73" customFormat="false" ht="15" hidden="false" customHeight="false" outlineLevel="0" collapsed="false">
      <c r="A73" s="41" t="n">
        <v>2000</v>
      </c>
      <c r="B73" s="1" t="n">
        <v>285</v>
      </c>
      <c r="C73" s="41" t="n">
        <v>26495</v>
      </c>
      <c r="D73" s="41" t="n">
        <v>24987</v>
      </c>
      <c r="E73" s="1"/>
      <c r="F73" s="1"/>
      <c r="G73" s="1"/>
      <c r="H73" s="1"/>
    </row>
    <row r="74" customFormat="false" ht="15" hidden="false" customHeight="false" outlineLevel="0" collapsed="false">
      <c r="A74" s="41" t="n">
        <v>2284</v>
      </c>
      <c r="B74" s="1" t="n">
        <v>380</v>
      </c>
      <c r="C74" s="41" t="n">
        <v>28285</v>
      </c>
      <c r="D74" s="41" t="n">
        <v>27754</v>
      </c>
      <c r="E74" s="1"/>
      <c r="F74" s="1"/>
      <c r="G74" s="1"/>
      <c r="H74" s="1"/>
    </row>
    <row r="75" customFormat="false" ht="15" hidden="false" customHeight="false" outlineLevel="0" collapsed="false">
      <c r="A75" s="41" t="n">
        <v>2600</v>
      </c>
      <c r="B75" s="1" t="n">
        <v>548</v>
      </c>
      <c r="C75" s="41" t="n">
        <v>31993</v>
      </c>
      <c r="D75" s="41" t="n">
        <v>30752</v>
      </c>
      <c r="E75" s="1"/>
      <c r="F75" s="1"/>
      <c r="G75" s="1"/>
      <c r="H75" s="1"/>
    </row>
    <row r="76" customFormat="false" ht="15" hidden="false" customHeight="false" outlineLevel="0" collapsed="false">
      <c r="A76" s="41" t="n">
        <v>2950</v>
      </c>
      <c r="B76" s="1" t="n">
        <v>647</v>
      </c>
      <c r="C76" s="41" t="n">
        <v>36326</v>
      </c>
      <c r="D76" s="41" t="n">
        <v>33504</v>
      </c>
      <c r="E76" s="1"/>
      <c r="F76" s="1"/>
      <c r="G76" s="1"/>
      <c r="H76" s="1"/>
    </row>
    <row r="77" customFormat="false" ht="15" hidden="false" customHeight="false" outlineLevel="0" collapsed="false">
      <c r="A77" s="41" t="n">
        <v>3300</v>
      </c>
      <c r="B77" s="1" t="n">
        <v>652</v>
      </c>
      <c r="C77" s="41" t="n">
        <v>39395</v>
      </c>
      <c r="D77" s="41" t="n">
        <v>36448</v>
      </c>
      <c r="E77" s="1"/>
      <c r="F77" s="1"/>
      <c r="G77" s="1"/>
      <c r="H77" s="1"/>
    </row>
    <row r="78" customFormat="false" ht="15" hidden="false" customHeight="false" outlineLevel="0" collapsed="false">
      <c r="A78" s="41" t="n">
        <v>3800</v>
      </c>
      <c r="B78" s="1" t="n">
        <v>679</v>
      </c>
      <c r="C78" s="41" t="n">
        <v>40451</v>
      </c>
      <c r="D78" s="41" t="n">
        <v>40507</v>
      </c>
      <c r="E78" s="1"/>
      <c r="F78" s="1"/>
      <c r="G78" s="1"/>
      <c r="H78" s="1"/>
    </row>
    <row r="79" customFormat="false" ht="15" hidden="false" customHeight="false" outlineLevel="0" collapsed="false">
      <c r="A79" s="41" t="n">
        <v>4400</v>
      </c>
      <c r="B79" s="1" t="n">
        <v>729</v>
      </c>
      <c r="C79" s="41" t="n">
        <v>39071</v>
      </c>
      <c r="D79" s="41" t="n">
        <v>43430</v>
      </c>
      <c r="E79" s="1"/>
      <c r="F79" s="1"/>
      <c r="G79" s="1"/>
      <c r="H79" s="1"/>
    </row>
    <row r="80" customFormat="false" ht="15" hidden="false" customHeight="false" outlineLevel="0" collapsed="false">
      <c r="A80" s="41" t="n">
        <v>5000</v>
      </c>
      <c r="B80" s="1" t="n">
        <v>744</v>
      </c>
      <c r="C80" s="41" t="n">
        <v>37277</v>
      </c>
      <c r="D80" s="41" t="n">
        <v>43518</v>
      </c>
      <c r="E80" s="1"/>
      <c r="F80" s="1"/>
      <c r="G80" s="1"/>
      <c r="H80" s="1"/>
    </row>
    <row r="81" customFormat="false" ht="15" hidden="false" customHeight="false" outlineLevel="0" collapsed="false">
      <c r="A81" s="41" t="n">
        <v>5710</v>
      </c>
      <c r="B81" s="1" t="n">
        <v>734</v>
      </c>
      <c r="C81" s="41" t="n">
        <v>35117</v>
      </c>
      <c r="D81" s="41" t="n">
        <v>41892</v>
      </c>
      <c r="E81" s="1"/>
      <c r="F81" s="1"/>
      <c r="G81" s="1"/>
      <c r="H81" s="1"/>
    </row>
    <row r="82" customFormat="false" ht="15" hidden="false" customHeight="false" outlineLevel="0" collapsed="false">
      <c r="B82" s="1"/>
      <c r="C82" s="1"/>
      <c r="D82" s="1"/>
      <c r="E82" s="1"/>
      <c r="F82" s="1"/>
      <c r="G82" s="1"/>
      <c r="H82" s="1"/>
    </row>
    <row r="83" customFormat="false" ht="15" hidden="false" customHeight="false" outlineLevel="0" collapsed="false">
      <c r="A83" s="1" t="s">
        <v>244</v>
      </c>
      <c r="B83" s="1"/>
      <c r="C83" s="1" t="s">
        <v>243</v>
      </c>
      <c r="D83" s="1" t="n">
        <v>4.4</v>
      </c>
      <c r="E83" s="1" t="s">
        <v>241</v>
      </c>
      <c r="F83" s="1"/>
      <c r="G83" s="1"/>
      <c r="H83" s="1"/>
    </row>
    <row r="84" customFormat="false" ht="15" hidden="false" customHeight="false" outlineLevel="0" collapsed="false">
      <c r="A84" s="1" t="s">
        <v>186</v>
      </c>
      <c r="B84" s="1" t="s">
        <v>2</v>
      </c>
      <c r="C84" s="1" t="s">
        <v>189</v>
      </c>
      <c r="D84" s="1" t="s">
        <v>190</v>
      </c>
      <c r="E84" s="1"/>
      <c r="F84" s="1" t="s">
        <v>191</v>
      </c>
      <c r="G84" s="1"/>
      <c r="H84" s="1"/>
    </row>
    <row r="85" customFormat="false" ht="15" hidden="false" customHeight="false" outlineLevel="0" collapsed="false">
      <c r="A85" s="1" t="n">
        <v>74</v>
      </c>
      <c r="B85" s="41" t="n">
        <v>8442</v>
      </c>
      <c r="C85" s="41" t="n">
        <v>21290</v>
      </c>
      <c r="D85" s="41" t="n">
        <v>28938</v>
      </c>
      <c r="E85" s="1"/>
      <c r="F85" s="1"/>
      <c r="G85" s="1"/>
      <c r="H85" s="1"/>
    </row>
    <row r="86" customFormat="false" ht="15" hidden="false" customHeight="false" outlineLevel="0" collapsed="false">
      <c r="A86" s="1" t="n">
        <v>80</v>
      </c>
      <c r="B86" s="41" t="n">
        <v>9237</v>
      </c>
      <c r="C86" s="41" t="n">
        <v>21043</v>
      </c>
      <c r="D86" s="41" t="n">
        <v>29267</v>
      </c>
      <c r="E86" s="1"/>
      <c r="F86" s="1"/>
      <c r="G86" s="1"/>
      <c r="H86" s="1"/>
    </row>
    <row r="87" customFormat="false" ht="15" hidden="false" customHeight="false" outlineLevel="0" collapsed="false">
      <c r="A87" s="1" t="n">
        <v>90</v>
      </c>
      <c r="B87" s="41" t="n">
        <v>10612</v>
      </c>
      <c r="C87" s="41" t="n">
        <v>20571</v>
      </c>
      <c r="D87" s="41" t="n">
        <v>29712</v>
      </c>
      <c r="E87" s="1"/>
      <c r="F87" s="1"/>
      <c r="G87" s="1"/>
      <c r="H87" s="1"/>
    </row>
    <row r="88" customFormat="false" ht="15" hidden="false" customHeight="false" outlineLevel="0" collapsed="false">
      <c r="A88" s="1" t="n">
        <v>100</v>
      </c>
      <c r="B88" s="41" t="n">
        <v>11935</v>
      </c>
      <c r="C88" s="41" t="n">
        <v>20101</v>
      </c>
      <c r="D88" s="41" t="n">
        <v>29917</v>
      </c>
      <c r="E88" s="1"/>
      <c r="F88" s="1"/>
      <c r="G88" s="1"/>
      <c r="H88" s="1"/>
    </row>
    <row r="89" customFormat="false" ht="15" hidden="false" customHeight="false" outlineLevel="0" collapsed="false">
      <c r="A89" s="1" t="n">
        <v>120</v>
      </c>
      <c r="B89" s="41" t="n">
        <v>14256</v>
      </c>
      <c r="C89" s="41" t="n">
        <v>19293</v>
      </c>
      <c r="D89" s="41" t="n">
        <v>29892</v>
      </c>
      <c r="E89" s="1"/>
      <c r="F89" s="1"/>
      <c r="G89" s="1"/>
      <c r="H89" s="1"/>
    </row>
    <row r="90" customFormat="false" ht="15" hidden="false" customHeight="false" outlineLevel="0" collapsed="false">
      <c r="A90" s="1" t="n">
        <v>140</v>
      </c>
      <c r="B90" s="41" t="n">
        <v>16241</v>
      </c>
      <c r="C90" s="41" t="n">
        <v>18497</v>
      </c>
      <c r="D90" s="41" t="n">
        <v>29586</v>
      </c>
      <c r="E90" s="1"/>
      <c r="F90" s="1"/>
      <c r="G90" s="1"/>
      <c r="H90" s="1"/>
    </row>
    <row r="91" customFormat="false" ht="15" hidden="false" customHeight="false" outlineLevel="0" collapsed="false">
      <c r="A91" s="1" t="n">
        <v>160</v>
      </c>
      <c r="B91" s="41" t="n">
        <v>17609</v>
      </c>
      <c r="C91" s="41" t="n">
        <v>17740</v>
      </c>
      <c r="D91" s="41" t="n">
        <v>29184</v>
      </c>
      <c r="E91" s="1"/>
      <c r="F91" s="1"/>
      <c r="G91" s="1"/>
      <c r="H91" s="1"/>
    </row>
    <row r="92" customFormat="false" ht="15" hidden="false" customHeight="false" outlineLevel="0" collapsed="false">
      <c r="A92" s="1" t="n">
        <v>186</v>
      </c>
      <c r="B92" s="41" t="n">
        <v>18874</v>
      </c>
      <c r="C92" s="41" t="n">
        <v>17643</v>
      </c>
      <c r="D92" s="41" t="n">
        <v>28634</v>
      </c>
      <c r="E92" s="1"/>
      <c r="F92" s="1"/>
      <c r="G92" s="1"/>
      <c r="H92" s="1"/>
    </row>
    <row r="93" customFormat="false" ht="15" hidden="false" customHeight="false" outlineLevel="0" collapsed="false">
      <c r="A93" s="1" t="n">
        <v>200</v>
      </c>
      <c r="B93" s="41" t="n">
        <v>19540</v>
      </c>
      <c r="C93" s="41" t="n">
        <v>17339</v>
      </c>
      <c r="D93" s="41" t="n">
        <v>28241</v>
      </c>
      <c r="E93" s="1"/>
      <c r="F93" s="1"/>
      <c r="G93" s="1"/>
      <c r="H93" s="1"/>
    </row>
    <row r="94" customFormat="false" ht="15" hidden="false" customHeight="false" outlineLevel="0" collapsed="false">
      <c r="A94" s="1" t="n">
        <v>250</v>
      </c>
      <c r="B94" s="41" t="n">
        <v>20456</v>
      </c>
      <c r="C94" s="41" t="n">
        <v>16308</v>
      </c>
      <c r="D94" s="41" t="n">
        <v>26839</v>
      </c>
      <c r="E94" s="1"/>
      <c r="F94" s="1"/>
      <c r="G94" s="1"/>
      <c r="H94" s="1"/>
    </row>
    <row r="95" customFormat="false" ht="15" hidden="false" customHeight="false" outlineLevel="0" collapsed="false">
      <c r="A95" s="1" t="n">
        <v>300</v>
      </c>
      <c r="B95" s="41" t="n">
        <v>20004</v>
      </c>
      <c r="C95" s="41" t="n">
        <v>15420</v>
      </c>
      <c r="D95" s="41" t="n">
        <v>25026</v>
      </c>
      <c r="E95" s="1"/>
      <c r="F95" s="1"/>
      <c r="G95" s="1"/>
      <c r="H95" s="1"/>
    </row>
    <row r="96" customFormat="false" ht="15" hidden="false" customHeight="false" outlineLevel="0" collapsed="false">
      <c r="A96" s="1" t="n">
        <v>400</v>
      </c>
      <c r="B96" s="41" t="n">
        <v>17120</v>
      </c>
      <c r="C96" s="41" t="n">
        <v>14574</v>
      </c>
      <c r="D96" s="41" t="n">
        <v>21874</v>
      </c>
      <c r="E96" s="1"/>
      <c r="F96" s="1"/>
      <c r="G96" s="1"/>
      <c r="H96" s="1"/>
    </row>
    <row r="97" customFormat="false" ht="15" hidden="false" customHeight="false" outlineLevel="0" collapsed="false">
      <c r="A97" s="1" t="n">
        <v>500</v>
      </c>
      <c r="B97" s="41" t="n">
        <v>13714</v>
      </c>
      <c r="C97" s="41" t="n">
        <v>14121</v>
      </c>
      <c r="D97" s="41" t="n">
        <v>19613</v>
      </c>
      <c r="E97" s="1"/>
      <c r="F97" s="1"/>
      <c r="G97" s="1"/>
      <c r="H97" s="1"/>
    </row>
    <row r="98" customFormat="false" ht="15" hidden="false" customHeight="false" outlineLevel="0" collapsed="false">
      <c r="A98" s="1" t="n">
        <v>600</v>
      </c>
      <c r="B98" s="41" t="n">
        <v>11722</v>
      </c>
      <c r="C98" s="41" t="n">
        <v>14246</v>
      </c>
      <c r="D98" s="41" t="n">
        <v>17945</v>
      </c>
      <c r="E98" s="1"/>
      <c r="F98" s="1"/>
      <c r="G98" s="1"/>
      <c r="H98" s="1"/>
    </row>
    <row r="99" customFormat="false" ht="15" hidden="false" customHeight="false" outlineLevel="0" collapsed="false">
      <c r="A99" s="1" t="n">
        <v>700</v>
      </c>
      <c r="B99" s="41" t="n">
        <v>8978</v>
      </c>
      <c r="C99" s="41" t="n">
        <v>14757</v>
      </c>
      <c r="D99" s="41" t="n">
        <v>16916</v>
      </c>
      <c r="E99" s="1"/>
      <c r="F99" s="1"/>
      <c r="G99" s="1"/>
      <c r="H99" s="1"/>
    </row>
    <row r="100" customFormat="false" ht="15" hidden="false" customHeight="false" outlineLevel="0" collapsed="false">
      <c r="A100" s="1" t="n">
        <v>761</v>
      </c>
      <c r="B100" s="41" t="n">
        <v>7867</v>
      </c>
      <c r="C100" s="41" t="n">
        <v>15153</v>
      </c>
      <c r="D100" s="41" t="n">
        <v>16508</v>
      </c>
      <c r="E100" s="1"/>
      <c r="F100" s="1"/>
      <c r="G100" s="1"/>
      <c r="H100" s="1"/>
    </row>
    <row r="101" customFormat="false" ht="15" hidden="false" customHeight="false" outlineLevel="0" collapsed="false">
      <c r="A101" s="1" t="n">
        <v>900</v>
      </c>
      <c r="B101" s="41" t="n">
        <v>6340</v>
      </c>
      <c r="C101" s="41" t="n">
        <v>16028</v>
      </c>
      <c r="D101" s="41" t="n">
        <v>16491</v>
      </c>
      <c r="E101" s="1"/>
      <c r="F101" s="1"/>
      <c r="G101" s="1"/>
      <c r="H101" s="1"/>
    </row>
    <row r="102" customFormat="false" ht="15" hidden="false" customHeight="false" outlineLevel="0" collapsed="false">
      <c r="A102" s="41" t="n">
        <v>1000</v>
      </c>
      <c r="B102" s="41" t="n">
        <v>5669</v>
      </c>
      <c r="C102" s="41" t="n">
        <v>16747</v>
      </c>
      <c r="D102" s="41" t="n">
        <v>16750</v>
      </c>
      <c r="E102" s="1"/>
      <c r="F102" s="1"/>
      <c r="G102" s="1"/>
      <c r="H102" s="1"/>
    </row>
    <row r="103" customFormat="false" ht="15" hidden="false" customHeight="false" outlineLevel="0" collapsed="false">
      <c r="A103" s="41" t="n">
        <v>1250</v>
      </c>
      <c r="B103" s="41" t="n">
        <v>4109</v>
      </c>
      <c r="C103" s="41" t="n">
        <v>18109</v>
      </c>
      <c r="D103" s="41" t="n">
        <v>18330</v>
      </c>
      <c r="E103" s="1"/>
      <c r="F103" s="1"/>
      <c r="G103" s="1"/>
      <c r="H103" s="1"/>
    </row>
    <row r="104" customFormat="false" ht="15" hidden="false" customHeight="false" outlineLevel="0" collapsed="false">
      <c r="A104" s="41" t="n">
        <v>1500</v>
      </c>
      <c r="B104" s="41" t="n">
        <v>3307</v>
      </c>
      <c r="C104" s="41" t="n">
        <v>21903</v>
      </c>
      <c r="D104" s="41" t="n">
        <v>19939</v>
      </c>
      <c r="E104" s="1"/>
      <c r="F104" s="1"/>
      <c r="G104" s="1"/>
      <c r="H104" s="1"/>
    </row>
    <row r="105" customFormat="false" ht="15" hidden="false" customHeight="false" outlineLevel="0" collapsed="false">
      <c r="A105" s="41" t="n">
        <v>1750</v>
      </c>
      <c r="B105" s="41" t="n">
        <v>2993</v>
      </c>
      <c r="C105" s="41" t="n">
        <v>30434</v>
      </c>
      <c r="D105" s="41" t="n">
        <v>23225</v>
      </c>
      <c r="E105" s="1"/>
      <c r="F105" s="1"/>
      <c r="G105" s="1"/>
      <c r="H105" s="1"/>
    </row>
    <row r="106" customFormat="false" ht="15" hidden="false" customHeight="false" outlineLevel="0" collapsed="false">
      <c r="A106" s="41" t="n">
        <v>2000</v>
      </c>
      <c r="B106" s="41" t="n">
        <v>3611</v>
      </c>
      <c r="C106" s="41" t="n">
        <v>43008</v>
      </c>
      <c r="D106" s="41" t="n">
        <v>28259</v>
      </c>
      <c r="E106" s="1"/>
      <c r="F106" s="1"/>
      <c r="G106" s="1"/>
      <c r="H106" s="1"/>
    </row>
    <row r="107" customFormat="false" ht="15" hidden="false" customHeight="false" outlineLevel="0" collapsed="false">
      <c r="A107" s="41" t="n">
        <v>2241</v>
      </c>
      <c r="B107" s="41" t="n">
        <v>5554</v>
      </c>
      <c r="C107" s="41" t="n">
        <v>62401</v>
      </c>
      <c r="D107" s="41" t="n">
        <v>35191</v>
      </c>
      <c r="E107" s="1"/>
      <c r="F107" s="1"/>
      <c r="G107" s="1"/>
      <c r="H107" s="1"/>
    </row>
    <row r="108" customFormat="false" ht="15" hidden="false" customHeight="false" outlineLevel="0" collapsed="false">
      <c r="A108" s="41" t="n">
        <v>2500</v>
      </c>
      <c r="B108" s="41" t="n">
        <v>7843</v>
      </c>
      <c r="C108" s="41" t="n">
        <v>78968</v>
      </c>
      <c r="D108" s="41" t="n">
        <v>43679</v>
      </c>
      <c r="E108" s="1"/>
      <c r="F108" s="1"/>
      <c r="G108" s="1"/>
      <c r="H108" s="1"/>
    </row>
    <row r="109" customFormat="false" ht="15" hidden="false" customHeight="false" outlineLevel="0" collapsed="false">
      <c r="A109" s="41" t="n">
        <v>3000</v>
      </c>
      <c r="B109" s="41" t="n">
        <v>11508</v>
      </c>
      <c r="C109" s="41" t="n">
        <v>104232</v>
      </c>
      <c r="D109" s="41" t="n">
        <v>60006</v>
      </c>
      <c r="E109" s="1"/>
      <c r="F109" s="1"/>
      <c r="G109" s="1"/>
      <c r="H109" s="1"/>
    </row>
    <row r="110" customFormat="false" ht="15" hidden="false" customHeight="false" outlineLevel="0" collapsed="false">
      <c r="A110" s="41" t="n">
        <v>3500</v>
      </c>
      <c r="B110" s="41" t="n">
        <v>16373</v>
      </c>
      <c r="C110" s="41" t="n">
        <v>119863</v>
      </c>
      <c r="D110" s="41" t="n">
        <v>76602</v>
      </c>
      <c r="E110" s="1"/>
      <c r="F110" s="1"/>
      <c r="G110" s="1"/>
      <c r="H110" s="1"/>
    </row>
    <row r="111" customFormat="false" ht="15" hidden="false" customHeight="false" outlineLevel="0" collapsed="false">
      <c r="A111" s="41" t="n">
        <v>4000</v>
      </c>
      <c r="B111" s="41" t="n">
        <v>18476</v>
      </c>
      <c r="C111" s="41" t="n">
        <v>122265</v>
      </c>
      <c r="D111" s="41" t="n">
        <v>93751</v>
      </c>
      <c r="E111" s="1"/>
      <c r="F111" s="1"/>
      <c r="G111" s="1"/>
      <c r="H111" s="1"/>
    </row>
    <row r="112" customFormat="false" ht="15" hidden="false" customHeight="false" outlineLevel="0" collapsed="false">
      <c r="A112" s="41" t="n">
        <v>4500</v>
      </c>
      <c r="B112" s="41" t="n">
        <v>20839</v>
      </c>
      <c r="C112" s="41" t="n">
        <v>118552</v>
      </c>
      <c r="D112" s="41" t="n">
        <v>108918</v>
      </c>
      <c r="E112" s="1"/>
      <c r="F112" s="1"/>
      <c r="G112" s="1"/>
      <c r="H112" s="1"/>
    </row>
    <row r="113" customFormat="false" ht="15" hidden="false" customHeight="false" outlineLevel="0" collapsed="false">
      <c r="A113" s="41" t="n">
        <v>5000</v>
      </c>
      <c r="B113" s="41" t="n">
        <v>22012</v>
      </c>
      <c r="C113" s="41" t="n">
        <v>113573</v>
      </c>
      <c r="D113" s="41" t="n">
        <v>120563</v>
      </c>
      <c r="E113" s="1"/>
      <c r="F113" s="1"/>
      <c r="G113" s="1"/>
      <c r="H113" s="1"/>
    </row>
    <row r="114" customFormat="false" ht="15" hidden="false" customHeight="false" outlineLevel="0" collapsed="false">
      <c r="A114" s="41" t="n">
        <v>5603</v>
      </c>
      <c r="B114" s="41" t="n">
        <v>24980</v>
      </c>
      <c r="C114" s="41" t="n">
        <v>107919</v>
      </c>
      <c r="D114" s="41" t="n">
        <v>129787</v>
      </c>
      <c r="E114" s="1"/>
      <c r="F114" s="1"/>
      <c r="G114" s="1"/>
      <c r="H114" s="1"/>
    </row>
    <row r="115" customFormat="false" ht="15" hidden="false" customHeight="false" outlineLevel="0" collapsed="false">
      <c r="B115" s="1"/>
      <c r="C115" s="1"/>
      <c r="D115" s="1"/>
      <c r="E115" s="1"/>
      <c r="F115" s="1"/>
      <c r="G115" s="1"/>
      <c r="H115" s="1"/>
    </row>
    <row r="116" customFormat="false" ht="15" hidden="false" customHeight="false" outlineLevel="0" collapsed="false">
      <c r="A116" s="1" t="s">
        <v>245</v>
      </c>
      <c r="B116" s="1"/>
      <c r="C116" s="1" t="s">
        <v>243</v>
      </c>
      <c r="D116" s="1" t="n">
        <v>5.6</v>
      </c>
      <c r="E116" s="1" t="s">
        <v>241</v>
      </c>
      <c r="F116" s="1"/>
      <c r="G116" s="1"/>
      <c r="H116" s="1"/>
    </row>
    <row r="117" customFormat="false" ht="15" hidden="false" customHeight="false" outlineLevel="0" collapsed="false">
      <c r="A117" s="1" t="s">
        <v>186</v>
      </c>
      <c r="B117" s="1" t="s">
        <v>2</v>
      </c>
      <c r="C117" s="1" t="s">
        <v>189</v>
      </c>
      <c r="D117" s="1" t="s">
        <v>190</v>
      </c>
      <c r="E117" s="1"/>
      <c r="F117" s="1" t="s">
        <v>191</v>
      </c>
      <c r="G117" s="1"/>
      <c r="H117" s="1"/>
    </row>
    <row r="118" customFormat="false" ht="15" hidden="false" customHeight="false" outlineLevel="0" collapsed="false">
      <c r="A118" s="1" t="n">
        <v>126</v>
      </c>
      <c r="B118" s="41" t="n">
        <v>11591</v>
      </c>
      <c r="C118" s="41" t="n">
        <v>25870</v>
      </c>
      <c r="D118" s="41" t="n">
        <v>37066</v>
      </c>
      <c r="E118" s="1"/>
      <c r="F118" s="1"/>
      <c r="G118" s="1"/>
      <c r="H118" s="1"/>
    </row>
    <row r="119" customFormat="false" ht="15" hidden="false" customHeight="false" outlineLevel="0" collapsed="false">
      <c r="A119" s="1" t="n">
        <v>150</v>
      </c>
      <c r="B119" s="41" t="n">
        <v>13684</v>
      </c>
      <c r="C119" s="41" t="n">
        <v>24897</v>
      </c>
      <c r="D119" s="41" t="n">
        <v>36566</v>
      </c>
      <c r="E119" s="1"/>
      <c r="F119" s="1"/>
      <c r="G119" s="1"/>
      <c r="H119" s="1"/>
    </row>
    <row r="120" customFormat="false" ht="15" hidden="false" customHeight="false" outlineLevel="0" collapsed="false">
      <c r="A120" s="1" t="n">
        <v>175</v>
      </c>
      <c r="B120" s="41" t="n">
        <v>15373</v>
      </c>
      <c r="C120" s="41" t="n">
        <v>23994</v>
      </c>
      <c r="D120" s="41" t="n">
        <v>35657</v>
      </c>
      <c r="E120" s="1"/>
      <c r="F120" s="1"/>
      <c r="G120" s="1"/>
      <c r="H120" s="1"/>
    </row>
    <row r="121" customFormat="false" ht="15" hidden="false" customHeight="false" outlineLevel="0" collapsed="false">
      <c r="A121" s="1" t="n">
        <v>200</v>
      </c>
      <c r="B121" s="41" t="n">
        <v>15685</v>
      </c>
      <c r="C121" s="41" t="n">
        <v>23272</v>
      </c>
      <c r="D121" s="41" t="n">
        <v>34486</v>
      </c>
      <c r="E121" s="1"/>
      <c r="F121" s="1"/>
      <c r="G121" s="1"/>
      <c r="H121" s="1"/>
    </row>
    <row r="122" customFormat="false" ht="15" hidden="false" customHeight="false" outlineLevel="0" collapsed="false">
      <c r="A122" s="1" t="n">
        <v>225</v>
      </c>
      <c r="B122" s="41" t="n">
        <v>16044</v>
      </c>
      <c r="C122" s="41" t="n">
        <v>22708</v>
      </c>
      <c r="D122" s="41" t="n">
        <v>33300</v>
      </c>
      <c r="E122" s="1"/>
      <c r="F122" s="1"/>
      <c r="G122" s="1"/>
      <c r="H122" s="1"/>
    </row>
    <row r="123" customFormat="false" ht="15" hidden="false" customHeight="false" outlineLevel="0" collapsed="false">
      <c r="A123" s="1" t="n">
        <v>250</v>
      </c>
      <c r="B123" s="41" t="n">
        <v>15494</v>
      </c>
      <c r="C123" s="41" t="n">
        <v>22299</v>
      </c>
      <c r="D123" s="41" t="n">
        <v>32226</v>
      </c>
      <c r="E123" s="1"/>
      <c r="F123" s="1"/>
      <c r="G123" s="1"/>
      <c r="H123" s="1"/>
    </row>
    <row r="124" customFormat="false" ht="15" hidden="false" customHeight="false" outlineLevel="0" collapsed="false">
      <c r="A124" s="1" t="n">
        <v>275</v>
      </c>
      <c r="B124" s="41" t="n">
        <v>14594</v>
      </c>
      <c r="C124" s="41" t="n">
        <v>21942</v>
      </c>
      <c r="D124" s="41" t="n">
        <v>30910</v>
      </c>
      <c r="E124" s="1"/>
      <c r="F124" s="1"/>
      <c r="G124" s="1"/>
      <c r="H124" s="1"/>
    </row>
    <row r="125" customFormat="false" ht="15" hidden="false" customHeight="false" outlineLevel="0" collapsed="false">
      <c r="A125" s="1" t="n">
        <v>316</v>
      </c>
      <c r="B125" s="41" t="n">
        <v>14118</v>
      </c>
      <c r="C125" s="41" t="n">
        <v>21438</v>
      </c>
      <c r="D125" s="41" t="n">
        <v>29452</v>
      </c>
      <c r="E125" s="1"/>
      <c r="F125" s="1"/>
      <c r="G125" s="1"/>
      <c r="H125" s="1"/>
    </row>
    <row r="126" customFormat="false" ht="15" hidden="false" customHeight="false" outlineLevel="0" collapsed="false">
      <c r="A126" s="1" t="n">
        <v>350</v>
      </c>
      <c r="B126" s="41" t="n">
        <v>13140</v>
      </c>
      <c r="C126" s="41" t="n">
        <v>20901</v>
      </c>
      <c r="D126" s="41" t="n">
        <v>28465</v>
      </c>
      <c r="E126" s="1"/>
      <c r="F126" s="1"/>
      <c r="G126" s="1"/>
      <c r="H126" s="1"/>
    </row>
    <row r="127" customFormat="false" ht="15" hidden="false" customHeight="false" outlineLevel="0" collapsed="false">
      <c r="A127" s="1" t="n">
        <v>400</v>
      </c>
      <c r="B127" s="41" t="n">
        <v>11353</v>
      </c>
      <c r="C127" s="41" t="n">
        <v>20331</v>
      </c>
      <c r="D127" s="41" t="n">
        <v>27443</v>
      </c>
      <c r="E127" s="1"/>
      <c r="F127" s="1"/>
      <c r="G127" s="1"/>
      <c r="H127" s="1"/>
    </row>
    <row r="128" customFormat="false" ht="15" hidden="false" customHeight="false" outlineLevel="0" collapsed="false">
      <c r="A128" s="1" t="n">
        <v>450</v>
      </c>
      <c r="B128" s="41" t="n">
        <v>9757</v>
      </c>
      <c r="C128" s="41" t="n">
        <v>19753</v>
      </c>
      <c r="D128" s="41" t="n">
        <v>26338</v>
      </c>
      <c r="E128" s="1"/>
      <c r="F128" s="1"/>
      <c r="G128" s="1"/>
      <c r="H128" s="1"/>
    </row>
    <row r="129" customFormat="false" ht="15" hidden="false" customHeight="false" outlineLevel="0" collapsed="false">
      <c r="A129" s="1" t="n">
        <v>500</v>
      </c>
      <c r="B129" s="41" t="n">
        <v>8200</v>
      </c>
      <c r="C129" s="41" t="n">
        <v>19238</v>
      </c>
      <c r="D129" s="41" t="n">
        <v>25418</v>
      </c>
      <c r="E129" s="1"/>
      <c r="F129" s="1"/>
      <c r="G129" s="1"/>
      <c r="H129" s="1"/>
    </row>
    <row r="130" customFormat="false" ht="15" hidden="false" customHeight="false" outlineLevel="0" collapsed="false">
      <c r="A130" s="1" t="n">
        <v>550</v>
      </c>
      <c r="B130" s="41" t="n">
        <v>7198</v>
      </c>
      <c r="C130" s="41" t="n">
        <v>18858</v>
      </c>
      <c r="D130" s="41" t="n">
        <v>24675</v>
      </c>
      <c r="E130" s="1"/>
      <c r="F130" s="1"/>
      <c r="G130" s="1"/>
      <c r="H130" s="1"/>
    </row>
    <row r="131" customFormat="false" ht="15" hidden="false" customHeight="false" outlineLevel="0" collapsed="false">
      <c r="A131" s="1" t="n">
        <v>600</v>
      </c>
      <c r="B131" s="41" t="n">
        <v>6203</v>
      </c>
      <c r="C131" s="41" t="n">
        <v>18602</v>
      </c>
      <c r="D131" s="41" t="n">
        <v>24008</v>
      </c>
      <c r="E131" s="1"/>
      <c r="F131" s="1"/>
      <c r="G131" s="1"/>
      <c r="H131" s="1"/>
    </row>
    <row r="132" customFormat="false" ht="15" hidden="false" customHeight="false" outlineLevel="0" collapsed="false">
      <c r="A132" s="1" t="n">
        <v>650</v>
      </c>
      <c r="B132" s="41" t="n">
        <v>5450</v>
      </c>
      <c r="C132" s="41" t="n">
        <v>18395</v>
      </c>
      <c r="D132" s="41" t="n">
        <v>23315</v>
      </c>
      <c r="E132" s="1"/>
      <c r="F132" s="1"/>
      <c r="G132" s="1"/>
      <c r="H132" s="1"/>
    </row>
    <row r="133" customFormat="false" ht="15" hidden="false" customHeight="false" outlineLevel="0" collapsed="false">
      <c r="A133" s="1" t="n">
        <v>700</v>
      </c>
      <c r="B133" s="41" t="n">
        <v>5121</v>
      </c>
      <c r="C133" s="41" t="n">
        <v>18582</v>
      </c>
      <c r="D133" s="41" t="n">
        <v>22840</v>
      </c>
      <c r="E133" s="1"/>
      <c r="F133" s="1"/>
      <c r="G133" s="1"/>
      <c r="H133" s="1"/>
    </row>
    <row r="134" customFormat="false" ht="15" hidden="false" customHeight="false" outlineLevel="0" collapsed="false">
      <c r="A134" s="1" t="n">
        <v>773</v>
      </c>
      <c r="B134" s="41" t="n">
        <v>4568</v>
      </c>
      <c r="C134" s="41" t="n">
        <v>19175</v>
      </c>
      <c r="D134" s="41" t="n">
        <v>22215</v>
      </c>
      <c r="E134" s="1"/>
      <c r="F134" s="1"/>
      <c r="G134" s="1"/>
      <c r="H134" s="1"/>
    </row>
    <row r="135" customFormat="false" ht="15" hidden="false" customHeight="false" outlineLevel="0" collapsed="false">
      <c r="A135" s="1" t="n">
        <v>800</v>
      </c>
      <c r="B135" s="41" t="n">
        <v>4296</v>
      </c>
      <c r="C135" s="41" t="n">
        <v>19311</v>
      </c>
      <c r="D135" s="41" t="n">
        <v>21961</v>
      </c>
      <c r="E135" s="1"/>
      <c r="F135" s="1"/>
      <c r="G135" s="1"/>
      <c r="H135" s="1"/>
    </row>
    <row r="136" customFormat="false" ht="15" hidden="false" customHeight="false" outlineLevel="0" collapsed="false">
      <c r="A136" s="41" t="n">
        <v>1000</v>
      </c>
      <c r="B136" s="41" t="n">
        <v>2566</v>
      </c>
      <c r="C136" s="41" t="n">
        <v>20090</v>
      </c>
      <c r="D136" s="41" t="n">
        <v>21693</v>
      </c>
      <c r="E136" s="1"/>
      <c r="F136" s="1"/>
      <c r="G136" s="1"/>
      <c r="H136" s="1"/>
    </row>
    <row r="137" customFormat="false" ht="15" hidden="false" customHeight="false" outlineLevel="0" collapsed="false">
      <c r="A137" s="41" t="n">
        <v>1200</v>
      </c>
      <c r="B137" s="41" t="n">
        <v>1517</v>
      </c>
      <c r="C137" s="41" t="n">
        <v>20285</v>
      </c>
      <c r="D137" s="41" t="n">
        <v>22002</v>
      </c>
      <c r="E137" s="1"/>
      <c r="F137" s="1"/>
      <c r="G137" s="1"/>
      <c r="H137" s="1"/>
    </row>
    <row r="138" customFormat="false" ht="15" hidden="false" customHeight="false" outlineLevel="0" collapsed="false">
      <c r="A138" s="41" t="n">
        <v>1400</v>
      </c>
      <c r="B138" s="41" t="n">
        <v>1053</v>
      </c>
      <c r="C138" s="41" t="n">
        <v>20823</v>
      </c>
      <c r="D138" s="41" t="n">
        <v>22441</v>
      </c>
      <c r="E138" s="1"/>
      <c r="F138" s="1"/>
      <c r="G138" s="1"/>
      <c r="H138" s="1"/>
    </row>
    <row r="139" customFormat="false" ht="15" hidden="false" customHeight="false" outlineLevel="0" collapsed="false">
      <c r="A139" s="41" t="n">
        <v>1700</v>
      </c>
      <c r="B139" s="1" t="n">
        <v>524</v>
      </c>
      <c r="C139" s="41" t="n">
        <v>21937</v>
      </c>
      <c r="D139" s="41" t="n">
        <v>23232</v>
      </c>
      <c r="E139" s="1"/>
      <c r="F139" s="1"/>
      <c r="G139" s="1"/>
      <c r="H139" s="1"/>
    </row>
    <row r="140" customFormat="false" ht="15" hidden="false" customHeight="false" outlineLevel="0" collapsed="false">
      <c r="A140" s="41" t="n">
        <v>2000</v>
      </c>
      <c r="B140" s="1" t="n">
        <v>361</v>
      </c>
      <c r="C140" s="41" t="n">
        <v>24165</v>
      </c>
      <c r="D140" s="41" t="n">
        <v>23996</v>
      </c>
      <c r="E140" s="1"/>
      <c r="F140" s="1"/>
      <c r="G140" s="1"/>
      <c r="H140" s="1"/>
    </row>
    <row r="141" customFormat="false" ht="15" hidden="false" customHeight="false" outlineLevel="0" collapsed="false">
      <c r="A141" s="41" t="n">
        <v>2329</v>
      </c>
      <c r="B141" s="1" t="n">
        <v>80</v>
      </c>
      <c r="C141" s="41" t="n">
        <v>26303</v>
      </c>
      <c r="D141" s="41" t="n">
        <v>25201</v>
      </c>
      <c r="E141" s="1"/>
      <c r="F141" s="1"/>
      <c r="G141" s="1"/>
      <c r="H141" s="1"/>
    </row>
    <row r="142" customFormat="false" ht="15" hidden="false" customHeight="false" outlineLevel="0" collapsed="false">
      <c r="A142" s="41" t="n">
        <v>2800</v>
      </c>
      <c r="B142" s="1" t="n">
        <v>38</v>
      </c>
      <c r="C142" s="41" t="n">
        <v>29024</v>
      </c>
      <c r="D142" s="41" t="n">
        <v>27802</v>
      </c>
      <c r="E142" s="1"/>
      <c r="F142" s="1"/>
      <c r="G142" s="1"/>
      <c r="H142" s="1"/>
    </row>
    <row r="143" customFormat="false" ht="15" hidden="false" customHeight="false" outlineLevel="0" collapsed="false">
      <c r="A143" s="41" t="n">
        <v>3500</v>
      </c>
      <c r="B143" s="1" t="n">
        <v>72</v>
      </c>
      <c r="C143" s="41" t="n">
        <v>33207</v>
      </c>
      <c r="D143" s="41" t="n">
        <v>31997</v>
      </c>
      <c r="E143" s="1"/>
      <c r="F143" s="1"/>
      <c r="G143" s="1"/>
      <c r="H143" s="1"/>
    </row>
    <row r="144" customFormat="false" ht="15" hidden="false" customHeight="false" outlineLevel="0" collapsed="false">
      <c r="A144" s="41" t="n">
        <v>4000</v>
      </c>
      <c r="B144" s="1" t="n">
        <v>126</v>
      </c>
      <c r="C144" s="41" t="n">
        <v>33753</v>
      </c>
      <c r="D144" s="41" t="n">
        <v>34109</v>
      </c>
      <c r="E144" s="1"/>
      <c r="F144" s="1"/>
      <c r="G144" s="1"/>
      <c r="H144" s="1"/>
    </row>
    <row r="145" customFormat="false" ht="15" hidden="false" customHeight="false" outlineLevel="0" collapsed="false">
      <c r="A145" s="41" t="n">
        <v>4500</v>
      </c>
      <c r="B145" s="1" t="n">
        <v>109</v>
      </c>
      <c r="C145" s="41" t="n">
        <v>33090</v>
      </c>
      <c r="D145" s="41" t="n">
        <v>35834</v>
      </c>
      <c r="E145" s="1"/>
      <c r="F145" s="1"/>
      <c r="G145" s="1"/>
      <c r="H145" s="1"/>
    </row>
    <row r="146" customFormat="false" ht="15" hidden="false" customHeight="false" outlineLevel="0" collapsed="false">
      <c r="A146" s="41" t="n">
        <v>5000</v>
      </c>
      <c r="B146" s="1" t="n">
        <v>80</v>
      </c>
      <c r="C146" s="41" t="n">
        <v>31862</v>
      </c>
      <c r="D146" s="41" t="n">
        <v>36115</v>
      </c>
      <c r="E146" s="1"/>
      <c r="F146" s="1"/>
      <c r="G146" s="1"/>
      <c r="H146" s="1"/>
    </row>
    <row r="147" customFormat="false" ht="15" hidden="false" customHeight="false" outlineLevel="0" collapsed="false">
      <c r="A147" s="41" t="n">
        <v>5823</v>
      </c>
      <c r="B147" s="1" t="n">
        <v>96</v>
      </c>
      <c r="C147" s="41" t="n">
        <v>29793</v>
      </c>
      <c r="D147" s="41" t="n">
        <v>35496</v>
      </c>
      <c r="E147" s="1"/>
      <c r="F147" s="1"/>
      <c r="G147" s="1"/>
      <c r="H147" s="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55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7.60728744939271"/>
    <col collapsed="false" hidden="false" max="2" min="2" style="0" width="8.57085020242915"/>
    <col collapsed="false" hidden="false" max="3" min="3" style="0" width="9.74898785425101"/>
    <col collapsed="false" hidden="false" max="4" min="4" style="0" width="9.31983805668016"/>
    <col collapsed="false" hidden="false" max="26" min="5" style="0" width="7.60728744939271"/>
    <col collapsed="false" hidden="false" max="1025" min="27" style="0" width="15.3198380566802"/>
  </cols>
  <sheetData>
    <row r="1" customFormat="false" ht="15" hidden="false" customHeight="false" outlineLevel="0" collapsed="false">
      <c r="B1" s="1" t="s">
        <v>246</v>
      </c>
      <c r="C1" s="1" t="n">
        <v>42.4</v>
      </c>
      <c r="D1" s="1" t="s">
        <v>241</v>
      </c>
    </row>
    <row r="2" customFormat="false" ht="15" hidden="false" customHeight="false" outlineLevel="0" collapsed="false">
      <c r="A2" s="1" t="s">
        <v>186</v>
      </c>
      <c r="B2" s="1" t="s">
        <v>2</v>
      </c>
      <c r="C2" s="1" t="s">
        <v>189</v>
      </c>
      <c r="D2" s="1"/>
      <c r="F2" s="1" t="s">
        <v>191</v>
      </c>
    </row>
    <row r="3" customFormat="false" ht="15" hidden="false" customHeight="false" outlineLevel="0" collapsed="false">
      <c r="A3" s="1" t="n">
        <v>105</v>
      </c>
      <c r="B3" s="41" t="n">
        <f aca="false">+B18/$C$1/5.28</f>
        <v>1349.43315823328</v>
      </c>
      <c r="C3" s="41" t="n">
        <f aca="false">+B11*0.3048</f>
        <v>75494.1037150212</v>
      </c>
      <c r="D3" s="1"/>
    </row>
    <row r="4" customFormat="false" ht="15" hidden="false" customHeight="false" outlineLevel="0" collapsed="false">
      <c r="A4" s="47" t="n">
        <v>140</v>
      </c>
      <c r="B4" s="41" t="n">
        <f aca="false">+B19/$C$1/5.28</f>
        <v>1672.18522191252</v>
      </c>
      <c r="C4" s="41" t="n">
        <f aca="false">+B12*0.3048</f>
        <v>80077.6480153846</v>
      </c>
      <c r="D4" s="1"/>
    </row>
    <row r="5" customFormat="false" ht="15" hidden="false" customHeight="false" outlineLevel="0" collapsed="false">
      <c r="A5" s="1" t="n">
        <v>180</v>
      </c>
      <c r="B5" s="41" t="n">
        <f aca="false">+B20/$C$1/5.28</f>
        <v>1963.74591284305</v>
      </c>
      <c r="C5" s="41" t="n">
        <f aca="false">+B13*0.3048</f>
        <v>83519.9156076923</v>
      </c>
      <c r="D5" s="1"/>
    </row>
    <row r="6" customFormat="false" ht="15" hidden="false" customHeight="false" outlineLevel="0" collapsed="false">
      <c r="A6" s="1" t="n">
        <v>480</v>
      </c>
      <c r="B6" s="41" t="n">
        <f aca="false">+B21/$C$1/5.28</f>
        <v>2709.37298992281</v>
      </c>
      <c r="C6" s="41" t="n">
        <f aca="false">+B14*0.3048</f>
        <v>87272.7450923077</v>
      </c>
      <c r="D6" s="1"/>
    </row>
    <row r="7" customFormat="false" ht="15" hidden="false" customHeight="false" outlineLevel="0" collapsed="false">
      <c r="B7" s="1"/>
      <c r="C7" s="1"/>
      <c r="D7" s="1"/>
    </row>
    <row r="8" customFormat="false" ht="15" hidden="false" customHeight="false" outlineLevel="0" collapsed="false">
      <c r="B8" s="1"/>
      <c r="C8" s="1"/>
      <c r="D8" s="1"/>
    </row>
    <row r="9" customFormat="false" ht="15" hidden="false" customHeight="false" outlineLevel="0" collapsed="false">
      <c r="B9" s="1" t="s">
        <v>247</v>
      </c>
      <c r="C9" s="1"/>
      <c r="D9" s="1"/>
    </row>
    <row r="10" customFormat="false" ht="15" hidden="false" customHeight="false" outlineLevel="0" collapsed="false">
      <c r="A10" s="1" t="s">
        <v>186</v>
      </c>
      <c r="B10" s="1" t="s">
        <v>189</v>
      </c>
      <c r="C10" s="1"/>
      <c r="D10" s="1"/>
    </row>
    <row r="11" customFormat="false" ht="15" hidden="false" customHeight="false" outlineLevel="0" collapsed="false">
      <c r="A11" s="1" t="n">
        <v>105</v>
      </c>
      <c r="B11" s="41" t="n">
        <v>247684.0673065</v>
      </c>
      <c r="C11" s="1"/>
      <c r="D11" s="1"/>
    </row>
    <row r="12" customFormat="false" ht="15" hidden="false" customHeight="false" outlineLevel="0" collapsed="false">
      <c r="A12" s="47" t="n">
        <v>140</v>
      </c>
      <c r="B12" s="41" t="n">
        <v>262721.942307692</v>
      </c>
      <c r="C12" s="1"/>
      <c r="D12" s="1"/>
    </row>
    <row r="13" customFormat="false" ht="15" hidden="false" customHeight="false" outlineLevel="0" collapsed="false">
      <c r="A13" s="1" t="n">
        <v>180</v>
      </c>
      <c r="B13" s="41" t="n">
        <v>274015.471153846</v>
      </c>
      <c r="C13" s="1"/>
      <c r="D13" s="1"/>
    </row>
    <row r="14" customFormat="false" ht="15" hidden="false" customHeight="false" outlineLevel="0" collapsed="false">
      <c r="A14" s="1" t="n">
        <v>480</v>
      </c>
      <c r="B14" s="41" t="n">
        <v>286327.903846154</v>
      </c>
      <c r="C14" s="1"/>
      <c r="D14" s="1"/>
    </row>
    <row r="15" customFormat="false" ht="15" hidden="false" customHeight="false" outlineLevel="0" collapsed="false">
      <c r="B15" s="1"/>
      <c r="C15" s="1"/>
      <c r="D15" s="1"/>
    </row>
    <row r="16" customFormat="false" ht="15" hidden="false" customHeight="false" outlineLevel="0" collapsed="false">
      <c r="B16" s="1" t="s">
        <v>248</v>
      </c>
      <c r="C16" s="1"/>
      <c r="D16" s="1"/>
    </row>
    <row r="17" customFormat="false" ht="15" hidden="false" customHeight="false" outlineLevel="0" collapsed="false">
      <c r="A17" s="1" t="s">
        <v>186</v>
      </c>
      <c r="B17" s="1" t="s">
        <v>2</v>
      </c>
      <c r="C17" s="1"/>
      <c r="D17" s="1"/>
    </row>
    <row r="18" customFormat="false" ht="15" hidden="false" customHeight="false" outlineLevel="0" collapsed="false">
      <c r="A18" s="1" t="n">
        <v>105</v>
      </c>
      <c r="B18" s="41" t="n">
        <v>302100.3</v>
      </c>
      <c r="C18" s="1"/>
      <c r="D18" s="1"/>
    </row>
    <row r="19" customFormat="false" ht="15" hidden="false" customHeight="false" outlineLevel="0" collapsed="false">
      <c r="A19" s="47" t="n">
        <v>140</v>
      </c>
      <c r="B19" s="41" t="n">
        <v>374355.45</v>
      </c>
      <c r="C19" s="1"/>
      <c r="D19" s="1"/>
    </row>
    <row r="20" customFormat="false" ht="15" hidden="false" customHeight="false" outlineLevel="0" collapsed="false">
      <c r="A20" s="1" t="n">
        <v>180</v>
      </c>
      <c r="B20" s="41" t="n">
        <v>439627.725</v>
      </c>
      <c r="C20" s="1"/>
      <c r="D20" s="1"/>
    </row>
    <row r="21" customFormat="false" ht="15" hidden="false" customHeight="false" outlineLevel="0" collapsed="false">
      <c r="A21" s="1" t="n">
        <v>480</v>
      </c>
      <c r="B21" s="41" t="n">
        <v>606552.75</v>
      </c>
      <c r="C21" s="1"/>
      <c r="D21" s="1"/>
    </row>
    <row r="22" customFormat="false" ht="15" hidden="false" customHeight="false" outlineLevel="0" collapsed="false">
      <c r="B22" s="1"/>
      <c r="C22" s="1"/>
      <c r="D22" s="1"/>
    </row>
    <row r="23" customFormat="false" ht="15" hidden="false" customHeight="false" outlineLevel="0" collapsed="false">
      <c r="A23" s="1" t="s">
        <v>186</v>
      </c>
      <c r="B23" s="1" t="s">
        <v>249</v>
      </c>
      <c r="C23" s="1"/>
      <c r="D23" s="1"/>
    </row>
    <row r="24" customFormat="false" ht="18" hidden="false" customHeight="true" outlineLevel="0" collapsed="false">
      <c r="A24" s="48" t="n">
        <v>100</v>
      </c>
      <c r="B24" s="46" t="n">
        <f aca="false">(B39+B52+B65+B79)/4</f>
        <v>28487.75</v>
      </c>
      <c r="C24" s="1"/>
      <c r="D24" s="1"/>
    </row>
    <row r="25" customFormat="false" ht="18" hidden="false" customHeight="true" outlineLevel="0" collapsed="false">
      <c r="A25" s="48" t="n">
        <v>200</v>
      </c>
      <c r="B25" s="46" t="n">
        <f aca="false">(B40+B53+B66+B80)/4</f>
        <v>21043</v>
      </c>
      <c r="C25" s="1"/>
      <c r="D25" s="1"/>
    </row>
    <row r="26" customFormat="false" ht="18" hidden="false" customHeight="true" outlineLevel="0" collapsed="false">
      <c r="A26" s="48" t="n">
        <v>300</v>
      </c>
      <c r="B26" s="46" t="n">
        <f aca="false">(B41+B54+B67+B81)/4</f>
        <v>17526.5</v>
      </c>
      <c r="C26" s="1"/>
      <c r="D26" s="1"/>
    </row>
    <row r="27" customFormat="false" ht="18" hidden="false" customHeight="true" outlineLevel="0" collapsed="false">
      <c r="A27" s="48" t="n">
        <v>400</v>
      </c>
      <c r="B27" s="46" t="n">
        <f aca="false">(B42+B55+B68+B82)/4</f>
        <v>14528.75</v>
      </c>
      <c r="C27" s="1"/>
      <c r="D27" s="1"/>
    </row>
    <row r="28" customFormat="false" ht="18" hidden="false" customHeight="true" outlineLevel="0" collapsed="false">
      <c r="A28" s="48" t="n">
        <v>500</v>
      </c>
      <c r="B28" s="46" t="n">
        <f aca="false">(B43+B56+B69+B83)/4</f>
        <v>11429</v>
      </c>
      <c r="C28" s="1"/>
      <c r="D28" s="1"/>
    </row>
    <row r="29" customFormat="false" ht="18" hidden="false" customHeight="true" outlineLevel="0" collapsed="false">
      <c r="A29" s="48" t="n">
        <v>600</v>
      </c>
      <c r="B29" s="46" t="n">
        <f aca="false">(B44+B57+B70+B84)/4</f>
        <v>8650.5</v>
      </c>
      <c r="C29" s="1"/>
      <c r="D29" s="1"/>
    </row>
    <row r="30" customFormat="false" ht="18" hidden="false" customHeight="true" outlineLevel="0" collapsed="false">
      <c r="A30" s="48" t="n">
        <v>700</v>
      </c>
      <c r="B30" s="46" t="n">
        <f aca="false">(B45+B58+B71+B85)/4</f>
        <v>6444.25</v>
      </c>
      <c r="C30" s="1"/>
      <c r="D30" s="1"/>
    </row>
    <row r="31" customFormat="false" ht="18" hidden="false" customHeight="true" outlineLevel="0" collapsed="false">
      <c r="A31" s="48" t="n">
        <v>800</v>
      </c>
      <c r="B31" s="46" t="n">
        <f aca="false">(B46+B59+B72+B86)/4</f>
        <v>4909.5</v>
      </c>
      <c r="C31" s="1"/>
      <c r="D31" s="1"/>
    </row>
    <row r="32" customFormat="false" ht="18" hidden="false" customHeight="true" outlineLevel="0" collapsed="false">
      <c r="A32" s="48" t="n">
        <v>900</v>
      </c>
      <c r="B32" s="46" t="n">
        <f aca="false">(B47+B60+B73+B87)/4</f>
        <v>3889.75</v>
      </c>
      <c r="C32" s="1"/>
      <c r="D32" s="1"/>
    </row>
    <row r="33" customFormat="false" ht="18" hidden="false" customHeight="true" outlineLevel="0" collapsed="false">
      <c r="A33" s="48" t="n">
        <v>1000</v>
      </c>
      <c r="B33" s="46" t="n">
        <f aca="false">(B48+B61+B74+B88)/4</f>
        <v>3073</v>
      </c>
      <c r="C33" s="1"/>
      <c r="D33" s="1"/>
    </row>
    <row r="34" customFormat="false" ht="15" hidden="false" customHeight="false" outlineLevel="0" collapsed="false">
      <c r="B34" s="1"/>
      <c r="C34" s="1"/>
      <c r="D34" s="1"/>
    </row>
    <row r="35" customFormat="false" ht="15" hidden="false" customHeight="false" outlineLevel="0" collapsed="false">
      <c r="B35" s="1"/>
      <c r="C35" s="1"/>
      <c r="D35" s="1"/>
    </row>
    <row r="36" customFormat="false" ht="15" hidden="false" customHeight="false" outlineLevel="0" collapsed="false">
      <c r="B36" s="1"/>
      <c r="C36" s="1"/>
      <c r="D36" s="1"/>
    </row>
    <row r="37" customFormat="false" ht="15" hidden="false" customHeight="false" outlineLevel="0" collapsed="false">
      <c r="A37" s="1" t="s">
        <v>250</v>
      </c>
      <c r="B37" s="1"/>
      <c r="C37" s="1"/>
      <c r="D37" s="1"/>
    </row>
    <row r="38" customFormat="false" ht="15" hidden="false" customHeight="false" outlineLevel="0" collapsed="false">
      <c r="A38" s="1" t="s">
        <v>186</v>
      </c>
      <c r="B38" s="1" t="s">
        <v>249</v>
      </c>
      <c r="C38" s="1"/>
      <c r="D38" s="1"/>
    </row>
    <row r="39" customFormat="false" ht="18" hidden="false" customHeight="true" outlineLevel="0" collapsed="false">
      <c r="A39" s="48" t="n">
        <v>100</v>
      </c>
      <c r="B39" s="48" t="n">
        <v>19484</v>
      </c>
      <c r="C39" s="1"/>
      <c r="D39" s="1"/>
    </row>
    <row r="40" customFormat="false" ht="18" hidden="false" customHeight="true" outlineLevel="0" collapsed="false">
      <c r="A40" s="48" t="n">
        <v>200</v>
      </c>
      <c r="B40" s="48" t="n">
        <v>14920</v>
      </c>
      <c r="C40" s="1"/>
      <c r="D40" s="1"/>
    </row>
    <row r="41" customFormat="false" ht="18" hidden="false" customHeight="true" outlineLevel="0" collapsed="false">
      <c r="A41" s="48" t="n">
        <v>300</v>
      </c>
      <c r="B41" s="48" t="n">
        <v>13922</v>
      </c>
      <c r="C41" s="1"/>
      <c r="D41" s="1"/>
    </row>
    <row r="42" customFormat="false" ht="18" hidden="false" customHeight="true" outlineLevel="0" collapsed="false">
      <c r="A42" s="48" t="n">
        <v>400</v>
      </c>
      <c r="B42" s="49" t="n">
        <v>13817</v>
      </c>
      <c r="C42" s="1"/>
      <c r="D42" s="1"/>
    </row>
    <row r="43" customFormat="false" ht="18" hidden="false" customHeight="true" outlineLevel="0" collapsed="false">
      <c r="A43" s="48" t="n">
        <v>500</v>
      </c>
      <c r="B43" s="49" t="n">
        <v>13020</v>
      </c>
      <c r="C43" s="1"/>
      <c r="D43" s="1"/>
    </row>
    <row r="44" customFormat="false" ht="18" hidden="false" customHeight="true" outlineLevel="0" collapsed="false">
      <c r="A44" s="48" t="n">
        <v>600</v>
      </c>
      <c r="B44" s="49" t="n">
        <v>10811</v>
      </c>
      <c r="C44" s="1"/>
      <c r="D44" s="1"/>
    </row>
    <row r="45" customFormat="false" ht="18" hidden="false" customHeight="true" outlineLevel="0" collapsed="false">
      <c r="A45" s="48" t="n">
        <v>700</v>
      </c>
      <c r="B45" s="49" t="n">
        <v>8527</v>
      </c>
      <c r="C45" s="1"/>
      <c r="D45" s="1"/>
    </row>
    <row r="46" customFormat="false" ht="18" hidden="false" customHeight="true" outlineLevel="0" collapsed="false">
      <c r="A46" s="48" t="n">
        <v>800</v>
      </c>
      <c r="B46" s="49" t="n">
        <v>7029</v>
      </c>
      <c r="C46" s="1"/>
      <c r="D46" s="1"/>
    </row>
    <row r="47" customFormat="false" ht="18" hidden="false" customHeight="true" outlineLevel="0" collapsed="false">
      <c r="A47" s="48" t="n">
        <v>900</v>
      </c>
      <c r="B47" s="49" t="n">
        <v>5847</v>
      </c>
      <c r="C47" s="1"/>
      <c r="D47" s="1"/>
    </row>
    <row r="48" customFormat="false" ht="18" hidden="false" customHeight="true" outlineLevel="0" collapsed="false">
      <c r="A48" s="48" t="n">
        <v>1000</v>
      </c>
      <c r="B48" s="49" t="n">
        <v>4721</v>
      </c>
      <c r="C48" s="1"/>
      <c r="D48" s="1"/>
    </row>
    <row r="49" customFormat="false" ht="15" hidden="false" customHeight="false" outlineLevel="0" collapsed="false">
      <c r="B49" s="1"/>
      <c r="C49" s="1"/>
      <c r="D49" s="1"/>
    </row>
    <row r="50" customFormat="false" ht="15" hidden="false" customHeight="false" outlineLevel="0" collapsed="false">
      <c r="A50" s="1" t="s">
        <v>251</v>
      </c>
      <c r="B50" s="1"/>
      <c r="C50" s="1"/>
      <c r="D50" s="1"/>
    </row>
    <row r="51" customFormat="false" ht="15" hidden="false" customHeight="false" outlineLevel="0" collapsed="false">
      <c r="A51" s="1" t="s">
        <v>186</v>
      </c>
      <c r="B51" s="1" t="s">
        <v>249</v>
      </c>
      <c r="C51" s="1"/>
      <c r="D51" s="1"/>
    </row>
    <row r="52" customFormat="false" ht="18" hidden="false" customHeight="true" outlineLevel="0" collapsed="false">
      <c r="A52" s="48" t="n">
        <v>100</v>
      </c>
      <c r="B52" s="49" t="n">
        <v>63179</v>
      </c>
      <c r="C52" s="1"/>
      <c r="D52" s="1"/>
    </row>
    <row r="53" customFormat="false" ht="18" hidden="false" customHeight="true" outlineLevel="0" collapsed="false">
      <c r="A53" s="48" t="n">
        <v>200</v>
      </c>
      <c r="B53" s="49" t="n">
        <v>44584</v>
      </c>
      <c r="C53" s="1"/>
      <c r="D53" s="1"/>
    </row>
    <row r="54" customFormat="false" ht="18" hidden="false" customHeight="true" outlineLevel="0" collapsed="false">
      <c r="A54" s="48" t="n">
        <v>300</v>
      </c>
      <c r="B54" s="49" t="n">
        <v>34273</v>
      </c>
      <c r="C54" s="1"/>
      <c r="D54" s="1"/>
    </row>
    <row r="55" customFormat="false" ht="18" hidden="false" customHeight="true" outlineLevel="0" collapsed="false">
      <c r="A55" s="48" t="n">
        <v>400</v>
      </c>
      <c r="B55" s="49" t="n">
        <v>25867</v>
      </c>
      <c r="C55" s="1"/>
      <c r="D55" s="1"/>
    </row>
    <row r="56" customFormat="false" ht="18" hidden="false" customHeight="true" outlineLevel="0" collapsed="false">
      <c r="A56" s="48" t="n">
        <v>500</v>
      </c>
      <c r="B56" s="49" t="n">
        <v>19392</v>
      </c>
      <c r="C56" s="1"/>
      <c r="D56" s="1"/>
    </row>
    <row r="57" customFormat="false" ht="18" hidden="false" customHeight="true" outlineLevel="0" collapsed="false">
      <c r="A57" s="48" t="n">
        <v>600</v>
      </c>
      <c r="B57" s="49" t="n">
        <v>13886</v>
      </c>
      <c r="C57" s="1"/>
      <c r="D57" s="1"/>
    </row>
    <row r="58" customFormat="false" ht="18" hidden="false" customHeight="true" outlineLevel="0" collapsed="false">
      <c r="A58" s="48" t="n">
        <v>700</v>
      </c>
      <c r="B58" s="49" t="n">
        <v>10028</v>
      </c>
      <c r="C58" s="1"/>
      <c r="D58" s="1"/>
    </row>
    <row r="59" customFormat="false" ht="18" hidden="false" customHeight="true" outlineLevel="0" collapsed="false">
      <c r="A59" s="48" t="n">
        <v>800</v>
      </c>
      <c r="B59" s="49" t="n">
        <v>7461</v>
      </c>
      <c r="C59" s="1"/>
      <c r="D59" s="1"/>
    </row>
    <row r="60" customFormat="false" ht="18" hidden="false" customHeight="true" outlineLevel="0" collapsed="false">
      <c r="A60" s="48" t="n">
        <v>900</v>
      </c>
      <c r="B60" s="49" t="n">
        <v>5927</v>
      </c>
      <c r="C60" s="1"/>
      <c r="D60" s="1"/>
    </row>
    <row r="61" customFormat="false" ht="18" hidden="false" customHeight="true" outlineLevel="0" collapsed="false">
      <c r="A61" s="48" t="n">
        <v>1000</v>
      </c>
      <c r="B61" s="49" t="n">
        <v>4718</v>
      </c>
      <c r="C61" s="1"/>
      <c r="D61" s="1"/>
    </row>
    <row r="62" customFormat="false" ht="15" hidden="false" customHeight="false" outlineLevel="0" collapsed="false">
      <c r="B62" s="1"/>
      <c r="C62" s="1"/>
      <c r="D62" s="1"/>
    </row>
    <row r="63" customFormat="false" ht="15" hidden="false" customHeight="false" outlineLevel="0" collapsed="false">
      <c r="A63" s="1" t="s">
        <v>252</v>
      </c>
      <c r="B63" s="1"/>
      <c r="C63" s="1"/>
      <c r="D63" s="1"/>
    </row>
    <row r="64" customFormat="false" ht="15" hidden="false" customHeight="false" outlineLevel="0" collapsed="false">
      <c r="A64" s="1" t="s">
        <v>186</v>
      </c>
      <c r="B64" s="1" t="s">
        <v>249</v>
      </c>
      <c r="C64" s="1"/>
      <c r="D64" s="1"/>
    </row>
    <row r="65" customFormat="false" ht="18" hidden="false" customHeight="true" outlineLevel="0" collapsed="false">
      <c r="A65" s="50" t="n">
        <v>100</v>
      </c>
      <c r="B65" s="49" t="n">
        <v>28657</v>
      </c>
      <c r="C65" s="1"/>
      <c r="D65" s="1"/>
    </row>
    <row r="66" customFormat="false" ht="18" hidden="false" customHeight="true" outlineLevel="0" collapsed="false">
      <c r="A66" s="50" t="n">
        <v>200</v>
      </c>
      <c r="B66" s="49" t="n">
        <v>23024</v>
      </c>
      <c r="C66" s="1"/>
      <c r="D66" s="1"/>
    </row>
    <row r="67" customFormat="false" ht="18" hidden="false" customHeight="true" outlineLevel="0" collapsed="false">
      <c r="A67" s="50" t="n">
        <v>300</v>
      </c>
      <c r="B67" s="49" t="n">
        <v>20939</v>
      </c>
      <c r="C67" s="1"/>
      <c r="D67" s="1"/>
    </row>
    <row r="68" customFormat="false" ht="18" hidden="false" customHeight="true" outlineLevel="0" collapsed="false">
      <c r="A68" s="50" t="n">
        <v>400</v>
      </c>
      <c r="B68" s="49" t="n">
        <v>17822</v>
      </c>
      <c r="C68" s="1"/>
      <c r="D68" s="1"/>
    </row>
    <row r="69" customFormat="false" ht="18" hidden="false" customHeight="true" outlineLevel="0" collapsed="false">
      <c r="A69" s="50" t="n">
        <v>500</v>
      </c>
      <c r="B69" s="49" t="n">
        <v>12865</v>
      </c>
      <c r="C69" s="1"/>
      <c r="D69" s="1"/>
    </row>
    <row r="70" customFormat="false" ht="18" hidden="false" customHeight="true" outlineLevel="0" collapsed="false">
      <c r="A70" s="50" t="n">
        <v>600</v>
      </c>
      <c r="B70" s="49" t="n">
        <v>9612</v>
      </c>
      <c r="C70" s="1"/>
      <c r="D70" s="1"/>
    </row>
    <row r="71" customFormat="false" ht="18" hidden="false" customHeight="true" outlineLevel="0" collapsed="false">
      <c r="A71" s="50" t="n">
        <v>700</v>
      </c>
      <c r="B71" s="49" t="n">
        <v>6998</v>
      </c>
      <c r="C71" s="1"/>
      <c r="D71" s="1"/>
    </row>
    <row r="72" customFormat="false" ht="18" hidden="false" customHeight="true" outlineLevel="0" collapsed="false">
      <c r="A72" s="50" t="n">
        <v>800</v>
      </c>
      <c r="B72" s="49" t="n">
        <v>4945</v>
      </c>
      <c r="C72" s="1"/>
      <c r="D72" s="1"/>
    </row>
    <row r="73" customFormat="false" ht="18" hidden="false" customHeight="true" outlineLevel="0" collapsed="false">
      <c r="A73" s="50" t="n">
        <v>900</v>
      </c>
      <c r="B73" s="49" t="n">
        <v>3594</v>
      </c>
      <c r="C73" s="1"/>
      <c r="D73" s="1"/>
    </row>
    <row r="74" customFormat="false" ht="18" hidden="false" customHeight="true" outlineLevel="0" collapsed="false">
      <c r="A74" s="50" t="n">
        <v>1000</v>
      </c>
      <c r="B74" s="49" t="n">
        <v>2649</v>
      </c>
      <c r="C74" s="1"/>
      <c r="D74" s="1"/>
    </row>
    <row r="75" customFormat="false" ht="18" hidden="false" customHeight="true" outlineLevel="0" collapsed="false">
      <c r="A75" s="50"/>
      <c r="B75" s="49"/>
      <c r="C75" s="1"/>
      <c r="D75" s="1"/>
    </row>
    <row r="76" customFormat="false" ht="18" hidden="false" customHeight="true" outlineLevel="0" collapsed="false">
      <c r="A76" s="50"/>
      <c r="B76" s="49"/>
      <c r="C76" s="1"/>
      <c r="D76" s="1"/>
    </row>
    <row r="77" customFormat="false" ht="15" hidden="false" customHeight="false" outlineLevel="0" collapsed="false">
      <c r="A77" s="1" t="s">
        <v>253</v>
      </c>
      <c r="B77" s="1"/>
      <c r="C77" s="1"/>
      <c r="D77" s="1"/>
    </row>
    <row r="78" customFormat="false" ht="15" hidden="false" customHeight="false" outlineLevel="0" collapsed="false">
      <c r="A78" s="1" t="s">
        <v>186</v>
      </c>
      <c r="B78" s="1" t="s">
        <v>249</v>
      </c>
      <c r="C78" s="1"/>
      <c r="D78" s="1"/>
    </row>
    <row r="79" customFormat="false" ht="18" hidden="false" customHeight="true" outlineLevel="0" collapsed="false">
      <c r="A79" s="50" t="n">
        <v>100</v>
      </c>
      <c r="B79" s="51" t="n">
        <v>2631</v>
      </c>
      <c r="C79" s="1"/>
      <c r="D79" s="1"/>
    </row>
    <row r="80" customFormat="false" ht="18" hidden="false" customHeight="true" outlineLevel="0" collapsed="false">
      <c r="A80" s="50" t="n">
        <v>200</v>
      </c>
      <c r="B80" s="52" t="n">
        <v>1644</v>
      </c>
      <c r="C80" s="1"/>
      <c r="D80" s="1"/>
    </row>
    <row r="81" customFormat="false" ht="18" hidden="false" customHeight="true" outlineLevel="0" collapsed="false">
      <c r="A81" s="50" t="n">
        <v>300</v>
      </c>
      <c r="B81" s="49" t="n">
        <v>972</v>
      </c>
      <c r="C81" s="1"/>
      <c r="D81" s="1"/>
    </row>
    <row r="82" customFormat="false" ht="18" hidden="false" customHeight="true" outlineLevel="0" collapsed="false">
      <c r="A82" s="53" t="n">
        <v>400</v>
      </c>
      <c r="B82" s="49" t="n">
        <v>609</v>
      </c>
      <c r="C82" s="1"/>
      <c r="D82" s="1"/>
    </row>
    <row r="83" customFormat="false" ht="18" hidden="false" customHeight="true" outlineLevel="0" collapsed="false">
      <c r="A83" s="50" t="n">
        <v>500</v>
      </c>
      <c r="B83" s="49" t="n">
        <v>439</v>
      </c>
      <c r="C83" s="1"/>
      <c r="D83" s="1"/>
    </row>
    <row r="84" customFormat="false" ht="18" hidden="false" customHeight="true" outlineLevel="0" collapsed="false">
      <c r="A84" s="50" t="n">
        <v>600</v>
      </c>
      <c r="B84" s="49" t="n">
        <v>293</v>
      </c>
      <c r="C84" s="1"/>
      <c r="D84" s="1"/>
    </row>
    <row r="85" customFormat="false" ht="18" hidden="false" customHeight="true" outlineLevel="0" collapsed="false">
      <c r="A85" s="50" t="n">
        <v>700</v>
      </c>
      <c r="B85" s="49" t="n">
        <v>224</v>
      </c>
      <c r="C85" s="1"/>
      <c r="D85" s="1"/>
    </row>
    <row r="86" customFormat="false" ht="18" hidden="false" customHeight="true" outlineLevel="0" collapsed="false">
      <c r="A86" s="50" t="n">
        <v>800</v>
      </c>
      <c r="B86" s="49" t="n">
        <v>203</v>
      </c>
      <c r="C86" s="1"/>
      <c r="D86" s="1"/>
    </row>
    <row r="87" customFormat="false" ht="18" hidden="false" customHeight="true" outlineLevel="0" collapsed="false">
      <c r="A87" s="50" t="n">
        <v>900</v>
      </c>
      <c r="B87" s="52" t="n">
        <v>191</v>
      </c>
      <c r="C87" s="1"/>
      <c r="D87" s="1"/>
    </row>
    <row r="88" customFormat="false" ht="18" hidden="false" customHeight="true" outlineLevel="0" collapsed="false">
      <c r="A88" s="54" t="n">
        <v>0</v>
      </c>
      <c r="B88" s="49" t="n">
        <v>204</v>
      </c>
      <c r="C88" s="1"/>
      <c r="D88" s="1"/>
    </row>
    <row r="1048576" customFormat="false" ht="1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98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" activeCellId="0" sqref="F1"/>
    </sheetView>
  </sheetViews>
  <sheetFormatPr defaultRowHeight="15"/>
  <cols>
    <col collapsed="false" hidden="false" max="1" min="1" style="0" width="15.1052631578947"/>
    <col collapsed="false" hidden="false" max="4" min="2" style="0" width="8.57085020242915"/>
    <col collapsed="false" hidden="false" max="5" min="5" style="17" width="40.17004048583"/>
    <col collapsed="false" hidden="false" max="6" min="6" style="17" width="42.6315789473684"/>
    <col collapsed="false" hidden="false" max="1025" min="7" style="0" width="8.57085020242915"/>
  </cols>
  <sheetData>
    <row r="1" customFormat="false" ht="15" hidden="false" customHeight="false" outlineLevel="0" collapsed="false">
      <c r="A1" s="55" t="s">
        <v>179</v>
      </c>
      <c r="B1" s="55" t="s">
        <v>254</v>
      </c>
      <c r="C1" s="55" t="s">
        <v>255</v>
      </c>
      <c r="D1" s="55" t="s">
        <v>256</v>
      </c>
      <c r="E1" s="56" t="s">
        <v>257</v>
      </c>
      <c r="F1" s="57" t="s">
        <v>258</v>
      </c>
    </row>
    <row r="2" customFormat="false" ht="15" hidden="false" customHeight="false" outlineLevel="0" collapsed="false">
      <c r="A2" s="58" t="n">
        <v>12692</v>
      </c>
      <c r="B2" s="0" t="n">
        <v>1934</v>
      </c>
      <c r="C2" s="0" t="n">
        <v>9</v>
      </c>
      <c r="D2" s="0" t="n">
        <v>3770.79002484072</v>
      </c>
      <c r="E2" s="13" t="n">
        <v>16525451.7674436</v>
      </c>
      <c r="F2" s="24" t="n">
        <f aca="false">E2/43560</f>
        <v>379.372170969779</v>
      </c>
    </row>
    <row r="3" customFormat="false" ht="15" hidden="false" customHeight="false" outlineLevel="0" collapsed="false">
      <c r="A3" s="58" t="n">
        <v>12723</v>
      </c>
      <c r="B3" s="0" t="n">
        <v>1934</v>
      </c>
      <c r="C3" s="0" t="n">
        <v>10</v>
      </c>
      <c r="D3" s="0" t="n">
        <v>3795.14808551085</v>
      </c>
      <c r="E3" s="13" t="n">
        <v>16550154.2043673</v>
      </c>
      <c r="F3" s="24" t="n">
        <f aca="false">E3/43560</f>
        <v>379.939260889974</v>
      </c>
    </row>
    <row r="4" customFormat="false" ht="15" hidden="false" customHeight="false" outlineLevel="0" collapsed="false">
      <c r="A4" s="58" t="n">
        <v>28276</v>
      </c>
      <c r="B4" s="0" t="n">
        <v>1977</v>
      </c>
      <c r="C4" s="0" t="n">
        <v>5</v>
      </c>
      <c r="D4" s="0" t="n">
        <v>4228.47308645897</v>
      </c>
      <c r="E4" s="13" t="n">
        <v>14562378.914571</v>
      </c>
      <c r="F4" s="24" t="n">
        <f aca="false">E4/43560</f>
        <v>334.306219342768</v>
      </c>
    </row>
    <row r="5" customFormat="false" ht="15" hidden="false" customHeight="false" outlineLevel="0" collapsed="false">
      <c r="A5" s="58" t="n">
        <v>33542</v>
      </c>
      <c r="B5" s="0" t="n">
        <v>1991</v>
      </c>
      <c r="C5" s="0" t="n">
        <v>10</v>
      </c>
      <c r="D5" s="0" t="n">
        <v>4229.13606099249</v>
      </c>
      <c r="E5" s="13" t="n">
        <v>15820908.71073</v>
      </c>
      <c r="F5" s="24" t="n">
        <f aca="false">E5/43560</f>
        <v>363.198087941459</v>
      </c>
    </row>
    <row r="6" customFormat="false" ht="15" hidden="false" customHeight="false" outlineLevel="0" collapsed="false">
      <c r="A6" s="58" t="n">
        <v>33177</v>
      </c>
      <c r="B6" s="0" t="n">
        <v>1990</v>
      </c>
      <c r="C6" s="0" t="n">
        <v>10</v>
      </c>
      <c r="D6" s="0" t="n">
        <v>4248.42260386643</v>
      </c>
      <c r="E6" s="13" t="n">
        <v>15820908.71073</v>
      </c>
      <c r="F6" s="24" t="n">
        <f aca="false">E6/43560</f>
        <v>363.198087941459</v>
      </c>
    </row>
    <row r="7" customFormat="false" ht="15" hidden="false" customHeight="false" outlineLevel="0" collapsed="false">
      <c r="A7" s="58" t="n">
        <v>28429</v>
      </c>
      <c r="B7" s="0" t="n">
        <v>1977</v>
      </c>
      <c r="C7" s="0" t="n">
        <v>10</v>
      </c>
      <c r="D7" s="0" t="n">
        <v>4262.62452238509</v>
      </c>
      <c r="E7" s="13" t="n">
        <v>15820908.71073</v>
      </c>
      <c r="F7" s="24" t="n">
        <f aca="false">E7/43560</f>
        <v>363.198087941459</v>
      </c>
    </row>
    <row r="8" customFormat="false" ht="15" hidden="false" customHeight="false" outlineLevel="0" collapsed="false">
      <c r="A8" s="58" t="n">
        <v>12358</v>
      </c>
      <c r="B8" s="0" t="n">
        <v>1933</v>
      </c>
      <c r="C8" s="0" t="n">
        <v>10</v>
      </c>
      <c r="D8" s="0" t="n">
        <v>4307.43787569213</v>
      </c>
      <c r="E8" s="13" t="n">
        <v>15820908.71073</v>
      </c>
      <c r="F8" s="24" t="n">
        <f aca="false">E8/43560</f>
        <v>363.198087941459</v>
      </c>
    </row>
    <row r="9" customFormat="false" ht="15" hidden="false" customHeight="false" outlineLevel="0" collapsed="false">
      <c r="A9" s="58" t="n">
        <v>11596</v>
      </c>
      <c r="B9" s="0" t="n">
        <v>1931</v>
      </c>
      <c r="C9" s="0" t="n">
        <v>9</v>
      </c>
      <c r="D9" s="0" t="n">
        <v>4333.36768763274</v>
      </c>
      <c r="E9" s="13" t="n">
        <v>15820908.71073</v>
      </c>
      <c r="F9" s="24" t="n">
        <f aca="false">E9/43560</f>
        <v>363.198087941459</v>
      </c>
    </row>
    <row r="10" customFormat="false" ht="15" hidden="false" customHeight="false" outlineLevel="0" collapsed="false">
      <c r="A10" s="58" t="n">
        <v>11627</v>
      </c>
      <c r="B10" s="0" t="n">
        <v>1931</v>
      </c>
      <c r="C10" s="0" t="n">
        <v>10</v>
      </c>
      <c r="D10" s="0" t="n">
        <v>4339.67635249166</v>
      </c>
      <c r="E10" s="13" t="n">
        <v>15820908.71073</v>
      </c>
      <c r="F10" s="24" t="n">
        <f aca="false">E10/43560</f>
        <v>363.198087941459</v>
      </c>
    </row>
    <row r="11" customFormat="false" ht="15" hidden="false" customHeight="false" outlineLevel="0" collapsed="false">
      <c r="A11" s="58" t="n">
        <v>33908</v>
      </c>
      <c r="B11" s="0" t="n">
        <v>1992</v>
      </c>
      <c r="C11" s="0" t="n">
        <v>10</v>
      </c>
      <c r="D11" s="0" t="n">
        <v>4364.40726567241</v>
      </c>
      <c r="E11" s="13" t="n">
        <v>15820908.71073</v>
      </c>
      <c r="F11" s="24" t="n">
        <f aca="false">E11/43560</f>
        <v>363.198087941459</v>
      </c>
    </row>
    <row r="12" customFormat="false" ht="15" hidden="false" customHeight="false" outlineLevel="0" collapsed="false">
      <c r="A12" s="58" t="n">
        <v>32447</v>
      </c>
      <c r="B12" s="0" t="n">
        <v>1988</v>
      </c>
      <c r="C12" s="0" t="n">
        <v>10</v>
      </c>
      <c r="D12" s="0" t="n">
        <v>4413.30727349439</v>
      </c>
      <c r="E12" s="13" t="n">
        <v>15816245.2921315</v>
      </c>
      <c r="F12" s="24" t="n">
        <f aca="false">E12/43560</f>
        <v>363.091030581532</v>
      </c>
    </row>
    <row r="13" customFormat="false" ht="15" hidden="false" customHeight="false" outlineLevel="0" collapsed="false">
      <c r="A13" s="58" t="n">
        <v>9040</v>
      </c>
      <c r="B13" s="0" t="n">
        <v>1924</v>
      </c>
      <c r="C13" s="0" t="n">
        <v>9</v>
      </c>
      <c r="D13" s="0" t="n">
        <v>4444.55217972543</v>
      </c>
      <c r="E13" s="13" t="n">
        <v>15758617.2858632</v>
      </c>
      <c r="F13" s="24" t="n">
        <f aca="false">E13/43560</f>
        <v>361.768073596492</v>
      </c>
    </row>
    <row r="14" customFormat="false" ht="15" hidden="false" customHeight="false" outlineLevel="0" collapsed="false">
      <c r="A14" s="58" t="n">
        <v>12662</v>
      </c>
      <c r="B14" s="0" t="n">
        <v>1934</v>
      </c>
      <c r="C14" s="0" t="n">
        <v>8</v>
      </c>
      <c r="D14" s="0" t="n">
        <v>4483.09657065382</v>
      </c>
      <c r="E14" s="13" t="n">
        <v>15291134.9042709</v>
      </c>
      <c r="F14" s="24" t="n">
        <f aca="false">E14/43560</f>
        <v>351.036154827156</v>
      </c>
    </row>
    <row r="15" customFormat="false" ht="15" hidden="false" customHeight="false" outlineLevel="0" collapsed="false">
      <c r="A15" s="58" t="n">
        <v>12327</v>
      </c>
      <c r="B15" s="0" t="n">
        <v>1933</v>
      </c>
      <c r="C15" s="0" t="n">
        <v>9</v>
      </c>
      <c r="D15" s="0" t="n">
        <v>4489.63396209421</v>
      </c>
      <c r="E15" s="13" t="n">
        <v>15758617.2858632</v>
      </c>
      <c r="F15" s="24" t="n">
        <f aca="false">E15/43560</f>
        <v>361.768073596492</v>
      </c>
    </row>
    <row r="16" customFormat="false" ht="15" hidden="false" customHeight="false" outlineLevel="0" collapsed="false">
      <c r="A16" s="58" t="n">
        <v>11993</v>
      </c>
      <c r="B16" s="0" t="n">
        <v>1932</v>
      </c>
      <c r="C16" s="0" t="n">
        <v>10</v>
      </c>
      <c r="D16" s="0" t="n">
        <v>4494.10381665276</v>
      </c>
      <c r="E16" s="13" t="n">
        <v>15758617.2858632</v>
      </c>
      <c r="F16" s="24" t="n">
        <f aca="false">E16/43560</f>
        <v>361.768073596492</v>
      </c>
    </row>
    <row r="17" customFormat="false" ht="15" hidden="false" customHeight="false" outlineLevel="0" collapsed="false">
      <c r="A17" s="58" t="n">
        <v>10897</v>
      </c>
      <c r="B17" s="0" t="n">
        <v>1929</v>
      </c>
      <c r="C17" s="0" t="n">
        <v>10</v>
      </c>
      <c r="D17" s="0" t="n">
        <v>4494.1118175914</v>
      </c>
      <c r="E17" s="13" t="n">
        <v>15758617.2858632</v>
      </c>
      <c r="F17" s="24" t="n">
        <f aca="false">E17/43560</f>
        <v>361.768073596492</v>
      </c>
    </row>
    <row r="18" customFormat="false" ht="15" hidden="false" customHeight="false" outlineLevel="0" collapsed="false">
      <c r="A18" s="58" t="n">
        <v>10866</v>
      </c>
      <c r="B18" s="0" t="n">
        <v>1929</v>
      </c>
      <c r="C18" s="0" t="n">
        <v>9</v>
      </c>
      <c r="D18" s="0" t="n">
        <v>4517.06946393356</v>
      </c>
      <c r="E18" s="13" t="n">
        <v>15715493.7836688</v>
      </c>
      <c r="F18" s="24" t="n">
        <f aca="false">E18/43560</f>
        <v>360.778094207273</v>
      </c>
    </row>
    <row r="19" customFormat="false" ht="15" hidden="false" customHeight="false" outlineLevel="0" collapsed="false">
      <c r="A19" s="58" t="n">
        <v>33938</v>
      </c>
      <c r="B19" s="0" t="n">
        <v>1992</v>
      </c>
      <c r="C19" s="0" t="n">
        <v>11</v>
      </c>
      <c r="D19" s="0" t="n">
        <v>4594.39169281895</v>
      </c>
      <c r="E19" s="13" t="n">
        <v>14673859.6838175</v>
      </c>
      <c r="F19" s="24" t="n">
        <f aca="false">E19/43560</f>
        <v>336.865465652376</v>
      </c>
    </row>
    <row r="20" customFormat="false" ht="15" hidden="false" customHeight="false" outlineLevel="0" collapsed="false">
      <c r="A20" s="58" t="n">
        <v>33207</v>
      </c>
      <c r="B20" s="0" t="n">
        <v>1990</v>
      </c>
      <c r="C20" s="0" t="n">
        <v>11</v>
      </c>
      <c r="D20" s="0" t="n">
        <v>4638.00517435907</v>
      </c>
      <c r="E20" s="13" t="n">
        <v>14669196.2652191</v>
      </c>
      <c r="F20" s="24" t="n">
        <f aca="false">E20/43560</f>
        <v>336.758408292449</v>
      </c>
    </row>
    <row r="21" customFormat="false" ht="15" hidden="false" customHeight="false" outlineLevel="0" collapsed="false">
      <c r="A21" s="58" t="n">
        <v>12388</v>
      </c>
      <c r="B21" s="0" t="n">
        <v>1933</v>
      </c>
      <c r="C21" s="0" t="n">
        <v>11</v>
      </c>
      <c r="D21" s="0" t="n">
        <v>4652.24310361992</v>
      </c>
      <c r="E21" s="13" t="n">
        <v>14669196.2652191</v>
      </c>
      <c r="F21" s="24" t="n">
        <f aca="false">E21/43560</f>
        <v>336.758408292449</v>
      </c>
    </row>
    <row r="22" customFormat="false" ht="15" hidden="false" customHeight="false" outlineLevel="0" collapsed="false">
      <c r="A22" s="58" t="n">
        <v>33511</v>
      </c>
      <c r="B22" s="0" t="n">
        <v>1991</v>
      </c>
      <c r="C22" s="0" t="n">
        <v>9</v>
      </c>
      <c r="D22" s="0" t="n">
        <v>4659.68844219319</v>
      </c>
      <c r="E22" s="13" t="n">
        <v>15715493.7836688</v>
      </c>
      <c r="F22" s="24" t="n">
        <f aca="false">E22/43560</f>
        <v>360.778094207273</v>
      </c>
    </row>
    <row r="23" customFormat="false" ht="15" hidden="false" customHeight="false" outlineLevel="0" collapsed="false">
      <c r="A23" s="58" t="n">
        <v>34638</v>
      </c>
      <c r="B23" s="0" t="n">
        <v>1994</v>
      </c>
      <c r="C23" s="0" t="n">
        <v>10</v>
      </c>
      <c r="D23" s="0" t="n">
        <v>4669.3712300421</v>
      </c>
      <c r="E23" s="13" t="n">
        <v>15715493.7836688</v>
      </c>
      <c r="F23" s="24" t="n">
        <f aca="false">E23/43560</f>
        <v>360.778094207273</v>
      </c>
    </row>
    <row r="24" customFormat="false" ht="15" hidden="false" customHeight="false" outlineLevel="0" collapsed="false">
      <c r="A24" s="58" t="n">
        <v>28459</v>
      </c>
      <c r="B24" s="0" t="n">
        <v>1977</v>
      </c>
      <c r="C24" s="0" t="n">
        <v>11</v>
      </c>
      <c r="D24" s="0" t="n">
        <v>4714.63422045661</v>
      </c>
      <c r="E24" s="13" t="n">
        <v>14611568.2589507</v>
      </c>
      <c r="F24" s="24" t="n">
        <f aca="false">E24/43560</f>
        <v>335.435451307409</v>
      </c>
    </row>
    <row r="25" customFormat="false" ht="15" hidden="false" customHeight="false" outlineLevel="0" collapsed="false">
      <c r="A25" s="58" t="n">
        <v>11657</v>
      </c>
      <c r="B25" s="0" t="n">
        <v>1931</v>
      </c>
      <c r="C25" s="0" t="n">
        <v>11</v>
      </c>
      <c r="D25" s="0" t="n">
        <v>4727.3114357365</v>
      </c>
      <c r="E25" s="13" t="n">
        <v>14611568.2589507</v>
      </c>
      <c r="F25" s="24" t="n">
        <f aca="false">E25/43560</f>
        <v>335.435451307409</v>
      </c>
    </row>
    <row r="26" customFormat="false" ht="15" hidden="false" customHeight="false" outlineLevel="0" collapsed="false">
      <c r="A26" s="58" t="n">
        <v>33572</v>
      </c>
      <c r="B26" s="0" t="n">
        <v>1991</v>
      </c>
      <c r="C26" s="0" t="n">
        <v>11</v>
      </c>
      <c r="D26" s="0" t="n">
        <v>4792.42386604976</v>
      </c>
      <c r="E26" s="13" t="n">
        <v>14611568.2589507</v>
      </c>
      <c r="F26" s="24" t="n">
        <f aca="false">E26/43560</f>
        <v>335.435451307409</v>
      </c>
    </row>
    <row r="27" customFormat="false" ht="15" hidden="false" customHeight="false" outlineLevel="0" collapsed="false">
      <c r="A27" s="58" t="n">
        <v>28033</v>
      </c>
      <c r="B27" s="0" t="n">
        <v>1976</v>
      </c>
      <c r="C27" s="0" t="n">
        <v>9</v>
      </c>
      <c r="D27" s="0" t="n">
        <v>4801.48537763577</v>
      </c>
      <c r="E27" s="13" t="n">
        <v>15484215.7832354</v>
      </c>
      <c r="F27" s="24" t="n">
        <f aca="false">E27/43560</f>
        <v>355.468681892456</v>
      </c>
    </row>
    <row r="28" customFormat="false" ht="15" hidden="false" customHeight="false" outlineLevel="0" collapsed="false">
      <c r="A28" s="58" t="n">
        <v>10927</v>
      </c>
      <c r="B28" s="0" t="n">
        <v>1929</v>
      </c>
      <c r="C28" s="0" t="n">
        <v>11</v>
      </c>
      <c r="D28" s="0" t="n">
        <v>4802.28978544069</v>
      </c>
      <c r="E28" s="13" t="n">
        <v>14611568.2589507</v>
      </c>
      <c r="F28" s="24" t="n">
        <f aca="false">E28/43560</f>
        <v>335.435451307409</v>
      </c>
    </row>
    <row r="29" customFormat="false" ht="15" hidden="false" customHeight="false" outlineLevel="0" collapsed="false">
      <c r="A29" s="58" t="n">
        <v>28398</v>
      </c>
      <c r="B29" s="0" t="n">
        <v>1977</v>
      </c>
      <c r="C29" s="0" t="n">
        <v>9</v>
      </c>
      <c r="D29" s="0" t="n">
        <v>4830.53740921761</v>
      </c>
      <c r="E29" s="13" t="n">
        <v>15484215.7832354</v>
      </c>
      <c r="F29" s="24" t="n">
        <f aca="false">E29/43560</f>
        <v>355.468681892456</v>
      </c>
    </row>
    <row r="30" customFormat="false" ht="15" hidden="false" customHeight="false" outlineLevel="0" collapsed="false">
      <c r="A30" s="58" t="n">
        <v>32416</v>
      </c>
      <c r="B30" s="0" t="n">
        <v>1988</v>
      </c>
      <c r="C30" s="0" t="n">
        <v>9</v>
      </c>
      <c r="D30" s="0" t="n">
        <v>4844.86322673316</v>
      </c>
      <c r="E30" s="13" t="n">
        <v>15677824.4223699</v>
      </c>
      <c r="F30" s="24" t="n">
        <f aca="false">E30/43560</f>
        <v>359.913324664138</v>
      </c>
    </row>
    <row r="31" customFormat="false" ht="15" hidden="false" customHeight="false" outlineLevel="0" collapsed="false">
      <c r="A31" s="58" t="n">
        <v>9071</v>
      </c>
      <c r="B31" s="0" t="n">
        <v>1924</v>
      </c>
      <c r="C31" s="0" t="n">
        <v>10</v>
      </c>
      <c r="D31" s="0" t="n">
        <v>4924.27706168462</v>
      </c>
      <c r="E31" s="13" t="n">
        <v>15484215.7832354</v>
      </c>
      <c r="F31" s="24" t="n">
        <f aca="false">E31/43560</f>
        <v>355.468681892456</v>
      </c>
    </row>
    <row r="32" customFormat="false" ht="15" hidden="false" customHeight="false" outlineLevel="0" collapsed="false">
      <c r="A32" s="58" t="n">
        <v>8918</v>
      </c>
      <c r="B32" s="0" t="n">
        <v>1924</v>
      </c>
      <c r="C32" s="0" t="n">
        <v>5</v>
      </c>
      <c r="D32" s="0" t="n">
        <v>4980.92447521617</v>
      </c>
      <c r="E32" s="13" t="n">
        <v>14198355.4505431</v>
      </c>
      <c r="F32" s="24" t="n">
        <f aca="false">E32/43560</f>
        <v>325.949390508335</v>
      </c>
    </row>
    <row r="33" customFormat="false" ht="15" hidden="false" customHeight="false" outlineLevel="0" collapsed="false">
      <c r="A33" s="58" t="n">
        <v>12023</v>
      </c>
      <c r="B33" s="0" t="n">
        <v>1932</v>
      </c>
      <c r="C33" s="0" t="n">
        <v>11</v>
      </c>
      <c r="D33" s="0" t="n">
        <v>5024.01858313107</v>
      </c>
      <c r="E33" s="13" t="n">
        <v>14372335.7832529</v>
      </c>
      <c r="F33" s="24" t="n">
        <f aca="false">E33/43560</f>
        <v>329.943429367605</v>
      </c>
    </row>
    <row r="34" customFormat="false" ht="15" hidden="false" customHeight="false" outlineLevel="0" collapsed="false">
      <c r="A34" s="58" t="n">
        <v>11474</v>
      </c>
      <c r="B34" s="0" t="n">
        <v>1931</v>
      </c>
      <c r="C34" s="0" t="n">
        <v>5</v>
      </c>
      <c r="D34" s="0" t="n">
        <v>5072.37602870904</v>
      </c>
      <c r="E34" s="13" t="n">
        <v>14030650.438954</v>
      </c>
      <c r="F34" s="24" t="n">
        <f aca="false">E34/43560</f>
        <v>322.099413199128</v>
      </c>
    </row>
    <row r="35" customFormat="false" ht="15" hidden="false" customHeight="false" outlineLevel="0" collapsed="false">
      <c r="A35" s="58" t="n">
        <v>33146</v>
      </c>
      <c r="B35" s="0" t="n">
        <v>1990</v>
      </c>
      <c r="C35" s="0" t="n">
        <v>9</v>
      </c>
      <c r="D35" s="0" t="n">
        <v>5116.03257025561</v>
      </c>
      <c r="E35" s="13" t="n">
        <v>15322257.4734795</v>
      </c>
      <c r="F35" s="24" t="n">
        <f aca="false">E35/43560</f>
        <v>351.750630704305</v>
      </c>
    </row>
    <row r="36" customFormat="false" ht="15" hidden="false" customHeight="false" outlineLevel="0" collapsed="false">
      <c r="A36" s="58" t="n">
        <v>10836</v>
      </c>
      <c r="B36" s="0" t="n">
        <v>1929</v>
      </c>
      <c r="C36" s="0" t="n">
        <v>8</v>
      </c>
      <c r="D36" s="0" t="n">
        <v>5190.73673937159</v>
      </c>
      <c r="E36" s="13" t="n">
        <v>14289206.7180979</v>
      </c>
      <c r="F36" s="24" t="n">
        <f aca="false">E36/43560</f>
        <v>328.035048624836</v>
      </c>
    </row>
    <row r="37" customFormat="false" ht="15" hidden="false" customHeight="false" outlineLevel="0" collapsed="false">
      <c r="A37" s="58" t="n">
        <v>32386</v>
      </c>
      <c r="B37" s="0" t="n">
        <v>1988</v>
      </c>
      <c r="C37" s="0" t="n">
        <v>8</v>
      </c>
      <c r="D37" s="0" t="n">
        <v>5265.51826314093</v>
      </c>
      <c r="E37" s="13" t="n">
        <v>14316943.4542696</v>
      </c>
      <c r="F37" s="24" t="n">
        <f aca="false">E37/43560</f>
        <v>328.671796470836</v>
      </c>
    </row>
    <row r="38" customFormat="false" ht="15" hidden="false" customHeight="false" outlineLevel="0" collapsed="false">
      <c r="A38" s="58" t="n">
        <v>11566</v>
      </c>
      <c r="B38" s="0" t="n">
        <v>1931</v>
      </c>
      <c r="C38" s="0" t="n">
        <v>8</v>
      </c>
      <c r="D38" s="0" t="n">
        <v>5298.39782477814</v>
      </c>
      <c r="E38" s="13" t="n">
        <v>14316943.4542696</v>
      </c>
      <c r="F38" s="24" t="n">
        <f aca="false">E38/43560</f>
        <v>328.671796470836</v>
      </c>
    </row>
    <row r="39" customFormat="false" ht="15" hidden="false" customHeight="false" outlineLevel="0" collapsed="false">
      <c r="A39" s="58" t="n">
        <v>8948</v>
      </c>
      <c r="B39" s="0" t="n">
        <v>1924</v>
      </c>
      <c r="C39" s="0" t="n">
        <v>6</v>
      </c>
      <c r="D39" s="0" t="n">
        <v>5331.24456609337</v>
      </c>
      <c r="E39" s="13" t="n">
        <v>14316943.4542696</v>
      </c>
      <c r="F39" s="24" t="n">
        <f aca="false">E39/43560</f>
        <v>328.671796470836</v>
      </c>
    </row>
    <row r="40" customFormat="false" ht="15" hidden="false" customHeight="false" outlineLevel="0" collapsed="false">
      <c r="A40" s="58" t="n">
        <v>11504</v>
      </c>
      <c r="B40" s="0" t="n">
        <v>1931</v>
      </c>
      <c r="C40" s="0" t="n">
        <v>6</v>
      </c>
      <c r="D40" s="0" t="n">
        <v>5331.5124274689</v>
      </c>
      <c r="E40" s="13" t="n">
        <v>14316943.4542696</v>
      </c>
      <c r="F40" s="24" t="n">
        <f aca="false">E40/43560</f>
        <v>328.671796470836</v>
      </c>
    </row>
    <row r="41" customFormat="false" ht="15" hidden="false" customHeight="false" outlineLevel="0" collapsed="false">
      <c r="A41" s="58" t="n">
        <v>33269</v>
      </c>
      <c r="B41" s="0" t="n">
        <v>1991</v>
      </c>
      <c r="C41" s="0" t="n">
        <v>1</v>
      </c>
      <c r="D41" s="0" t="n">
        <v>5392.85539053019</v>
      </c>
      <c r="E41" s="13" t="n">
        <v>13711291.3904449</v>
      </c>
      <c r="F41" s="24" t="n">
        <f aca="false">E41/43560</f>
        <v>314.767938256311</v>
      </c>
    </row>
    <row r="42" customFormat="false" ht="15" hidden="false" customHeight="false" outlineLevel="0" collapsed="false">
      <c r="A42" s="58" t="n">
        <v>28003</v>
      </c>
      <c r="B42" s="0" t="n">
        <v>1976</v>
      </c>
      <c r="C42" s="0" t="n">
        <v>8</v>
      </c>
      <c r="D42" s="0" t="n">
        <v>5445.35802985627</v>
      </c>
      <c r="E42" s="13" t="n">
        <v>12104108.4735147</v>
      </c>
      <c r="F42" s="24" t="n">
        <f aca="false">E42/43560</f>
        <v>277.872095351578</v>
      </c>
    </row>
    <row r="43" customFormat="false" ht="15" hidden="false" customHeight="false" outlineLevel="0" collapsed="false">
      <c r="A43" s="58" t="n">
        <v>20332</v>
      </c>
      <c r="B43" s="0" t="n">
        <v>1955</v>
      </c>
      <c r="C43" s="0" t="n">
        <v>8</v>
      </c>
      <c r="D43" s="0" t="n">
        <v>5473.7403682968</v>
      </c>
      <c r="E43" s="13" t="n">
        <v>14123334.8151351</v>
      </c>
      <c r="F43" s="24" t="n">
        <f aca="false">E43/43560</f>
        <v>324.227153699154</v>
      </c>
    </row>
    <row r="44" customFormat="false" ht="15" hidden="false" customHeight="false" outlineLevel="0" collapsed="false">
      <c r="A44" s="58" t="n">
        <v>32050</v>
      </c>
      <c r="B44" s="0" t="n">
        <v>1987</v>
      </c>
      <c r="C44" s="0" t="n">
        <v>9</v>
      </c>
      <c r="D44" s="0" t="n">
        <v>5501.17749260467</v>
      </c>
      <c r="E44" s="13" t="n">
        <v>15315752.4231969</v>
      </c>
      <c r="F44" s="24" t="n">
        <f aca="false">E44/43560</f>
        <v>351.601295298368</v>
      </c>
    </row>
    <row r="45" customFormat="false" ht="15" hidden="false" customHeight="false" outlineLevel="0" collapsed="false">
      <c r="A45" s="58" t="n">
        <v>28306</v>
      </c>
      <c r="B45" s="0" t="n">
        <v>1977</v>
      </c>
      <c r="C45" s="0" t="n">
        <v>6</v>
      </c>
      <c r="D45" s="0" t="n">
        <v>5541.78834667021</v>
      </c>
      <c r="E45" s="13" t="n">
        <v>14157728.4034853</v>
      </c>
      <c r="F45" s="24" t="n">
        <f aca="false">E45/43560</f>
        <v>325.016721843098</v>
      </c>
    </row>
    <row r="46" customFormat="false" ht="15" hidden="false" customHeight="false" outlineLevel="0" collapsed="false">
      <c r="A46" s="58" t="n">
        <v>9801</v>
      </c>
      <c r="B46" s="0" t="n">
        <v>1926</v>
      </c>
      <c r="C46" s="0" t="n">
        <v>10</v>
      </c>
      <c r="D46" s="0" t="n">
        <v>5560.11014297633</v>
      </c>
      <c r="E46" s="13" t="n">
        <v>14062727.9997362</v>
      </c>
      <c r="F46" s="24" t="n">
        <f aca="false">E46/43560</f>
        <v>322.835812666121</v>
      </c>
    </row>
    <row r="47" customFormat="false" ht="15" hidden="false" customHeight="false" outlineLevel="0" collapsed="false">
      <c r="A47" s="58" t="n">
        <v>9101</v>
      </c>
      <c r="B47" s="0" t="n">
        <v>1924</v>
      </c>
      <c r="C47" s="0" t="n">
        <v>11</v>
      </c>
      <c r="D47" s="0" t="n">
        <v>5572.63256480393</v>
      </c>
      <c r="E47" s="13" t="n">
        <v>14013257.8098144</v>
      </c>
      <c r="F47" s="24" t="n">
        <f aca="false">E47/43560</f>
        <v>321.700133374987</v>
      </c>
    </row>
    <row r="48" customFormat="false" ht="15" hidden="false" customHeight="false" outlineLevel="0" collapsed="false">
      <c r="A48" s="58" t="n">
        <v>33603</v>
      </c>
      <c r="B48" s="0" t="n">
        <v>1991</v>
      </c>
      <c r="C48" s="0" t="n">
        <v>12</v>
      </c>
      <c r="D48" s="0" t="n">
        <v>5593.3446341209</v>
      </c>
      <c r="E48" s="13" t="n">
        <v>11467662.4380091</v>
      </c>
      <c r="F48" s="24" t="n">
        <f aca="false">E48/43560</f>
        <v>263.261304821145</v>
      </c>
    </row>
    <row r="49" customFormat="false" ht="15" hidden="false" customHeight="false" outlineLevel="0" collapsed="false">
      <c r="A49" s="58" t="n">
        <v>23650</v>
      </c>
      <c r="B49" s="0" t="n">
        <v>1964</v>
      </c>
      <c r="C49" s="0" t="n">
        <v>9</v>
      </c>
      <c r="D49" s="0" t="n">
        <v>5623.64583728383</v>
      </c>
      <c r="E49" s="13" t="n">
        <v>15266282.2332751</v>
      </c>
      <c r="F49" s="24" t="n">
        <f aca="false">E49/43560</f>
        <v>350.465616007234</v>
      </c>
    </row>
    <row r="50" customFormat="false" ht="15" hidden="false" customHeight="false" outlineLevel="0" collapsed="false">
      <c r="A50" s="58" t="n">
        <v>28368</v>
      </c>
      <c r="B50" s="0" t="n">
        <v>1977</v>
      </c>
      <c r="C50" s="0" t="n">
        <v>8</v>
      </c>
      <c r="D50" s="0" t="n">
        <v>5623.89294552109</v>
      </c>
      <c r="E50" s="13" t="n">
        <v>13278370.3563881</v>
      </c>
      <c r="F50" s="24" t="n">
        <f aca="false">E50/43560</f>
        <v>304.829438851886</v>
      </c>
    </row>
    <row r="51" customFormat="false" ht="15" hidden="false" customHeight="false" outlineLevel="0" collapsed="false">
      <c r="A51" s="58" t="n">
        <v>33877</v>
      </c>
      <c r="B51" s="0" t="n">
        <v>1992</v>
      </c>
      <c r="C51" s="0" t="n">
        <v>9</v>
      </c>
      <c r="D51" s="0" t="n">
        <v>5649.01728183783</v>
      </c>
      <c r="E51" s="13" t="n">
        <v>15266282.2332751</v>
      </c>
      <c r="F51" s="24" t="n">
        <f aca="false">E51/43560</f>
        <v>350.465616007234</v>
      </c>
    </row>
    <row r="52" customFormat="false" ht="15" hidden="false" customHeight="false" outlineLevel="0" collapsed="false">
      <c r="A52" s="58" t="n">
        <v>16376</v>
      </c>
      <c r="B52" s="0" t="n">
        <v>1944</v>
      </c>
      <c r="C52" s="0" t="n">
        <v>10</v>
      </c>
      <c r="D52" s="0" t="n">
        <v>5658.68026822285</v>
      </c>
      <c r="E52" s="13" t="n">
        <v>14116829.7648525</v>
      </c>
      <c r="F52" s="24" t="n">
        <f aca="false">E52/43560</f>
        <v>324.077818293217</v>
      </c>
    </row>
    <row r="53" customFormat="false" ht="15" hidden="false" customHeight="false" outlineLevel="0" collapsed="false">
      <c r="A53" s="58" t="n">
        <v>33054</v>
      </c>
      <c r="B53" s="0" t="n">
        <v>1990</v>
      </c>
      <c r="C53" s="0" t="n">
        <v>6</v>
      </c>
      <c r="D53" s="0" t="n">
        <v>5662.44288057494</v>
      </c>
      <c r="E53" s="13" t="n">
        <v>14108258.2135636</v>
      </c>
      <c r="F53" s="24" t="n">
        <f aca="false">E53/43560</f>
        <v>323.881042551964</v>
      </c>
    </row>
    <row r="54" customFormat="false" ht="15" hidden="false" customHeight="false" outlineLevel="0" collapsed="false">
      <c r="A54" s="58" t="n">
        <v>23681</v>
      </c>
      <c r="B54" s="0" t="n">
        <v>1964</v>
      </c>
      <c r="C54" s="0" t="n">
        <v>10</v>
      </c>
      <c r="D54" s="0" t="n">
        <v>5671.67066614836</v>
      </c>
      <c r="E54" s="13" t="n">
        <v>14116829.7648525</v>
      </c>
      <c r="F54" s="24" t="n">
        <f aca="false">E54/43560</f>
        <v>324.077818293217</v>
      </c>
    </row>
    <row r="55" customFormat="false" ht="15" hidden="false" customHeight="false" outlineLevel="0" collapsed="false">
      <c r="A55" s="58" t="n">
        <v>11262</v>
      </c>
      <c r="B55" s="0" t="n">
        <v>1930</v>
      </c>
      <c r="C55" s="0" t="n">
        <v>10</v>
      </c>
      <c r="D55" s="0" t="n">
        <v>5677.06126744539</v>
      </c>
      <c r="E55" s="13" t="n">
        <v>13217763.5409892</v>
      </c>
      <c r="F55" s="24" t="n">
        <f aca="false">E55/43560</f>
        <v>303.438097818853</v>
      </c>
    </row>
    <row r="56" customFormat="false" ht="15" hidden="false" customHeight="false" outlineLevel="0" collapsed="false">
      <c r="A56" s="58" t="n">
        <v>32081</v>
      </c>
      <c r="B56" s="0" t="n">
        <v>1987</v>
      </c>
      <c r="C56" s="0" t="n">
        <v>10</v>
      </c>
      <c r="D56" s="0" t="n">
        <v>5689.0687125493</v>
      </c>
      <c r="E56" s="13" t="n">
        <v>14116829.7648525</v>
      </c>
      <c r="F56" s="24" t="n">
        <f aca="false">E56/43560</f>
        <v>324.077818293217</v>
      </c>
    </row>
    <row r="57" customFormat="false" ht="15" hidden="false" customHeight="false" outlineLevel="0" collapsed="false">
      <c r="A57" s="58" t="n">
        <v>14518</v>
      </c>
      <c r="B57" s="0" t="n">
        <v>1939</v>
      </c>
      <c r="C57" s="0" t="n">
        <v>9</v>
      </c>
      <c r="D57" s="0" t="n">
        <v>5691.81340782388</v>
      </c>
      <c r="E57" s="13" t="n">
        <v>15266282.2332751</v>
      </c>
      <c r="F57" s="24" t="n">
        <f aca="false">E57/43560</f>
        <v>350.465616007234</v>
      </c>
    </row>
    <row r="58" customFormat="false" ht="15" hidden="false" customHeight="false" outlineLevel="0" collapsed="false">
      <c r="A58" s="58" t="n">
        <v>14549</v>
      </c>
      <c r="B58" s="0" t="n">
        <v>1939</v>
      </c>
      <c r="C58" s="0" t="n">
        <v>10</v>
      </c>
      <c r="D58" s="0" t="n">
        <v>5707.02727975197</v>
      </c>
      <c r="E58" s="13" t="n">
        <v>14067359.5749307</v>
      </c>
      <c r="F58" s="24" t="n">
        <f aca="false">E58/43560</f>
        <v>322.942139002083</v>
      </c>
    </row>
    <row r="59" customFormat="false" ht="15" hidden="false" customHeight="false" outlineLevel="0" collapsed="false">
      <c r="A59" s="58" t="n">
        <v>16315</v>
      </c>
      <c r="B59" s="0" t="n">
        <v>1944</v>
      </c>
      <c r="C59" s="0" t="n">
        <v>8</v>
      </c>
      <c r="D59" s="0" t="n">
        <v>5726.60271209421</v>
      </c>
      <c r="E59" s="13" t="n">
        <v>13298078.5331542</v>
      </c>
      <c r="F59" s="24" t="n">
        <f aca="false">E59/43560</f>
        <v>305.281876335037</v>
      </c>
    </row>
    <row r="60" customFormat="false" ht="15" hidden="false" customHeight="false" outlineLevel="0" collapsed="false">
      <c r="A60" s="58" t="n">
        <v>9436</v>
      </c>
      <c r="B60" s="0" t="n">
        <v>1925</v>
      </c>
      <c r="C60" s="0" t="n">
        <v>10</v>
      </c>
      <c r="D60" s="0" t="n">
        <v>5728.27705694402</v>
      </c>
      <c r="E60" s="13" t="n">
        <v>14116829.7648525</v>
      </c>
      <c r="F60" s="24" t="n">
        <f aca="false">E60/43560</f>
        <v>324.077818293217</v>
      </c>
    </row>
    <row r="61" customFormat="false" ht="15" hidden="false" customHeight="false" outlineLevel="0" collapsed="false">
      <c r="A61" s="58" t="n">
        <v>17440</v>
      </c>
      <c r="B61" s="0" t="n">
        <v>1947</v>
      </c>
      <c r="C61" s="0" t="n">
        <v>9</v>
      </c>
      <c r="D61" s="0" t="n">
        <v>5776.94680815762</v>
      </c>
      <c r="E61" s="13" t="n">
        <v>15273426.9909393</v>
      </c>
      <c r="F61" s="24" t="n">
        <f aca="false">E61/43560</f>
        <v>350.629637073906</v>
      </c>
    </row>
    <row r="62" customFormat="false" ht="15" hidden="false" customHeight="false" outlineLevel="0" collapsed="false">
      <c r="A62" s="58" t="n">
        <v>37164</v>
      </c>
      <c r="B62" s="0" t="n">
        <v>2001</v>
      </c>
      <c r="C62" s="0" t="n">
        <v>9</v>
      </c>
      <c r="D62" s="0" t="n">
        <v>5778.20184029885</v>
      </c>
      <c r="E62" s="13" t="n">
        <v>15273426.9909393</v>
      </c>
      <c r="F62" s="24" t="n">
        <f aca="false">E62/43560</f>
        <v>350.629637073906</v>
      </c>
    </row>
    <row r="63" customFormat="false" ht="15" hidden="false" customHeight="false" outlineLevel="0" collapsed="false">
      <c r="A63" s="58" t="n">
        <v>34668</v>
      </c>
      <c r="B63" s="0" t="n">
        <v>1994</v>
      </c>
      <c r="C63" s="0" t="n">
        <v>11</v>
      </c>
      <c r="D63" s="0" t="n">
        <v>5778.27745752427</v>
      </c>
      <c r="E63" s="13" t="n">
        <v>14915964.3462796</v>
      </c>
      <c r="F63" s="24" t="n">
        <f aca="false">E63/43560</f>
        <v>342.423423927448</v>
      </c>
    </row>
    <row r="64" customFormat="false" ht="15" hidden="false" customHeight="false" outlineLevel="0" collapsed="false">
      <c r="A64" s="58" t="n">
        <v>33238</v>
      </c>
      <c r="B64" s="0" t="n">
        <v>1990</v>
      </c>
      <c r="C64" s="0" t="n">
        <v>12</v>
      </c>
      <c r="D64" s="0" t="n">
        <v>5793.42112835634</v>
      </c>
      <c r="E64" s="13" t="n">
        <v>11647726.9718236</v>
      </c>
      <c r="F64" s="24" t="n">
        <f aca="false">E64/43560</f>
        <v>267.395017718631</v>
      </c>
    </row>
    <row r="65" customFormat="false" ht="15" hidden="false" customHeight="false" outlineLevel="0" collapsed="false">
      <c r="A65" s="58" t="n">
        <v>18202</v>
      </c>
      <c r="B65" s="0" t="n">
        <v>1949</v>
      </c>
      <c r="C65" s="0" t="n">
        <v>10</v>
      </c>
      <c r="D65" s="0" t="n">
        <v>5800.65284388274</v>
      </c>
      <c r="E65" s="13" t="n">
        <v>14067359.5749307</v>
      </c>
      <c r="F65" s="24" t="n">
        <f aca="false">E65/43560</f>
        <v>322.942139002083</v>
      </c>
    </row>
    <row r="66" customFormat="false" ht="15" hidden="false" customHeight="false" outlineLevel="0" collapsed="false">
      <c r="A66" s="58" t="n">
        <v>28064</v>
      </c>
      <c r="B66" s="0" t="n">
        <v>1976</v>
      </c>
      <c r="C66" s="0" t="n">
        <v>10</v>
      </c>
      <c r="D66" s="0" t="n">
        <v>5837.59488537242</v>
      </c>
      <c r="E66" s="13" t="n">
        <v>14627358.5735188</v>
      </c>
      <c r="F66" s="24" t="n">
        <f aca="false">E66/43560</f>
        <v>335.797947050478</v>
      </c>
    </row>
    <row r="67" customFormat="false" ht="15" hidden="false" customHeight="false" outlineLevel="0" collapsed="false">
      <c r="A67" s="58" t="n">
        <v>32020</v>
      </c>
      <c r="B67" s="0" t="n">
        <v>1987</v>
      </c>
      <c r="C67" s="0" t="n">
        <v>8</v>
      </c>
      <c r="D67" s="0" t="n">
        <v>5842.12547405947</v>
      </c>
      <c r="E67" s="13" t="n">
        <v>13248608.3432324</v>
      </c>
      <c r="F67" s="24" t="n">
        <f aca="false">E67/43560</f>
        <v>304.146197043903</v>
      </c>
    </row>
    <row r="68" customFormat="false" ht="15" hidden="false" customHeight="false" outlineLevel="0" collapsed="false">
      <c r="A68" s="58" t="n">
        <v>11292</v>
      </c>
      <c r="B68" s="0" t="n">
        <v>1930</v>
      </c>
      <c r="C68" s="0" t="n">
        <v>11</v>
      </c>
      <c r="D68" s="0" t="n">
        <v>5850.29630612864</v>
      </c>
      <c r="E68" s="13" t="n">
        <v>13693898.7613053</v>
      </c>
      <c r="F68" s="24" t="n">
        <f aca="false">E68/43560</f>
        <v>314.36865843217</v>
      </c>
    </row>
    <row r="69" customFormat="false" ht="15" hidden="false" customHeight="false" outlineLevel="0" collapsed="false">
      <c r="A69" s="58" t="n">
        <v>9770</v>
      </c>
      <c r="B69" s="0" t="n">
        <v>1926</v>
      </c>
      <c r="C69" s="0" t="n">
        <v>9</v>
      </c>
      <c r="D69" s="0" t="n">
        <v>5869.82943340413</v>
      </c>
      <c r="E69" s="13" t="n">
        <v>15287672.5938049</v>
      </c>
      <c r="F69" s="24" t="n">
        <f aca="false">E69/43560</f>
        <v>350.956671115815</v>
      </c>
    </row>
    <row r="70" customFormat="false" ht="15" hidden="false" customHeight="false" outlineLevel="0" collapsed="false">
      <c r="A70" s="58" t="n">
        <v>32873</v>
      </c>
      <c r="B70" s="0" t="n">
        <v>1989</v>
      </c>
      <c r="C70" s="0" t="n">
        <v>12</v>
      </c>
      <c r="D70" s="0" t="n">
        <v>5873.7798325622</v>
      </c>
      <c r="E70" s="13" t="n">
        <v>13606211.5217686</v>
      </c>
      <c r="F70" s="24" t="n">
        <f aca="false">E70/43560</f>
        <v>312.355636404237</v>
      </c>
    </row>
    <row r="71" customFormat="false" ht="15" hidden="false" customHeight="false" outlineLevel="0" collapsed="false">
      <c r="A71" s="58" t="n">
        <v>32111</v>
      </c>
      <c r="B71" s="0" t="n">
        <v>1987</v>
      </c>
      <c r="C71" s="0" t="n">
        <v>11</v>
      </c>
      <c r="D71" s="0" t="n">
        <v>5886.60701655416</v>
      </c>
      <c r="E71" s="13" t="n">
        <v>13728292.3496555</v>
      </c>
      <c r="F71" s="24" t="n">
        <f aca="false">E71/43560</f>
        <v>315.158226576114</v>
      </c>
    </row>
    <row r="72" customFormat="false" ht="15" hidden="false" customHeight="false" outlineLevel="0" collapsed="false">
      <c r="A72" s="58" t="n">
        <v>12631</v>
      </c>
      <c r="B72" s="0" t="n">
        <v>1934</v>
      </c>
      <c r="C72" s="0" t="n">
        <v>7</v>
      </c>
      <c r="D72" s="0" t="n">
        <v>5933.52754759557</v>
      </c>
      <c r="E72" s="13" t="n">
        <v>14149356.7508594</v>
      </c>
      <c r="F72" s="24" t="n">
        <f aca="false">E72/43560</f>
        <v>324.824535143696</v>
      </c>
    </row>
    <row r="73" customFormat="false" ht="15" hidden="false" customHeight="false" outlineLevel="0" collapsed="false">
      <c r="A73" s="58" t="n">
        <v>37195</v>
      </c>
      <c r="B73" s="0" t="n">
        <v>2001</v>
      </c>
      <c r="C73" s="0" t="n">
        <v>10</v>
      </c>
      <c r="D73" s="0" t="n">
        <v>5943.42837435528</v>
      </c>
      <c r="E73" s="13" t="n">
        <v>14539671.3339821</v>
      </c>
      <c r="F73" s="24" t="n">
        <f aca="false">E73/43560</f>
        <v>333.784925022545</v>
      </c>
    </row>
    <row r="74" customFormat="false" ht="15" hidden="false" customHeight="false" outlineLevel="0" collapsed="false">
      <c r="A74" s="58" t="n">
        <v>11932</v>
      </c>
      <c r="B74" s="0" t="n">
        <v>1932</v>
      </c>
      <c r="C74" s="0" t="n">
        <v>8</v>
      </c>
      <c r="D74" s="0" t="n">
        <v>5948.65757381106</v>
      </c>
      <c r="E74" s="13" t="n">
        <v>15287672.5938049</v>
      </c>
      <c r="F74" s="24" t="n">
        <f aca="false">E74/43560</f>
        <v>350.956671115815</v>
      </c>
    </row>
    <row r="75" customFormat="false" ht="15" hidden="false" customHeight="false" outlineLevel="0" collapsed="false">
      <c r="A75" s="58" t="n">
        <v>32842</v>
      </c>
      <c r="B75" s="0" t="n">
        <v>1989</v>
      </c>
      <c r="C75" s="0" t="n">
        <v>11</v>
      </c>
      <c r="D75" s="0" t="n">
        <v>5954.92957372573</v>
      </c>
      <c r="E75" s="13" t="n">
        <v>13748000.5264216</v>
      </c>
      <c r="F75" s="24" t="n">
        <f aca="false">E75/43560</f>
        <v>315.610664059266</v>
      </c>
    </row>
    <row r="76" customFormat="false" ht="15" hidden="false" customHeight="false" outlineLevel="0" collapsed="false">
      <c r="A76" s="58" t="n">
        <v>37560</v>
      </c>
      <c r="B76" s="0" t="n">
        <v>2002</v>
      </c>
      <c r="C76" s="0" t="n">
        <v>10</v>
      </c>
      <c r="D76" s="0" t="n">
        <v>5964.28033032464</v>
      </c>
      <c r="E76" s="13" t="n">
        <v>14627358.5735188</v>
      </c>
      <c r="F76" s="24" t="n">
        <f aca="false">E76/43560</f>
        <v>335.797947050478</v>
      </c>
    </row>
    <row r="77" customFormat="false" ht="15" hidden="false" customHeight="false" outlineLevel="0" collapsed="false">
      <c r="A77" s="58" t="n">
        <v>14579</v>
      </c>
      <c r="B77" s="0" t="n">
        <v>1939</v>
      </c>
      <c r="C77" s="0" t="n">
        <v>11</v>
      </c>
      <c r="D77" s="0" t="n">
        <v>5964.5882437993</v>
      </c>
      <c r="E77" s="13" t="n">
        <v>13748000.5264216</v>
      </c>
      <c r="F77" s="24" t="n">
        <f aca="false">E77/43560</f>
        <v>315.610664059266</v>
      </c>
    </row>
    <row r="78" customFormat="false" ht="15" hidden="false" customHeight="false" outlineLevel="0" collapsed="false">
      <c r="A78" s="58" t="n">
        <v>27941</v>
      </c>
      <c r="B78" s="0" t="n">
        <v>1976</v>
      </c>
      <c r="C78" s="0" t="n">
        <v>6</v>
      </c>
      <c r="D78" s="0" t="n">
        <v>5967.67482364988</v>
      </c>
      <c r="E78" s="13" t="n">
        <v>13255753.1008966</v>
      </c>
      <c r="F78" s="24" t="n">
        <f aca="false">E78/43560</f>
        <v>304.310218110575</v>
      </c>
    </row>
    <row r="79" customFormat="false" ht="15" hidden="false" customHeight="false" outlineLevel="0" collapsed="false">
      <c r="A79" s="58" t="n">
        <v>21854</v>
      </c>
      <c r="B79" s="0" t="n">
        <v>1959</v>
      </c>
      <c r="C79" s="0" t="n">
        <v>10</v>
      </c>
      <c r="D79" s="0" t="n">
        <v>5977.40402192051</v>
      </c>
      <c r="E79" s="13" t="n">
        <v>14634503.331183</v>
      </c>
      <c r="F79" s="24" t="n">
        <f aca="false">E79/43560</f>
        <v>335.96196811715</v>
      </c>
    </row>
    <row r="80" customFormat="false" ht="15" hidden="false" customHeight="false" outlineLevel="0" collapsed="false">
      <c r="A80" s="58" t="n">
        <v>22585</v>
      </c>
      <c r="B80" s="0" t="n">
        <v>1961</v>
      </c>
      <c r="C80" s="0" t="n">
        <v>10</v>
      </c>
      <c r="D80" s="0" t="n">
        <v>5994.42100747118</v>
      </c>
      <c r="E80" s="13" t="n">
        <v>14627358.5735188</v>
      </c>
      <c r="F80" s="24" t="n">
        <f aca="false">E80/43560</f>
        <v>335.797947050478</v>
      </c>
    </row>
    <row r="81" customFormat="false" ht="15" hidden="false" customHeight="false" outlineLevel="0" collapsed="false">
      <c r="A81" s="58" t="n">
        <v>8979</v>
      </c>
      <c r="B81" s="0" t="n">
        <v>1924</v>
      </c>
      <c r="C81" s="0" t="n">
        <v>7</v>
      </c>
      <c r="D81" s="0" t="n">
        <v>5999.228427924</v>
      </c>
      <c r="E81" s="13" t="n">
        <v>14149356.7508594</v>
      </c>
      <c r="F81" s="24" t="n">
        <f aca="false">E81/43560</f>
        <v>324.824535143696</v>
      </c>
    </row>
    <row r="82" customFormat="false" ht="15" hidden="false" customHeight="false" outlineLevel="0" collapsed="false">
      <c r="A82" s="58" t="n">
        <v>23620</v>
      </c>
      <c r="B82" s="0" t="n">
        <v>1964</v>
      </c>
      <c r="C82" s="0" t="n">
        <v>8</v>
      </c>
      <c r="D82" s="0" t="n">
        <v>5999.78816652761</v>
      </c>
      <c r="E82" s="13" t="n">
        <v>13195146.2854977</v>
      </c>
      <c r="F82" s="24" t="n">
        <f aca="false">E82/43560</f>
        <v>302.918877077542</v>
      </c>
    </row>
    <row r="83" customFormat="false" ht="15" hidden="false" customHeight="false" outlineLevel="0" collapsed="false">
      <c r="A83" s="58" t="n">
        <v>13788</v>
      </c>
      <c r="B83" s="0" t="n">
        <v>1937</v>
      </c>
      <c r="C83" s="0" t="n">
        <v>9</v>
      </c>
      <c r="D83" s="0" t="n">
        <v>6005.76779382206</v>
      </c>
      <c r="E83" s="13" t="n">
        <v>15847671.592393</v>
      </c>
      <c r="F83" s="24" t="n">
        <f aca="false">E83/43560</f>
        <v>363.81247916421</v>
      </c>
    </row>
    <row r="84" customFormat="false" ht="15" hidden="false" customHeight="false" outlineLevel="0" collapsed="false">
      <c r="A84" s="58" t="n">
        <v>33024</v>
      </c>
      <c r="B84" s="0" t="n">
        <v>1990</v>
      </c>
      <c r="C84" s="0" t="n">
        <v>5</v>
      </c>
      <c r="D84" s="0" t="n">
        <v>6007.52837008874</v>
      </c>
      <c r="E84" s="13" t="n">
        <v>11560039.7322868</v>
      </c>
      <c r="F84" s="24" t="n">
        <f aca="false">E84/43560</f>
        <v>265.381995690698</v>
      </c>
    </row>
    <row r="85" customFormat="false" ht="15" hidden="false" customHeight="false" outlineLevel="0" collapsed="false">
      <c r="A85" s="58" t="n">
        <v>32233</v>
      </c>
      <c r="B85" s="0" t="n">
        <v>1988</v>
      </c>
      <c r="C85" s="0" t="n">
        <v>3</v>
      </c>
      <c r="D85" s="0" t="n">
        <v>6029.0189979331</v>
      </c>
      <c r="E85" s="13" t="n">
        <v>11755606.7160074</v>
      </c>
      <c r="F85" s="24" t="n">
        <f aca="false">E85/43560</f>
        <v>269.871595867939</v>
      </c>
    </row>
    <row r="86" customFormat="false" ht="15" hidden="false" customHeight="false" outlineLevel="0" collapsed="false">
      <c r="A86" s="58" t="n">
        <v>22220</v>
      </c>
      <c r="B86" s="0" t="n">
        <v>1960</v>
      </c>
      <c r="C86" s="0" t="n">
        <v>10</v>
      </c>
      <c r="D86" s="0" t="n">
        <v>6035.2658952139</v>
      </c>
      <c r="E86" s="13" t="n">
        <v>14648748.9340486</v>
      </c>
      <c r="F86" s="24" t="n">
        <f aca="false">E86/43560</f>
        <v>336.289002159059</v>
      </c>
    </row>
    <row r="87" customFormat="false" ht="15" hidden="false" customHeight="false" outlineLevel="0" collapsed="false">
      <c r="A87" s="58" t="n">
        <v>16345</v>
      </c>
      <c r="B87" s="0" t="n">
        <v>1944</v>
      </c>
      <c r="C87" s="0" t="n">
        <v>9</v>
      </c>
      <c r="D87" s="0" t="n">
        <v>6053.21207287242</v>
      </c>
      <c r="E87" s="13" t="n">
        <v>15759984.3528562</v>
      </c>
      <c r="F87" s="24" t="n">
        <f aca="false">E87/43560</f>
        <v>361.799457136277</v>
      </c>
    </row>
    <row r="88" customFormat="false" ht="15" hidden="false" customHeight="false" outlineLevel="0" collapsed="false">
      <c r="A88" s="58" t="n">
        <v>31351</v>
      </c>
      <c r="B88" s="0" t="n">
        <v>1985</v>
      </c>
      <c r="C88" s="0" t="n">
        <v>10</v>
      </c>
      <c r="D88" s="0" t="n">
        <v>6053.57597988092</v>
      </c>
      <c r="E88" s="13" t="n">
        <v>14648748.9340486</v>
      </c>
      <c r="F88" s="24" t="n">
        <f aca="false">E88/43560</f>
        <v>336.289002159059</v>
      </c>
    </row>
    <row r="89" customFormat="false" ht="15" hidden="false" customHeight="false" outlineLevel="0" collapsed="false">
      <c r="A89" s="58" t="n">
        <v>13819</v>
      </c>
      <c r="B89" s="0" t="n">
        <v>1937</v>
      </c>
      <c r="C89" s="0" t="n">
        <v>10</v>
      </c>
      <c r="D89" s="0" t="n">
        <v>6064.98155434618</v>
      </c>
      <c r="E89" s="13" t="n">
        <v>14648748.9340486</v>
      </c>
      <c r="F89" s="24" t="n">
        <f aca="false">E89/43560</f>
        <v>336.289002159059</v>
      </c>
    </row>
    <row r="90" customFormat="false" ht="15" hidden="false" customHeight="false" outlineLevel="0" collapsed="false">
      <c r="A90" s="58" t="n">
        <v>11535</v>
      </c>
      <c r="B90" s="0" t="n">
        <v>1931</v>
      </c>
      <c r="C90" s="0" t="n">
        <v>7</v>
      </c>
      <c r="D90" s="0" t="n">
        <v>6074.26711828732</v>
      </c>
      <c r="E90" s="13" t="n">
        <v>14115734.2481757</v>
      </c>
      <c r="F90" s="24" t="n">
        <f aca="false">E90/43560</f>
        <v>324.052668690901</v>
      </c>
    </row>
    <row r="91" customFormat="false" ht="15" hidden="false" customHeight="false" outlineLevel="0" collapsed="false">
      <c r="A91" s="58" t="n">
        <v>34515</v>
      </c>
      <c r="B91" s="0" t="n">
        <v>1994</v>
      </c>
      <c r="C91" s="0" t="n">
        <v>6</v>
      </c>
      <c r="D91" s="0" t="n">
        <v>6089.78865243856</v>
      </c>
      <c r="E91" s="13" t="n">
        <v>13269998.7037622</v>
      </c>
      <c r="F91" s="24" t="n">
        <f aca="false">E91/43560</f>
        <v>304.637252152484</v>
      </c>
    </row>
    <row r="92" customFormat="false" ht="15" hidden="false" customHeight="false" outlineLevel="0" collapsed="false">
      <c r="A92" s="58" t="n">
        <v>20393</v>
      </c>
      <c r="B92" s="0" t="n">
        <v>1955</v>
      </c>
      <c r="C92" s="0" t="n">
        <v>10</v>
      </c>
      <c r="D92" s="0" t="n">
        <v>6116.85459173999</v>
      </c>
      <c r="E92" s="13" t="n">
        <v>14648748.9340486</v>
      </c>
      <c r="F92" s="24" t="n">
        <f aca="false">E92/43560</f>
        <v>336.289002159059</v>
      </c>
    </row>
    <row r="93" customFormat="false" ht="15" hidden="false" customHeight="false" outlineLevel="0" collapsed="false">
      <c r="A93" s="58" t="n">
        <v>12266</v>
      </c>
      <c r="B93" s="0" t="n">
        <v>1933</v>
      </c>
      <c r="C93" s="0" t="n">
        <v>7</v>
      </c>
      <c r="D93" s="0" t="n">
        <v>6187.5113655757</v>
      </c>
      <c r="E93" s="13" t="n">
        <v>14028047.0086389</v>
      </c>
      <c r="F93" s="24" t="n">
        <f aca="false">E93/43560</f>
        <v>322.039646662968</v>
      </c>
    </row>
    <row r="94" customFormat="false" ht="15" hidden="false" customHeight="false" outlineLevel="0" collapsed="false">
      <c r="A94" s="58" t="n">
        <v>16741</v>
      </c>
      <c r="B94" s="0" t="n">
        <v>1945</v>
      </c>
      <c r="C94" s="0" t="n">
        <v>10</v>
      </c>
      <c r="D94" s="0" t="n">
        <v>6215.30324161863</v>
      </c>
      <c r="E94" s="13" t="n">
        <v>14561061.6945118</v>
      </c>
      <c r="F94" s="24" t="n">
        <f aca="false">E94/43560</f>
        <v>334.275980131126</v>
      </c>
    </row>
    <row r="95" customFormat="false" ht="15" hidden="false" customHeight="false" outlineLevel="0" collapsed="false">
      <c r="A95" s="58" t="n">
        <v>11323</v>
      </c>
      <c r="B95" s="0" t="n">
        <v>1930</v>
      </c>
      <c r="C95" s="0" t="n">
        <v>12</v>
      </c>
      <c r="D95" s="0" t="n">
        <v>6249.89103269114</v>
      </c>
      <c r="E95" s="13" t="n">
        <v>13475945.8058319</v>
      </c>
      <c r="F95" s="24" t="n">
        <f aca="false">E95/43560</f>
        <v>309.365147057665</v>
      </c>
    </row>
    <row r="96" customFormat="false" ht="15" hidden="false" customHeight="false" outlineLevel="0" collapsed="false">
      <c r="A96" s="58" t="n">
        <v>37134</v>
      </c>
      <c r="B96" s="0" t="n">
        <v>2001</v>
      </c>
      <c r="C96" s="0" t="n">
        <v>8</v>
      </c>
      <c r="D96" s="0" t="n">
        <v>6260.93352264108</v>
      </c>
      <c r="E96" s="13" t="n">
        <v>13967440.19324</v>
      </c>
      <c r="F96" s="24" t="n">
        <f aca="false">E96/43560</f>
        <v>320.648305629936</v>
      </c>
    </row>
    <row r="97" customFormat="false" ht="15" hidden="false" customHeight="false" outlineLevel="0" collapsed="false">
      <c r="A97" s="58" t="n">
        <v>24411</v>
      </c>
      <c r="B97" s="0" t="n">
        <v>1966</v>
      </c>
      <c r="C97" s="0" t="n">
        <v>10</v>
      </c>
      <c r="D97" s="0" t="n">
        <v>6262.03864058708</v>
      </c>
      <c r="E97" s="13" t="n">
        <v>14561061.6945118</v>
      </c>
      <c r="F97" s="24" t="n">
        <f aca="false">E97/43560</f>
        <v>334.275980131126</v>
      </c>
    </row>
    <row r="98" customFormat="false" ht="15" hidden="false" customHeight="false" outlineLevel="0" collapsed="false">
      <c r="A98" s="58" t="n">
        <v>28337</v>
      </c>
      <c r="B98" s="0" t="n">
        <v>1977</v>
      </c>
      <c r="C98" s="0" t="n">
        <v>7</v>
      </c>
      <c r="D98" s="0" t="n">
        <v>6264.16724343902</v>
      </c>
      <c r="E98" s="13" t="n">
        <v>13967440.19324</v>
      </c>
      <c r="F98" s="24" t="n">
        <f aca="false">E98/43560</f>
        <v>320.648305629936</v>
      </c>
    </row>
    <row r="99" customFormat="false" ht="15" hidden="false" customHeight="false" outlineLevel="0" collapsed="false">
      <c r="A99" s="58" t="n">
        <v>13484</v>
      </c>
      <c r="B99" s="0" t="n">
        <v>1936</v>
      </c>
      <c r="C99" s="0" t="n">
        <v>11</v>
      </c>
      <c r="D99" s="0" t="n">
        <v>6292.1073318037</v>
      </c>
      <c r="E99" s="13" t="n">
        <v>13497336.1663617</v>
      </c>
      <c r="F99" s="24" t="n">
        <f aca="false">E99/43560</f>
        <v>309.856202166246</v>
      </c>
    </row>
    <row r="100" customFormat="false" ht="15" hidden="false" customHeight="false" outlineLevel="0" collapsed="false">
      <c r="A100" s="58" t="n">
        <v>21915</v>
      </c>
      <c r="B100" s="0" t="n">
        <v>1959</v>
      </c>
      <c r="C100" s="0" t="n">
        <v>12</v>
      </c>
      <c r="D100" s="0" t="n">
        <v>6302.63764790655</v>
      </c>
      <c r="E100" s="13" t="n">
        <v>13475945.8058319</v>
      </c>
      <c r="F100" s="24" t="n">
        <f aca="false">E100/43560</f>
        <v>309.365147057665</v>
      </c>
    </row>
    <row r="101" customFormat="false" ht="15" hidden="false" customHeight="false" outlineLevel="0" collapsed="false">
      <c r="A101" s="58" t="n">
        <v>11962</v>
      </c>
      <c r="B101" s="0" t="n">
        <v>1932</v>
      </c>
      <c r="C101" s="0" t="n">
        <v>9</v>
      </c>
      <c r="D101" s="0" t="n">
        <v>6312.94969517976</v>
      </c>
      <c r="E101" s="13" t="n">
        <v>15693420.6702133</v>
      </c>
      <c r="F101" s="24" t="n">
        <f aca="false">E101/43560</f>
        <v>360.27136524824</v>
      </c>
    </row>
    <row r="102" customFormat="false" ht="15" hidden="false" customHeight="false" outlineLevel="0" collapsed="false">
      <c r="A102" s="58" t="n">
        <v>33481</v>
      </c>
      <c r="B102" s="0" t="n">
        <v>1991</v>
      </c>
      <c r="C102" s="0" t="n">
        <v>8</v>
      </c>
      <c r="D102" s="0" t="n">
        <v>6398.03549994311</v>
      </c>
      <c r="E102" s="13" t="n">
        <v>13055140.9661836</v>
      </c>
      <c r="F102" s="24" t="n">
        <f aca="false">E102/43560</f>
        <v>299.704797203481</v>
      </c>
    </row>
    <row r="103" customFormat="false" ht="15" hidden="false" customHeight="false" outlineLevel="0" collapsed="false">
      <c r="A103" s="58" t="n">
        <v>13118</v>
      </c>
      <c r="B103" s="0" t="n">
        <v>1935</v>
      </c>
      <c r="C103" s="0" t="n">
        <v>11</v>
      </c>
      <c r="D103" s="0" t="n">
        <v>6469.03386443796</v>
      </c>
      <c r="E103" s="13" t="n">
        <v>13497336.1663617</v>
      </c>
      <c r="F103" s="24" t="n">
        <f aca="false">E103/43560</f>
        <v>309.856202166246</v>
      </c>
    </row>
    <row r="104" customFormat="false" ht="15" hidden="false" customHeight="false" outlineLevel="0" collapsed="false">
      <c r="A104" s="58" t="n">
        <v>33389</v>
      </c>
      <c r="B104" s="0" t="n">
        <v>1991</v>
      </c>
      <c r="C104" s="0" t="n">
        <v>5</v>
      </c>
      <c r="D104" s="0" t="n">
        <v>6488.24569079945</v>
      </c>
      <c r="E104" s="13" t="n">
        <v>11415312.6975405</v>
      </c>
      <c r="F104" s="24" t="n">
        <f aca="false">E104/43560</f>
        <v>262.059520145559</v>
      </c>
    </row>
    <row r="105" customFormat="false" ht="15" hidden="false" customHeight="false" outlineLevel="0" collapsed="false">
      <c r="A105" s="58" t="n">
        <v>8735</v>
      </c>
      <c r="B105" s="0" t="n">
        <v>1923</v>
      </c>
      <c r="C105" s="0" t="n">
        <v>11</v>
      </c>
      <c r="D105" s="0" t="n">
        <v>6516.88997079794</v>
      </c>
      <c r="E105" s="13" t="n">
        <v>13482306.2921588</v>
      </c>
      <c r="F105" s="24" t="n">
        <f aca="false">E105/43560</f>
        <v>309.511163731836</v>
      </c>
    </row>
    <row r="106" customFormat="false" ht="15" hidden="false" customHeight="false" outlineLevel="0" collapsed="false">
      <c r="A106" s="58" t="n">
        <v>9466</v>
      </c>
      <c r="B106" s="0" t="n">
        <v>1925</v>
      </c>
      <c r="C106" s="0" t="n">
        <v>11</v>
      </c>
      <c r="D106" s="0" t="n">
        <v>6522.04858635467</v>
      </c>
      <c r="E106" s="13" t="n">
        <v>13482306.2921588</v>
      </c>
      <c r="F106" s="24" t="n">
        <f aca="false">E106/43560</f>
        <v>309.511163731836</v>
      </c>
    </row>
    <row r="107" customFormat="false" ht="15" hidden="false" customHeight="false" outlineLevel="0" collapsed="false">
      <c r="A107" s="58" t="n">
        <v>8705</v>
      </c>
      <c r="B107" s="0" t="n">
        <v>1923</v>
      </c>
      <c r="C107" s="0" t="n">
        <v>10</v>
      </c>
      <c r="D107" s="0" t="n">
        <v>6527.57071782084</v>
      </c>
      <c r="E107" s="13" t="n">
        <v>14310130.530816</v>
      </c>
      <c r="F107" s="24" t="n">
        <f aca="false">E107/43560</f>
        <v>328.51539326942</v>
      </c>
    </row>
    <row r="108" customFormat="false" ht="15" hidden="false" customHeight="false" outlineLevel="0" collapsed="false">
      <c r="A108" s="58" t="n">
        <v>18141</v>
      </c>
      <c r="B108" s="0" t="n">
        <v>1949</v>
      </c>
      <c r="C108" s="0" t="n">
        <v>8</v>
      </c>
      <c r="D108" s="0" t="n">
        <v>6541.15502929688</v>
      </c>
      <c r="E108" s="13" t="n">
        <v>14494498.0118689</v>
      </c>
      <c r="F108" s="24" t="n">
        <f aca="false">E108/43560</f>
        <v>332.747888243088</v>
      </c>
    </row>
    <row r="109" customFormat="false" ht="15" hidden="false" customHeight="false" outlineLevel="0" collapsed="false">
      <c r="A109" s="58" t="n">
        <v>28125</v>
      </c>
      <c r="B109" s="0" t="n">
        <v>1976</v>
      </c>
      <c r="C109" s="0" t="n">
        <v>12</v>
      </c>
      <c r="D109" s="0" t="n">
        <v>6546.83055455476</v>
      </c>
      <c r="E109" s="13" t="n">
        <v>13422840.2432323</v>
      </c>
      <c r="F109" s="24" t="n">
        <f aca="false">E109/43560</f>
        <v>308.146011093487</v>
      </c>
    </row>
    <row r="110" customFormat="false" ht="15" hidden="false" customHeight="false" outlineLevel="0" collapsed="false">
      <c r="A110" s="58" t="n">
        <v>18171</v>
      </c>
      <c r="B110" s="0" t="n">
        <v>1949</v>
      </c>
      <c r="C110" s="0" t="n">
        <v>9</v>
      </c>
      <c r="D110" s="0" t="n">
        <v>6548.65053521314</v>
      </c>
      <c r="E110" s="13" t="n">
        <v>15407549.5553248</v>
      </c>
      <c r="F110" s="24" t="n">
        <f aca="false">E110/43560</f>
        <v>353.708667477613</v>
      </c>
    </row>
    <row r="111" customFormat="false" ht="15" hidden="false" customHeight="false" outlineLevel="0" collapsed="false">
      <c r="A111" s="58" t="n">
        <v>8887</v>
      </c>
      <c r="B111" s="0" t="n">
        <v>1924</v>
      </c>
      <c r="C111" s="0" t="n">
        <v>4</v>
      </c>
      <c r="D111" s="0" t="n">
        <v>6550.97235759254</v>
      </c>
      <c r="E111" s="13" t="n">
        <v>11077082.0500662</v>
      </c>
      <c r="F111" s="24" t="n">
        <f aca="false">E111/43560</f>
        <v>254.294812903265</v>
      </c>
    </row>
    <row r="112" customFormat="false" ht="15" hidden="false" customHeight="false" outlineLevel="0" collapsed="false">
      <c r="A112" s="58" t="n">
        <v>33847</v>
      </c>
      <c r="B112" s="0" t="n">
        <v>1992</v>
      </c>
      <c r="C112" s="0" t="n">
        <v>8</v>
      </c>
      <c r="D112" s="0" t="n">
        <v>6576.04672804157</v>
      </c>
      <c r="E112" s="13" t="n">
        <v>14667155.4628002</v>
      </c>
      <c r="F112" s="24" t="n">
        <f aca="false">E112/43560</f>
        <v>336.711557915523</v>
      </c>
    </row>
    <row r="113" customFormat="false" ht="15" hidden="false" customHeight="false" outlineLevel="0" collapsed="false">
      <c r="A113" s="58" t="n">
        <v>26572</v>
      </c>
      <c r="B113" s="0" t="n">
        <v>1972</v>
      </c>
      <c r="C113" s="0" t="n">
        <v>9</v>
      </c>
      <c r="D113" s="0" t="n">
        <v>6585.06844589085</v>
      </c>
      <c r="E113" s="13" t="n">
        <v>14524672.3755873</v>
      </c>
      <c r="F113" s="24" t="n">
        <f aca="false">E113/43560</f>
        <v>333.440596317431</v>
      </c>
    </row>
    <row r="114" customFormat="false" ht="15" hidden="false" customHeight="false" outlineLevel="0" collapsed="false">
      <c r="A114" s="58" t="n">
        <v>9010</v>
      </c>
      <c r="B114" s="0" t="n">
        <v>1924</v>
      </c>
      <c r="C114" s="0" t="n">
        <v>8</v>
      </c>
      <c r="D114" s="0" t="n">
        <v>6591.94349922254</v>
      </c>
      <c r="E114" s="13" t="n">
        <v>14694595.1686463</v>
      </c>
      <c r="F114" s="24" t="n">
        <f aca="false">E114/43560</f>
        <v>337.341486883523</v>
      </c>
    </row>
    <row r="115" customFormat="false" ht="15" hidden="false" customHeight="false" outlineLevel="0" collapsed="false">
      <c r="A115" s="58" t="n">
        <v>20362</v>
      </c>
      <c r="B115" s="0" t="n">
        <v>1955</v>
      </c>
      <c r="C115" s="0" t="n">
        <v>9</v>
      </c>
      <c r="D115" s="0" t="n">
        <v>6642.76972087379</v>
      </c>
      <c r="E115" s="13" t="n">
        <v>15378074.9931279</v>
      </c>
      <c r="F115" s="24" t="n">
        <f aca="false">E115/43560</f>
        <v>353.032024635627</v>
      </c>
    </row>
    <row r="116" customFormat="false" ht="15" hidden="false" customHeight="false" outlineLevel="0" collapsed="false">
      <c r="A116" s="58" t="n">
        <v>8766</v>
      </c>
      <c r="B116" s="0" t="n">
        <v>1923</v>
      </c>
      <c r="C116" s="0" t="n">
        <v>12</v>
      </c>
      <c r="D116" s="0" t="n">
        <v>6691.4555213706</v>
      </c>
      <c r="E116" s="13" t="n">
        <v>13422840.2432323</v>
      </c>
      <c r="F116" s="24" t="n">
        <f aca="false">E116/43560</f>
        <v>308.146011093487</v>
      </c>
    </row>
    <row r="117" customFormat="false" ht="15" hidden="false" customHeight="false" outlineLevel="0" collapsed="false">
      <c r="A117" s="58" t="n">
        <v>22615</v>
      </c>
      <c r="B117" s="0" t="n">
        <v>1961</v>
      </c>
      <c r="C117" s="0" t="n">
        <v>11</v>
      </c>
      <c r="D117" s="0" t="n">
        <v>6701.26851439245</v>
      </c>
      <c r="E117" s="13" t="n">
        <v>13411350.5204923</v>
      </c>
      <c r="F117" s="24" t="n">
        <f aca="false">E117/43560</f>
        <v>307.882243353817</v>
      </c>
    </row>
    <row r="118" customFormat="false" ht="15" hidden="false" customHeight="false" outlineLevel="0" collapsed="false">
      <c r="A118" s="58" t="n">
        <v>17471</v>
      </c>
      <c r="B118" s="0" t="n">
        <v>1947</v>
      </c>
      <c r="C118" s="0" t="n">
        <v>10</v>
      </c>
      <c r="D118" s="0" t="n">
        <v>6706.73063941141</v>
      </c>
      <c r="E118" s="13" t="n">
        <v>14194182.2089864</v>
      </c>
      <c r="F118" s="24" t="n">
        <f aca="false">E118/43560</f>
        <v>325.853586064886</v>
      </c>
    </row>
    <row r="119" customFormat="false" ht="15" hidden="false" customHeight="false" outlineLevel="0" collapsed="false">
      <c r="A119" s="58" t="n">
        <v>22189</v>
      </c>
      <c r="B119" s="0" t="n">
        <v>1960</v>
      </c>
      <c r="C119" s="0" t="n">
        <v>9</v>
      </c>
      <c r="D119" s="0" t="n">
        <v>6742.45943710179</v>
      </c>
      <c r="E119" s="13" t="n">
        <v>15378074.9931279</v>
      </c>
      <c r="F119" s="24" t="n">
        <f aca="false">E119/43560</f>
        <v>353.032024635627</v>
      </c>
    </row>
    <row r="120" customFormat="false" ht="15" hidden="false" customHeight="false" outlineLevel="0" collapsed="false">
      <c r="A120" s="58" t="n">
        <v>12297</v>
      </c>
      <c r="B120" s="0" t="n">
        <v>1933</v>
      </c>
      <c r="C120" s="0" t="n">
        <v>8</v>
      </c>
      <c r="D120" s="0" t="n">
        <v>6760.36244690534</v>
      </c>
      <c r="E120" s="13" t="n">
        <v>15547034.5027959</v>
      </c>
      <c r="F120" s="24" t="n">
        <f aca="false">E120/43560</f>
        <v>356.91080125794</v>
      </c>
    </row>
    <row r="121" customFormat="false" ht="15" hidden="false" customHeight="false" outlineLevel="0" collapsed="false">
      <c r="A121" s="58" t="n">
        <v>13088</v>
      </c>
      <c r="B121" s="0" t="n">
        <v>1935</v>
      </c>
      <c r="C121" s="0" t="n">
        <v>10</v>
      </c>
      <c r="D121" s="0" t="n">
        <v>6763.47709107631</v>
      </c>
      <c r="E121" s="13" t="n">
        <v>14179152.3347835</v>
      </c>
      <c r="F121" s="24" t="n">
        <f aca="false">E121/43560</f>
        <v>325.508547630476</v>
      </c>
    </row>
    <row r="122" customFormat="false" ht="15" hidden="false" customHeight="false" outlineLevel="0" collapsed="false">
      <c r="A122" s="58" t="n">
        <v>11413</v>
      </c>
      <c r="B122" s="0" t="n">
        <v>1931</v>
      </c>
      <c r="C122" s="0" t="n">
        <v>3</v>
      </c>
      <c r="D122" s="0" t="n">
        <v>6775.65165636377</v>
      </c>
      <c r="E122" s="13" t="n">
        <v>11268294.3717853</v>
      </c>
      <c r="F122" s="24" t="n">
        <f aca="false">E122/43560</f>
        <v>258.684443796725</v>
      </c>
    </row>
    <row r="123" customFormat="false" ht="15" hidden="false" customHeight="false" outlineLevel="0" collapsed="false">
      <c r="A123" s="58" t="n">
        <v>29159</v>
      </c>
      <c r="B123" s="0" t="n">
        <v>1979</v>
      </c>
      <c r="C123" s="0" t="n">
        <v>10</v>
      </c>
      <c r="D123" s="0" t="n">
        <v>6831.56451475273</v>
      </c>
      <c r="E123" s="13" t="n">
        <v>13299794.2876863</v>
      </c>
      <c r="F123" s="24" t="n">
        <f aca="false">E123/43560</f>
        <v>305.321264639264</v>
      </c>
    </row>
    <row r="124" customFormat="false" ht="15" hidden="false" customHeight="false" outlineLevel="0" collapsed="false">
      <c r="A124" s="58" t="n">
        <v>14610</v>
      </c>
      <c r="B124" s="0" t="n">
        <v>1939</v>
      </c>
      <c r="C124" s="0" t="n">
        <v>12</v>
      </c>
      <c r="D124" s="0" t="n">
        <v>6864.49205239305</v>
      </c>
      <c r="E124" s="13" t="n">
        <v>13344786.8378493</v>
      </c>
      <c r="F124" s="24" t="n">
        <f aca="false">E124/43560</f>
        <v>306.354151465779</v>
      </c>
    </row>
    <row r="125" customFormat="false" ht="15" hidden="false" customHeight="false" outlineLevel="0" collapsed="false">
      <c r="A125" s="58" t="n">
        <v>17410</v>
      </c>
      <c r="B125" s="0" t="n">
        <v>1947</v>
      </c>
      <c r="C125" s="0" t="n">
        <v>8</v>
      </c>
      <c r="D125" s="0" t="n">
        <v>6875.86999630234</v>
      </c>
      <c r="E125" s="13" t="n">
        <v>14348111.8444515</v>
      </c>
      <c r="F125" s="24" t="n">
        <f aca="false">E125/43560</f>
        <v>329.387324252788</v>
      </c>
    </row>
    <row r="126" customFormat="false" ht="15" hidden="false" customHeight="false" outlineLevel="0" collapsed="false">
      <c r="A126" s="58" t="n">
        <v>22554</v>
      </c>
      <c r="B126" s="0" t="n">
        <v>1961</v>
      </c>
      <c r="C126" s="0" t="n">
        <v>9</v>
      </c>
      <c r="D126" s="0" t="n">
        <v>6892.67493979445</v>
      </c>
      <c r="E126" s="13" t="n">
        <v>15360797.3838158</v>
      </c>
      <c r="F126" s="24" t="n">
        <f aca="false">E126/43560</f>
        <v>352.635385303393</v>
      </c>
    </row>
    <row r="127" customFormat="false" ht="15" hidden="false" customHeight="false" outlineLevel="0" collapsed="false">
      <c r="A127" s="58" t="n">
        <v>31593</v>
      </c>
      <c r="B127" s="0" t="n">
        <v>1986</v>
      </c>
      <c r="C127" s="0" t="n">
        <v>6</v>
      </c>
      <c r="D127" s="0" t="n">
        <v>6905.93706623559</v>
      </c>
      <c r="E127" s="13" t="n">
        <v>11344873.8972517</v>
      </c>
      <c r="F127" s="24" t="n">
        <f aca="false">E127/43560</f>
        <v>260.442467797331</v>
      </c>
    </row>
    <row r="128" customFormat="false" ht="15" hidden="false" customHeight="false" outlineLevel="0" collapsed="false">
      <c r="A128" s="58" t="n">
        <v>9375</v>
      </c>
      <c r="B128" s="0" t="n">
        <v>1925</v>
      </c>
      <c r="C128" s="0" t="n">
        <v>8</v>
      </c>
      <c r="D128" s="0" t="n">
        <v>6922.97791119918</v>
      </c>
      <c r="E128" s="13" t="n">
        <v>14163744.3633985</v>
      </c>
      <c r="F128" s="24" t="n">
        <f aca="false">E128/43560</f>
        <v>325.15482927912</v>
      </c>
    </row>
    <row r="129" customFormat="false" ht="15" hidden="false" customHeight="false" outlineLevel="0" collapsed="false">
      <c r="A129" s="58" t="n">
        <v>33419</v>
      </c>
      <c r="B129" s="0" t="n">
        <v>1991</v>
      </c>
      <c r="C129" s="0" t="n">
        <v>6</v>
      </c>
      <c r="D129" s="0" t="n">
        <v>6937.68238015777</v>
      </c>
      <c r="E129" s="13" t="n">
        <v>14179152.3347835</v>
      </c>
      <c r="F129" s="24" t="n">
        <f aca="false">E129/43560</f>
        <v>325.508547630476</v>
      </c>
    </row>
    <row r="130" customFormat="false" ht="15" hidden="false" customHeight="false" outlineLevel="0" collapsed="false">
      <c r="A130" s="58" t="n">
        <v>29890</v>
      </c>
      <c r="B130" s="0" t="n">
        <v>1981</v>
      </c>
      <c r="C130" s="0" t="n">
        <v>10</v>
      </c>
      <c r="D130" s="0" t="n">
        <v>6959.69977102928</v>
      </c>
      <c r="E130" s="13" t="n">
        <v>13299794.2876863</v>
      </c>
      <c r="F130" s="24" t="n">
        <f aca="false">E130/43560</f>
        <v>305.321264639264</v>
      </c>
    </row>
    <row r="131" customFormat="false" ht="15" hidden="false" customHeight="false" outlineLevel="0" collapsed="false">
      <c r="A131" s="58" t="n">
        <v>11201</v>
      </c>
      <c r="B131" s="0" t="n">
        <v>1930</v>
      </c>
      <c r="C131" s="0" t="n">
        <v>8</v>
      </c>
      <c r="D131" s="0" t="n">
        <v>7002.07250621018</v>
      </c>
      <c r="E131" s="13" t="n">
        <v>14161874.7254714</v>
      </c>
      <c r="F131" s="24" t="n">
        <f aca="false">E131/43560</f>
        <v>325.111908298242</v>
      </c>
    </row>
    <row r="132" customFormat="false" ht="15" hidden="false" customHeight="false" outlineLevel="0" collapsed="false">
      <c r="A132" s="58" t="n">
        <v>26603</v>
      </c>
      <c r="B132" s="0" t="n">
        <v>1972</v>
      </c>
      <c r="C132" s="0" t="n">
        <v>10</v>
      </c>
      <c r="D132" s="0" t="n">
        <v>7015.28564690155</v>
      </c>
      <c r="E132" s="13" t="n">
        <v>14119686.2858571</v>
      </c>
      <c r="F132" s="24" t="n">
        <f aca="false">E132/43560</f>
        <v>324.143394992127</v>
      </c>
    </row>
    <row r="133" customFormat="false" ht="15" hidden="false" customHeight="false" outlineLevel="0" collapsed="false">
      <c r="A133" s="58" t="n">
        <v>33116</v>
      </c>
      <c r="B133" s="0" t="n">
        <v>1990</v>
      </c>
      <c r="C133" s="0" t="n">
        <v>8</v>
      </c>
      <c r="D133" s="0" t="n">
        <v>7104.40337719964</v>
      </c>
      <c r="E133" s="13" t="n">
        <v>13282516.6783742</v>
      </c>
      <c r="F133" s="24" t="n">
        <f aca="false">E133/43560</f>
        <v>304.924625307029</v>
      </c>
    </row>
    <row r="134" customFormat="false" ht="15" hidden="false" customHeight="false" outlineLevel="0" collapsed="false">
      <c r="A134" s="58" t="n">
        <v>28094</v>
      </c>
      <c r="B134" s="0" t="n">
        <v>1976</v>
      </c>
      <c r="C134" s="0" t="n">
        <v>11</v>
      </c>
      <c r="D134" s="0" t="n">
        <v>7133.98096177184</v>
      </c>
      <c r="E134" s="13" t="n">
        <v>13606614.8938508</v>
      </c>
      <c r="F134" s="24" t="n">
        <f aca="false">E134/43560</f>
        <v>312.364896553048</v>
      </c>
    </row>
    <row r="135" customFormat="false" ht="15" hidden="false" customHeight="false" outlineLevel="0" collapsed="false">
      <c r="A135" s="58" t="n">
        <v>17532</v>
      </c>
      <c r="B135" s="0" t="n">
        <v>1947</v>
      </c>
      <c r="C135" s="0" t="n">
        <v>12</v>
      </c>
      <c r="D135" s="0" t="n">
        <v>7177.13004873331</v>
      </c>
      <c r="E135" s="13" t="n">
        <v>13606614.8938508</v>
      </c>
      <c r="F135" s="24" t="n">
        <f aca="false">E135/43560</f>
        <v>312.364896553048</v>
      </c>
    </row>
    <row r="136" customFormat="false" ht="15" hidden="false" customHeight="false" outlineLevel="0" collapsed="false">
      <c r="A136" s="58" t="n">
        <v>28215</v>
      </c>
      <c r="B136" s="0" t="n">
        <v>1977</v>
      </c>
      <c r="C136" s="0" t="n">
        <v>3</v>
      </c>
      <c r="D136" s="0" t="n">
        <v>7192.50793575546</v>
      </c>
      <c r="E136" s="13" t="n">
        <v>11630547.6815635</v>
      </c>
      <c r="F136" s="24" t="n">
        <f aca="false">E136/43560</f>
        <v>267.000635481257</v>
      </c>
    </row>
    <row r="137" customFormat="false" ht="15" hidden="false" customHeight="false" outlineLevel="0" collapsed="false">
      <c r="A137" s="58" t="n">
        <v>29859</v>
      </c>
      <c r="B137" s="0" t="n">
        <v>1981</v>
      </c>
      <c r="C137" s="0" t="n">
        <v>9</v>
      </c>
      <c r="D137" s="0" t="n">
        <v>7205.16694715185</v>
      </c>
      <c r="E137" s="13" t="n">
        <v>15279529.7955525</v>
      </c>
      <c r="F137" s="24" t="n">
        <f aca="false">E137/43560</f>
        <v>350.76973818991</v>
      </c>
    </row>
    <row r="138" customFormat="false" ht="15" hidden="false" customHeight="false" outlineLevel="0" collapsed="false">
      <c r="A138" s="58" t="n">
        <v>10805</v>
      </c>
      <c r="B138" s="0" t="n">
        <v>1929</v>
      </c>
      <c r="C138" s="0" t="n">
        <v>7</v>
      </c>
      <c r="D138" s="0" t="n">
        <v>7232.43233986271</v>
      </c>
      <c r="E138" s="13" t="n">
        <v>14140073.1861346</v>
      </c>
      <c r="F138" s="24" t="n">
        <f aca="false">E138/43560</f>
        <v>324.611413823108</v>
      </c>
    </row>
    <row r="139" customFormat="false" ht="15" hidden="false" customHeight="false" outlineLevel="0" collapsed="false">
      <c r="A139" s="58" t="n">
        <v>34607</v>
      </c>
      <c r="B139" s="0" t="n">
        <v>1994</v>
      </c>
      <c r="C139" s="0" t="n">
        <v>9</v>
      </c>
      <c r="D139" s="0" t="n">
        <v>7270.74676928474</v>
      </c>
      <c r="E139" s="13" t="n">
        <v>15258432.6345278</v>
      </c>
      <c r="F139" s="24" t="n">
        <f aca="false">E139/43560</f>
        <v>350.285414015789</v>
      </c>
    </row>
    <row r="140" customFormat="false" ht="15" hidden="false" customHeight="false" outlineLevel="0" collapsed="false">
      <c r="A140" s="58" t="n">
        <v>9497</v>
      </c>
      <c r="B140" s="0" t="n">
        <v>1925</v>
      </c>
      <c r="C140" s="0" t="n">
        <v>12</v>
      </c>
      <c r="D140" s="0" t="n">
        <v>7271.49914906326</v>
      </c>
      <c r="E140" s="13" t="n">
        <v>13566615.5038429</v>
      </c>
      <c r="F140" s="24" t="n">
        <f aca="false">E140/43560</f>
        <v>311.446636910995</v>
      </c>
    </row>
    <row r="141" customFormat="false" ht="15" hidden="false" customHeight="false" outlineLevel="0" collapsed="false">
      <c r="A141" s="58" t="n">
        <v>31320</v>
      </c>
      <c r="B141" s="0" t="n">
        <v>1985</v>
      </c>
      <c r="C141" s="0" t="n">
        <v>9</v>
      </c>
      <c r="D141" s="0" t="n">
        <v>7295.68727363661</v>
      </c>
      <c r="E141" s="13" t="n">
        <v>15258432.6345278</v>
      </c>
      <c r="F141" s="24" t="n">
        <f aca="false">E141/43560</f>
        <v>350.285414015789</v>
      </c>
    </row>
    <row r="142" customFormat="false" ht="15" hidden="false" customHeight="false" outlineLevel="0" collapsed="false">
      <c r="A142" s="58" t="n">
        <v>37529</v>
      </c>
      <c r="B142" s="0" t="n">
        <v>2002</v>
      </c>
      <c r="C142" s="0" t="n">
        <v>9</v>
      </c>
      <c r="D142" s="0" t="n">
        <v>7308.00100737637</v>
      </c>
      <c r="E142" s="13" t="n">
        <v>15258432.6345278</v>
      </c>
      <c r="F142" s="24" t="n">
        <f aca="false">E142/43560</f>
        <v>350.285414015789</v>
      </c>
    </row>
    <row r="143" customFormat="false" ht="15" hidden="false" customHeight="false" outlineLevel="0" collapsed="false">
      <c r="A143" s="58" t="n">
        <v>18263</v>
      </c>
      <c r="B143" s="0" t="n">
        <v>1949</v>
      </c>
      <c r="C143" s="0" t="n">
        <v>12</v>
      </c>
      <c r="D143" s="0" t="n">
        <v>7311.25812063865</v>
      </c>
      <c r="E143" s="13" t="n">
        <v>13566615.5038429</v>
      </c>
      <c r="F143" s="24" t="n">
        <f aca="false">E143/43560</f>
        <v>311.446636910995</v>
      </c>
    </row>
    <row r="144" customFormat="false" ht="15" hidden="false" customHeight="false" outlineLevel="0" collapsed="false">
      <c r="A144" s="58" t="n">
        <v>12205</v>
      </c>
      <c r="B144" s="0" t="n">
        <v>1933</v>
      </c>
      <c r="C144" s="0" t="n">
        <v>5</v>
      </c>
      <c r="D144" s="0" t="n">
        <v>7321.20488139032</v>
      </c>
      <c r="E144" s="13" t="n">
        <v>11630547.6815635</v>
      </c>
      <c r="F144" s="24" t="n">
        <f aca="false">E144/43560</f>
        <v>267.000635481257</v>
      </c>
    </row>
    <row r="145" customFormat="false" ht="15" hidden="false" customHeight="false" outlineLevel="0" collapsed="false">
      <c r="A145" s="58" t="n">
        <v>10744</v>
      </c>
      <c r="B145" s="0" t="n">
        <v>1929</v>
      </c>
      <c r="C145" s="0" t="n">
        <v>5</v>
      </c>
      <c r="D145" s="0" t="n">
        <v>7339.86300392521</v>
      </c>
      <c r="E145" s="13" t="n">
        <v>11615971.9973982</v>
      </c>
      <c r="F145" s="24" t="n">
        <f aca="false">E145/43560</f>
        <v>266.666023815385</v>
      </c>
    </row>
    <row r="146" customFormat="false" ht="15" hidden="false" customHeight="false" outlineLevel="0" collapsed="false">
      <c r="A146" s="58" t="n">
        <v>16710</v>
      </c>
      <c r="B146" s="0" t="n">
        <v>1945</v>
      </c>
      <c r="C146" s="0" t="n">
        <v>9</v>
      </c>
      <c r="D146" s="0" t="n">
        <v>7352.41260239684</v>
      </c>
      <c r="E146" s="13" t="n">
        <v>15258432.6345278</v>
      </c>
      <c r="F146" s="24" t="n">
        <f aca="false">E146/43560</f>
        <v>350.285414015789</v>
      </c>
    </row>
    <row r="147" customFormat="false" ht="15" hidden="false" customHeight="false" outlineLevel="0" collapsed="false">
      <c r="A147" s="58" t="n">
        <v>25142</v>
      </c>
      <c r="B147" s="0" t="n">
        <v>1968</v>
      </c>
      <c r="C147" s="0" t="n">
        <v>10</v>
      </c>
      <c r="D147" s="0" t="n">
        <v>7363.1389420889</v>
      </c>
      <c r="E147" s="13" t="n">
        <v>14080607.1372081</v>
      </c>
      <c r="F147" s="24" t="n">
        <f aca="false">E147/43560</f>
        <v>323.246261184759</v>
      </c>
    </row>
    <row r="148" customFormat="false" ht="15" hidden="false" customHeight="false" outlineLevel="0" collapsed="false">
      <c r="A148" s="58" t="n">
        <v>9740</v>
      </c>
      <c r="B148" s="0" t="n">
        <v>1926</v>
      </c>
      <c r="C148" s="0" t="n">
        <v>8</v>
      </c>
      <c r="D148" s="0" t="n">
        <v>7397.63007006599</v>
      </c>
      <c r="E148" s="13" t="n">
        <v>14118976.0251099</v>
      </c>
      <c r="F148" s="24" t="n">
        <f aca="false">E148/43560</f>
        <v>324.127089648987</v>
      </c>
    </row>
    <row r="149" customFormat="false" ht="15" hidden="false" customHeight="false" outlineLevel="0" collapsed="false">
      <c r="A149" s="58" t="n">
        <v>24380</v>
      </c>
      <c r="B149" s="0" t="n">
        <v>1966</v>
      </c>
      <c r="C149" s="0" t="n">
        <v>9</v>
      </c>
      <c r="D149" s="0" t="n">
        <v>7400.07799937424</v>
      </c>
      <c r="E149" s="13" t="n">
        <v>15608769.3065127</v>
      </c>
      <c r="F149" s="24" t="n">
        <f aca="false">E149/43560</f>
        <v>358.328037339593</v>
      </c>
    </row>
    <row r="150" customFormat="false" ht="15" hidden="false" customHeight="false" outlineLevel="0" collapsed="false">
      <c r="A150" s="58" t="n">
        <v>21884</v>
      </c>
      <c r="B150" s="0" t="n">
        <v>1959</v>
      </c>
      <c r="C150" s="0" t="n">
        <v>11</v>
      </c>
      <c r="D150" s="0" t="n">
        <v>7403.95801966399</v>
      </c>
      <c r="E150" s="13" t="n">
        <v>13566615.5038429</v>
      </c>
      <c r="F150" s="24" t="n">
        <f aca="false">E150/43560</f>
        <v>311.446636910995</v>
      </c>
    </row>
    <row r="151" customFormat="false" ht="15" hidden="false" customHeight="false" outlineLevel="0" collapsed="false">
      <c r="A151" s="58" t="n">
        <v>28156</v>
      </c>
      <c r="B151" s="0" t="n">
        <v>1977</v>
      </c>
      <c r="C151" s="0" t="n">
        <v>1</v>
      </c>
      <c r="D151" s="0" t="n">
        <v>7456.95286426729</v>
      </c>
      <c r="E151" s="13" t="n">
        <v>11805989.6605292</v>
      </c>
      <c r="F151" s="24" t="n">
        <f aca="false">E151/43560</f>
        <v>271.028229121424</v>
      </c>
    </row>
    <row r="152" customFormat="false" ht="15" hidden="false" customHeight="false" outlineLevel="0" collapsed="false">
      <c r="A152" s="58" t="n">
        <v>16223</v>
      </c>
      <c r="B152" s="0" t="n">
        <v>1944</v>
      </c>
      <c r="C152" s="0" t="n">
        <v>5</v>
      </c>
      <c r="D152" s="0" t="n">
        <v>7467.53563505006</v>
      </c>
      <c r="E152" s="13" t="n">
        <v>12535182.7781512</v>
      </c>
      <c r="F152" s="24" t="n">
        <f aca="false">E152/43560</f>
        <v>287.768199682075</v>
      </c>
    </row>
    <row r="153" customFormat="false" ht="15" hidden="false" customHeight="false" outlineLevel="0" collapsed="false">
      <c r="A153" s="58" t="n">
        <v>12784</v>
      </c>
      <c r="B153" s="0" t="n">
        <v>1934</v>
      </c>
      <c r="C153" s="0" t="n">
        <v>12</v>
      </c>
      <c r="D153" s="0" t="n">
        <v>7510.56570701229</v>
      </c>
      <c r="E153" s="13" t="n">
        <v>14595294.4431193</v>
      </c>
      <c r="F153" s="24" t="n">
        <f aca="false">E153/43560</f>
        <v>335.061855902647</v>
      </c>
    </row>
    <row r="154" customFormat="false" ht="15" hidden="false" customHeight="false" outlineLevel="0" collapsed="false">
      <c r="A154" s="58" t="n">
        <v>17867</v>
      </c>
      <c r="B154" s="0" t="n">
        <v>1948</v>
      </c>
      <c r="C154" s="0" t="n">
        <v>11</v>
      </c>
      <c r="D154" s="0" t="n">
        <v>7540.28361792703</v>
      </c>
      <c r="E154" s="13" t="n">
        <v>13549337.8945308</v>
      </c>
      <c r="F154" s="24" t="n">
        <f aca="false">E154/43560</f>
        <v>311.04999757876</v>
      </c>
    </row>
    <row r="155" customFormat="false" ht="15" hidden="false" customHeight="false" outlineLevel="0" collapsed="false">
      <c r="A155" s="58" t="n">
        <v>9405</v>
      </c>
      <c r="B155" s="0" t="n">
        <v>1925</v>
      </c>
      <c r="C155" s="0" t="n">
        <v>9</v>
      </c>
      <c r="D155" s="0" t="n">
        <v>7548.63536531022</v>
      </c>
      <c r="E155" s="13" t="n">
        <v>15587912.2855196</v>
      </c>
      <c r="F155" s="24" t="n">
        <f aca="false">E155/43560</f>
        <v>357.84922602203</v>
      </c>
    </row>
    <row r="156" customFormat="false" ht="15" hidden="false" customHeight="false" outlineLevel="0" collapsed="false">
      <c r="A156" s="58" t="n">
        <v>32812</v>
      </c>
      <c r="B156" s="0" t="n">
        <v>1989</v>
      </c>
      <c r="C156" s="0" t="n">
        <v>10</v>
      </c>
      <c r="D156" s="0" t="n">
        <v>7591.78270299226</v>
      </c>
      <c r="E156" s="13" t="n">
        <v>14409846.6481683</v>
      </c>
      <c r="F156" s="24" t="n">
        <f aca="false">E156/43560</f>
        <v>330.804560334441</v>
      </c>
    </row>
    <row r="157" customFormat="false" ht="15" hidden="false" customHeight="false" outlineLevel="0" collapsed="false">
      <c r="A157" s="58" t="n">
        <v>15887</v>
      </c>
      <c r="B157" s="0" t="n">
        <v>1943</v>
      </c>
      <c r="C157" s="0" t="n">
        <v>6</v>
      </c>
      <c r="D157" s="0" t="n">
        <v>7602.33080106569</v>
      </c>
      <c r="E157" s="13" t="n">
        <v>11614754.5464886</v>
      </c>
      <c r="F157" s="24" t="n">
        <f aca="false">E157/43560</f>
        <v>266.638074988259</v>
      </c>
    </row>
    <row r="158" customFormat="false" ht="15" hidden="false" customHeight="false" outlineLevel="0" collapsed="false">
      <c r="A158" s="58" t="n">
        <v>37590</v>
      </c>
      <c r="B158" s="0" t="n">
        <v>2002</v>
      </c>
      <c r="C158" s="0" t="n">
        <v>11</v>
      </c>
      <c r="D158" s="0" t="n">
        <v>7603.18240149044</v>
      </c>
      <c r="E158" s="13" t="n">
        <v>13549337.8945308</v>
      </c>
      <c r="F158" s="24" t="n">
        <f aca="false">E158/43560</f>
        <v>311.04999757876</v>
      </c>
    </row>
    <row r="159" customFormat="false" ht="15" hidden="false" customHeight="false" outlineLevel="0" collapsed="false">
      <c r="A159" s="58" t="n">
        <v>28245</v>
      </c>
      <c r="B159" s="0" t="n">
        <v>1977</v>
      </c>
      <c r="C159" s="0" t="n">
        <v>4</v>
      </c>
      <c r="D159" s="0" t="n">
        <v>7634.88678037773</v>
      </c>
      <c r="E159" s="13" t="n">
        <v>11700745.206938</v>
      </c>
      <c r="F159" s="24" t="n">
        <f aca="false">E159/43560</f>
        <v>268.612148919606</v>
      </c>
    </row>
    <row r="160" customFormat="false" ht="15" hidden="false" customHeight="false" outlineLevel="0" collapsed="false">
      <c r="A160" s="58" t="n">
        <v>34485</v>
      </c>
      <c r="B160" s="0" t="n">
        <v>1994</v>
      </c>
      <c r="C160" s="0" t="n">
        <v>5</v>
      </c>
      <c r="D160" s="0" t="n">
        <v>7658.79171486271</v>
      </c>
      <c r="E160" s="13" t="n">
        <v>11831796.5649213</v>
      </c>
      <c r="F160" s="24" t="n">
        <f aca="false">E160/43560</f>
        <v>271.620674125832</v>
      </c>
    </row>
    <row r="161" customFormat="false" ht="15" hidden="false" customHeight="false" outlineLevel="0" collapsed="false">
      <c r="A161" s="58" t="n">
        <v>18232</v>
      </c>
      <c r="B161" s="0" t="n">
        <v>1949</v>
      </c>
      <c r="C161" s="0" t="n">
        <v>11</v>
      </c>
      <c r="D161" s="0" t="n">
        <v>7674.57036701684</v>
      </c>
      <c r="E161" s="13" t="n">
        <v>13698658.78671</v>
      </c>
      <c r="F161" s="24" t="n">
        <f aca="false">E161/43560</f>
        <v>314.4779335792</v>
      </c>
    </row>
    <row r="162" customFormat="false" ht="15" hidden="false" customHeight="false" outlineLevel="0" collapsed="false">
      <c r="A162" s="58" t="n">
        <v>29737</v>
      </c>
      <c r="B162" s="0" t="n">
        <v>1981</v>
      </c>
      <c r="C162" s="0" t="n">
        <v>5</v>
      </c>
      <c r="D162" s="0" t="n">
        <v>7715.98083140549</v>
      </c>
      <c r="E162" s="13" t="n">
        <v>11831796.5649213</v>
      </c>
      <c r="F162" s="24" t="n">
        <f aca="false">E162/43560</f>
        <v>271.620674125832</v>
      </c>
    </row>
    <row r="163" customFormat="false" ht="15" hidden="false" customHeight="false" outlineLevel="0" collapsed="false">
      <c r="A163" s="58" t="n">
        <v>33816</v>
      </c>
      <c r="B163" s="0" t="n">
        <v>1992</v>
      </c>
      <c r="C163" s="0" t="n">
        <v>7</v>
      </c>
      <c r="D163" s="0" t="n">
        <v>7722.55651025865</v>
      </c>
      <c r="E163" s="13" t="n">
        <v>14003221.1562708</v>
      </c>
      <c r="F163" s="24" t="n">
        <f aca="false">E163/43560</f>
        <v>321.469723514022</v>
      </c>
    </row>
    <row r="164" customFormat="false" ht="15" hidden="false" customHeight="false" outlineLevel="0" collapsed="false">
      <c r="A164" s="58" t="n">
        <v>32477</v>
      </c>
      <c r="B164" s="0" t="n">
        <v>1988</v>
      </c>
      <c r="C164" s="0" t="n">
        <v>11</v>
      </c>
      <c r="D164" s="0" t="n">
        <v>7726.19325034132</v>
      </c>
      <c r="E164" s="13" t="n">
        <v>12558790.4921868</v>
      </c>
      <c r="F164" s="24" t="n">
        <f aca="false">E164/43560</f>
        <v>288.310158222836</v>
      </c>
    </row>
    <row r="165" customFormat="false" ht="15" hidden="false" customHeight="false" outlineLevel="0" collapsed="false">
      <c r="A165" s="58" t="n">
        <v>12054</v>
      </c>
      <c r="B165" s="0" t="n">
        <v>1932</v>
      </c>
      <c r="C165" s="0" t="n">
        <v>12</v>
      </c>
      <c r="D165" s="0" t="n">
        <v>7751.70107469281</v>
      </c>
      <c r="E165" s="13" t="n">
        <v>11690041.3386997</v>
      </c>
      <c r="F165" s="24" t="n">
        <f aca="false">E165/43560</f>
        <v>268.366421916889</v>
      </c>
    </row>
    <row r="166" customFormat="false" ht="15" hidden="false" customHeight="false" outlineLevel="0" collapsed="false">
      <c r="A166" s="58" t="n">
        <v>10713</v>
      </c>
      <c r="B166" s="0" t="n">
        <v>1929</v>
      </c>
      <c r="C166" s="0" t="n">
        <v>4</v>
      </c>
      <c r="D166" s="0" t="n">
        <v>7752.31241940989</v>
      </c>
      <c r="E166" s="13" t="n">
        <v>11788152.6648573</v>
      </c>
      <c r="F166" s="24" t="n">
        <f aca="false">E166/43560</f>
        <v>270.618748045394</v>
      </c>
    </row>
    <row r="167" customFormat="false" ht="15" hidden="false" customHeight="false" outlineLevel="0" collapsed="false">
      <c r="A167" s="58" t="n">
        <v>12570</v>
      </c>
      <c r="B167" s="0" t="n">
        <v>1934</v>
      </c>
      <c r="C167" s="0" t="n">
        <v>5</v>
      </c>
      <c r="D167" s="0" t="n">
        <v>7760.2096907236</v>
      </c>
      <c r="E167" s="13" t="n">
        <v>11679051.6558734</v>
      </c>
      <c r="F167" s="24" t="n">
        <f aca="false">E167/43560</f>
        <v>268.114133514082</v>
      </c>
    </row>
    <row r="168" customFormat="false" ht="15" hidden="false" customHeight="false" outlineLevel="0" collapsed="false">
      <c r="A168" s="58" t="n">
        <v>11231</v>
      </c>
      <c r="B168" s="0" t="n">
        <v>1930</v>
      </c>
      <c r="C168" s="0" t="n">
        <v>9</v>
      </c>
      <c r="D168" s="0" t="n">
        <v>7775.56945445237</v>
      </c>
      <c r="E168" s="13" t="n">
        <v>15552480.4866001</v>
      </c>
      <c r="F168" s="24" t="n">
        <f aca="false">E168/43560</f>
        <v>357.035823842977</v>
      </c>
    </row>
    <row r="169" customFormat="false" ht="15" hidden="false" customHeight="false" outlineLevel="0" collapsed="false">
      <c r="A169" s="58" t="n">
        <v>13758</v>
      </c>
      <c r="B169" s="0" t="n">
        <v>1937</v>
      </c>
      <c r="C169" s="0" t="n">
        <v>8</v>
      </c>
      <c r="D169" s="0" t="n">
        <v>7794.06070568492</v>
      </c>
      <c r="E169" s="13" t="n">
        <v>14291826.9290316</v>
      </c>
      <c r="F169" s="24" t="n">
        <f aca="false">E169/43560</f>
        <v>328.095200390991</v>
      </c>
    </row>
    <row r="170" customFormat="false" ht="15" hidden="false" customHeight="false" outlineLevel="0" collapsed="false">
      <c r="A170" s="58" t="n">
        <v>14426</v>
      </c>
      <c r="B170" s="0" t="n">
        <v>1939</v>
      </c>
      <c r="C170" s="0" t="n">
        <v>6</v>
      </c>
      <c r="D170" s="0" t="n">
        <v>7843.00409824408</v>
      </c>
      <c r="E170" s="13" t="n">
        <v>10990449.0715174</v>
      </c>
      <c r="F170" s="24" t="n">
        <f aca="false">E170/43560</f>
        <v>252.30599337735</v>
      </c>
    </row>
    <row r="171" customFormat="false" ht="15" hidden="false" customHeight="false" outlineLevel="0" collapsed="false">
      <c r="A171" s="58" t="n">
        <v>10774</v>
      </c>
      <c r="B171" s="0" t="n">
        <v>1929</v>
      </c>
      <c r="C171" s="0" t="n">
        <v>6</v>
      </c>
      <c r="D171" s="0" t="n">
        <v>7859.65884784587</v>
      </c>
      <c r="E171" s="13" t="n">
        <v>11068093.5791937</v>
      </c>
      <c r="F171" s="24" t="n">
        <f aca="false">E171/43560</f>
        <v>254.088466005365</v>
      </c>
    </row>
    <row r="172" customFormat="false" ht="15" hidden="false" customHeight="false" outlineLevel="0" collapsed="false">
      <c r="A172" s="58" t="n">
        <v>32294</v>
      </c>
      <c r="B172" s="0" t="n">
        <v>1988</v>
      </c>
      <c r="C172" s="0" t="n">
        <v>5</v>
      </c>
      <c r="D172" s="0" t="n">
        <v>7915.11682721481</v>
      </c>
      <c r="E172" s="13" t="n">
        <v>11563103.3340439</v>
      </c>
      <c r="F172" s="24" t="n">
        <f aca="false">E172/43560</f>
        <v>265.452326309547</v>
      </c>
    </row>
    <row r="173" customFormat="false" ht="15" hidden="false" customHeight="false" outlineLevel="0" collapsed="false">
      <c r="A173" s="58" t="n">
        <v>37225</v>
      </c>
      <c r="B173" s="0" t="n">
        <v>2001</v>
      </c>
      <c r="C173" s="0" t="n">
        <v>11</v>
      </c>
      <c r="D173" s="0" t="n">
        <v>7916.36322436287</v>
      </c>
      <c r="E173" s="13" t="n">
        <v>12031004.6430965</v>
      </c>
      <c r="F173" s="24" t="n">
        <f aca="false">E173/43560</f>
        <v>276.19386233004</v>
      </c>
    </row>
    <row r="174" customFormat="false" ht="15" hidden="false" customHeight="false" outlineLevel="0" collapsed="false">
      <c r="A174" s="58" t="n">
        <v>13454</v>
      </c>
      <c r="B174" s="0" t="n">
        <v>1936</v>
      </c>
      <c r="C174" s="0" t="n">
        <v>10</v>
      </c>
      <c r="D174" s="0" t="n">
        <v>7938.41004247573</v>
      </c>
      <c r="E174" s="13" t="n">
        <v>14353557.8282557</v>
      </c>
      <c r="F174" s="24" t="n">
        <f aca="false">E174/43560</f>
        <v>329.512346837825</v>
      </c>
    </row>
    <row r="175" customFormat="false" ht="15" hidden="false" customHeight="false" outlineLevel="0" collapsed="false">
      <c r="A175" s="58" t="n">
        <v>8857</v>
      </c>
      <c r="B175" s="0" t="n">
        <v>1924</v>
      </c>
      <c r="C175" s="0" t="n">
        <v>3</v>
      </c>
      <c r="D175" s="0" t="n">
        <v>7939.64121520404</v>
      </c>
      <c r="E175" s="13" t="n">
        <v>11898909.7807549</v>
      </c>
      <c r="F175" s="24" t="n">
        <f aca="false">E175/43560</f>
        <v>273.16138156003</v>
      </c>
    </row>
    <row r="176" customFormat="false" ht="15" hidden="false" customHeight="false" outlineLevel="0" collapsed="false">
      <c r="A176" s="58" t="n">
        <v>32508</v>
      </c>
      <c r="B176" s="0" t="n">
        <v>1988</v>
      </c>
      <c r="C176" s="0" t="n">
        <v>12</v>
      </c>
      <c r="D176" s="0" t="n">
        <v>7964.21132622876</v>
      </c>
      <c r="E176" s="13" t="n">
        <v>13850657.1889438</v>
      </c>
      <c r="F176" s="24" t="n">
        <f aca="false">E176/43560</f>
        <v>317.967336752611</v>
      </c>
    </row>
    <row r="177" customFormat="false" ht="15" hidden="false" customHeight="false" outlineLevel="0" collapsed="false">
      <c r="A177" s="58" t="n">
        <v>34577</v>
      </c>
      <c r="B177" s="0" t="n">
        <v>1994</v>
      </c>
      <c r="C177" s="0" t="n">
        <v>8</v>
      </c>
      <c r="D177" s="0" t="n">
        <v>7982.41851391839</v>
      </c>
      <c r="E177" s="13" t="n">
        <v>14010492.0449088</v>
      </c>
      <c r="F177" s="24" t="n">
        <f aca="false">E177/43560</f>
        <v>321.636640149421</v>
      </c>
    </row>
    <row r="178" customFormat="false" ht="15" hidden="false" customHeight="false" outlineLevel="0" collapsed="false">
      <c r="A178" s="58" t="n">
        <v>31777</v>
      </c>
      <c r="B178" s="0" t="n">
        <v>1986</v>
      </c>
      <c r="C178" s="0" t="n">
        <v>12</v>
      </c>
      <c r="D178" s="0" t="n">
        <v>7983.01572218219</v>
      </c>
      <c r="E178" s="13" t="n">
        <v>13829560.027919</v>
      </c>
      <c r="F178" s="24" t="n">
        <f aca="false">E178/43560</f>
        <v>317.48301257849</v>
      </c>
    </row>
    <row r="179" customFormat="false" ht="15" hidden="false" customHeight="false" outlineLevel="0" collapsed="false">
      <c r="A179" s="58" t="n">
        <v>23558</v>
      </c>
      <c r="B179" s="0" t="n">
        <v>1964</v>
      </c>
      <c r="C179" s="0" t="n">
        <v>6</v>
      </c>
      <c r="D179" s="0" t="n">
        <v>8012.07697540579</v>
      </c>
      <c r="E179" s="13" t="n">
        <v>11046996.418169</v>
      </c>
      <c r="F179" s="24" t="n">
        <f aca="false">E179/43560</f>
        <v>253.604141831243</v>
      </c>
    </row>
    <row r="180" customFormat="false" ht="15" hidden="false" customHeight="false" outlineLevel="0" collapsed="false">
      <c r="A180" s="58" t="n">
        <v>29829</v>
      </c>
      <c r="B180" s="0" t="n">
        <v>1981</v>
      </c>
      <c r="C180" s="0" t="n">
        <v>8</v>
      </c>
      <c r="D180" s="0" t="n">
        <v>8019.66028187576</v>
      </c>
      <c r="E180" s="13" t="n">
        <v>14360828.7168937</v>
      </c>
      <c r="F180" s="24" t="n">
        <f aca="false">E180/43560</f>
        <v>329.679263473225</v>
      </c>
    </row>
    <row r="181" customFormat="false" ht="15" hidden="false" customHeight="false" outlineLevel="0" collapsed="false">
      <c r="A181" s="58" t="n">
        <v>13515</v>
      </c>
      <c r="B181" s="0" t="n">
        <v>1936</v>
      </c>
      <c r="C181" s="0" t="n">
        <v>12</v>
      </c>
      <c r="D181" s="0" t="n">
        <v>8025.56109204339</v>
      </c>
      <c r="E181" s="13" t="n">
        <v>13829560.027919</v>
      </c>
      <c r="F181" s="24" t="n">
        <f aca="false">E181/43560</f>
        <v>317.48301257849</v>
      </c>
    </row>
    <row r="182" customFormat="false" ht="15" hidden="false" customHeight="false" outlineLevel="0" collapsed="false">
      <c r="A182" s="58" t="n">
        <v>10532</v>
      </c>
      <c r="B182" s="0" t="n">
        <v>1928</v>
      </c>
      <c r="C182" s="0" t="n">
        <v>10</v>
      </c>
      <c r="D182" s="0" t="n">
        <v>8101.95368676047</v>
      </c>
      <c r="E182" s="13" t="n">
        <v>11397333.0901539</v>
      </c>
      <c r="F182" s="24" t="n">
        <f aca="false">E182/43560</f>
        <v>261.646765155047</v>
      </c>
    </row>
    <row r="183" customFormat="false" ht="15" hidden="false" customHeight="false" outlineLevel="0" collapsed="false">
      <c r="A183" s="58" t="n">
        <v>28184</v>
      </c>
      <c r="B183" s="0" t="n">
        <v>1977</v>
      </c>
      <c r="C183" s="0" t="n">
        <v>2</v>
      </c>
      <c r="D183" s="0" t="n">
        <v>8101.98155671647</v>
      </c>
      <c r="E183" s="13" t="n">
        <v>12027479.3541015</v>
      </c>
      <c r="F183" s="24" t="n">
        <f aca="false">E183/43560</f>
        <v>276.112932830612</v>
      </c>
    </row>
    <row r="184" customFormat="false" ht="15" hidden="false" customHeight="false" outlineLevel="0" collapsed="false">
      <c r="A184" s="58" t="n">
        <v>12235</v>
      </c>
      <c r="B184" s="0" t="n">
        <v>1933</v>
      </c>
      <c r="C184" s="0" t="n">
        <v>6</v>
      </c>
      <c r="D184" s="0" t="n">
        <v>8107.57568833435</v>
      </c>
      <c r="E184" s="13" t="n">
        <v>11034436.7340072</v>
      </c>
      <c r="F184" s="24" t="n">
        <f aca="false">E184/43560</f>
        <v>253.31581115719</v>
      </c>
    </row>
    <row r="185" customFormat="false" ht="15" hidden="false" customHeight="false" outlineLevel="0" collapsed="false">
      <c r="A185" s="58" t="n">
        <v>17501</v>
      </c>
      <c r="B185" s="0" t="n">
        <v>1947</v>
      </c>
      <c r="C185" s="0" t="n">
        <v>11</v>
      </c>
      <c r="D185" s="0" t="n">
        <v>8109.31554346177</v>
      </c>
      <c r="E185" s="13" t="n">
        <v>13626715.2370344</v>
      </c>
      <c r="F185" s="24" t="n">
        <f aca="false">E185/43560</f>
        <v>312.826336938347</v>
      </c>
    </row>
    <row r="186" customFormat="false" ht="15" hidden="false" customHeight="false" outlineLevel="0" collapsed="false">
      <c r="A186" s="58" t="n">
        <v>17837</v>
      </c>
      <c r="B186" s="0" t="n">
        <v>1948</v>
      </c>
      <c r="C186" s="0" t="n">
        <v>10</v>
      </c>
      <c r="D186" s="0" t="n">
        <v>8112.29680152078</v>
      </c>
      <c r="E186" s="13" t="n">
        <v>14502878.7204348</v>
      </c>
      <c r="F186" s="24" t="n">
        <f aca="false">E186/43560</f>
        <v>332.940282838265</v>
      </c>
    </row>
    <row r="187" customFormat="false" ht="15" hidden="false" customHeight="false" outlineLevel="0" collapsed="false">
      <c r="A187" s="58" t="n">
        <v>11443</v>
      </c>
      <c r="B187" s="0" t="n">
        <v>1931</v>
      </c>
      <c r="C187" s="0" t="n">
        <v>4</v>
      </c>
      <c r="D187" s="0" t="n">
        <v>8120.07480658374</v>
      </c>
      <c r="E187" s="13" t="n">
        <v>11834514.5618584</v>
      </c>
      <c r="F187" s="24" t="n">
        <f aca="false">E187/43560</f>
        <v>271.683070749733</v>
      </c>
    </row>
    <row r="188" customFormat="false" ht="15" hidden="false" customHeight="false" outlineLevel="0" collapsed="false">
      <c r="A188" s="58" t="n">
        <v>32567</v>
      </c>
      <c r="B188" s="0" t="n">
        <v>1989</v>
      </c>
      <c r="C188" s="0" t="n">
        <v>2</v>
      </c>
      <c r="D188" s="0" t="n">
        <v>8123.70606653899</v>
      </c>
      <c r="E188" s="13" t="n">
        <v>12767690.5223562</v>
      </c>
      <c r="F188" s="24" t="n">
        <f aca="false">E188/43560</f>
        <v>293.105843029298</v>
      </c>
    </row>
    <row r="189" customFormat="false" ht="15" hidden="false" customHeight="false" outlineLevel="0" collapsed="false">
      <c r="A189" s="58" t="n">
        <v>22159</v>
      </c>
      <c r="B189" s="0" t="n">
        <v>1960</v>
      </c>
      <c r="C189" s="0" t="n">
        <v>8</v>
      </c>
      <c r="D189" s="0" t="n">
        <v>8135.67466009936</v>
      </c>
      <c r="E189" s="13" t="n">
        <v>14655041.8692736</v>
      </c>
      <c r="F189" s="24" t="n">
        <f aca="false">E189/43560</f>
        <v>336.433468073316</v>
      </c>
    </row>
    <row r="190" customFormat="false" ht="15" hidden="false" customHeight="false" outlineLevel="0" collapsed="false">
      <c r="A190" s="58" t="n">
        <v>12600</v>
      </c>
      <c r="B190" s="0" t="n">
        <v>1934</v>
      </c>
      <c r="C190" s="0" t="n">
        <v>6</v>
      </c>
      <c r="D190" s="0" t="n">
        <v>8164.11558280871</v>
      </c>
      <c r="E190" s="13" t="n">
        <v>11013579.7130142</v>
      </c>
      <c r="F190" s="24" t="n">
        <f aca="false">E190/43560</f>
        <v>252.836999839628</v>
      </c>
    </row>
    <row r="191" customFormat="false" ht="15" hidden="false" customHeight="false" outlineLevel="0" collapsed="false">
      <c r="A191" s="58" t="n">
        <v>31989</v>
      </c>
      <c r="B191" s="0" t="n">
        <v>1987</v>
      </c>
      <c r="C191" s="0" t="n">
        <v>7</v>
      </c>
      <c r="D191" s="0" t="n">
        <v>8167.88144009785</v>
      </c>
      <c r="E191" s="13" t="n">
        <v>11991265.7032884</v>
      </c>
      <c r="F191" s="24" t="n">
        <f aca="false">E191/43560</f>
        <v>275.281581801845</v>
      </c>
    </row>
    <row r="192" customFormat="false" ht="15" hidden="false" customHeight="false" outlineLevel="0" collapsed="false">
      <c r="A192" s="58" t="n">
        <v>32324</v>
      </c>
      <c r="B192" s="0" t="n">
        <v>1988</v>
      </c>
      <c r="C192" s="0" t="n">
        <v>6</v>
      </c>
      <c r="D192" s="0" t="n">
        <v>8168.9126450622</v>
      </c>
      <c r="E192" s="13" t="n">
        <v>11013579.7130142</v>
      </c>
      <c r="F192" s="24" t="n">
        <f aca="false">E192/43560</f>
        <v>252.836999839628</v>
      </c>
    </row>
    <row r="193" customFormat="false" ht="15" hidden="false" customHeight="false" outlineLevel="0" collapsed="false">
      <c r="A193" s="58" t="n">
        <v>14365</v>
      </c>
      <c r="B193" s="0" t="n">
        <v>1939</v>
      </c>
      <c r="C193" s="0" t="n">
        <v>4</v>
      </c>
      <c r="D193" s="0" t="n">
        <v>8209.08595883268</v>
      </c>
      <c r="E193" s="13" t="n">
        <v>11505443.4546278</v>
      </c>
      <c r="F193" s="24" t="n">
        <f aca="false">E193/43560</f>
        <v>264.128637617718</v>
      </c>
    </row>
    <row r="194" customFormat="false" ht="15" hidden="false" customHeight="false" outlineLevel="0" collapsed="false">
      <c r="A194" s="58" t="n">
        <v>13149</v>
      </c>
      <c r="B194" s="0" t="n">
        <v>1935</v>
      </c>
      <c r="C194" s="0" t="n">
        <v>12</v>
      </c>
      <c r="D194" s="0" t="n">
        <v>8229.71420376972</v>
      </c>
      <c r="E194" s="13" t="n">
        <v>13843269.0343274</v>
      </c>
      <c r="F194" s="24" t="n">
        <f aca="false">E194/43560</f>
        <v>317.797728060777</v>
      </c>
    </row>
    <row r="195" customFormat="false" ht="15" hidden="false" customHeight="false" outlineLevel="0" collapsed="false">
      <c r="A195" s="58" t="n">
        <v>22524</v>
      </c>
      <c r="B195" s="0" t="n">
        <v>1961</v>
      </c>
      <c r="C195" s="0" t="n">
        <v>8</v>
      </c>
      <c r="D195" s="0" t="n">
        <v>8262.71237864078</v>
      </c>
      <c r="E195" s="13" t="n">
        <v>13487078.0494156</v>
      </c>
      <c r="F195" s="24" t="n">
        <f aca="false">E195/43560</f>
        <v>309.620708205134</v>
      </c>
    </row>
    <row r="196" customFormat="false" ht="15" hidden="false" customHeight="false" outlineLevel="0" collapsed="false">
      <c r="A196" s="58" t="n">
        <v>11109</v>
      </c>
      <c r="B196" s="0" t="n">
        <v>1930</v>
      </c>
      <c r="C196" s="0" t="n">
        <v>5</v>
      </c>
      <c r="D196" s="0" t="n">
        <v>8275.58425932949</v>
      </c>
      <c r="E196" s="13" t="n">
        <v>11836267.6053352</v>
      </c>
      <c r="F196" s="24" t="n">
        <f aca="false">E196/43560</f>
        <v>271.723315090339</v>
      </c>
    </row>
    <row r="197" customFormat="false" ht="15" hidden="false" customHeight="false" outlineLevel="0" collapsed="false">
      <c r="A197" s="58" t="n">
        <v>32355</v>
      </c>
      <c r="B197" s="0" t="n">
        <v>1988</v>
      </c>
      <c r="C197" s="0" t="n">
        <v>7</v>
      </c>
      <c r="D197" s="0" t="n">
        <v>8293.84676027761</v>
      </c>
      <c r="E197" s="13" t="n">
        <v>14025955.8871341</v>
      </c>
      <c r="F197" s="24" t="n">
        <f aca="false">E197/43560</f>
        <v>321.99164111878</v>
      </c>
    </row>
    <row r="198" customFormat="false" ht="15" hidden="false" customHeight="false" outlineLevel="0" collapsed="false">
      <c r="A198" s="58" t="n">
        <v>16192</v>
      </c>
      <c r="B198" s="0" t="n">
        <v>1944</v>
      </c>
      <c r="C198" s="0" t="n">
        <v>4</v>
      </c>
      <c r="D198" s="0" t="n">
        <v>8314.87888017673</v>
      </c>
      <c r="E198" s="13" t="n">
        <v>11960634.8185592</v>
      </c>
      <c r="F198" s="24" t="n">
        <f aca="false">E198/43560</f>
        <v>274.578393447182</v>
      </c>
    </row>
    <row r="199" customFormat="false" ht="15" hidden="false" customHeight="false" outlineLevel="0" collapsed="false">
      <c r="A199" s="58" t="n">
        <v>21731</v>
      </c>
      <c r="B199" s="0" t="n">
        <v>1959</v>
      </c>
      <c r="C199" s="0" t="n">
        <v>6</v>
      </c>
      <c r="D199" s="0" t="n">
        <v>8335.86136130916</v>
      </c>
      <c r="E199" s="13" t="n">
        <v>10990707.5982564</v>
      </c>
      <c r="F199" s="24" t="n">
        <f aca="false">E199/43560</f>
        <v>252.311928334628</v>
      </c>
    </row>
    <row r="200" customFormat="false" ht="15" hidden="false" customHeight="false" outlineLevel="0" collapsed="false">
      <c r="A200" s="58" t="n">
        <v>16071</v>
      </c>
      <c r="B200" s="0" t="n">
        <v>1943</v>
      </c>
      <c r="C200" s="0" t="n">
        <v>12</v>
      </c>
      <c r="D200" s="0" t="n">
        <v>8372.40067269038</v>
      </c>
      <c r="E200" s="13" t="n">
        <v>14072245.6819113</v>
      </c>
      <c r="F200" s="24" t="n">
        <f aca="false">E200/43560</f>
        <v>323.054308583822</v>
      </c>
    </row>
    <row r="201" customFormat="false" ht="15" hidden="false" customHeight="false" outlineLevel="0" collapsed="false">
      <c r="A201" s="58" t="n">
        <v>33634</v>
      </c>
      <c r="B201" s="0" t="n">
        <v>1992</v>
      </c>
      <c r="C201" s="0" t="n">
        <v>1</v>
      </c>
      <c r="D201" s="0" t="n">
        <v>8387.75791679308</v>
      </c>
      <c r="E201" s="13" t="n">
        <v>12697330.1304457</v>
      </c>
      <c r="F201" s="24" t="n">
        <f aca="false">E201/43560</f>
        <v>291.490590689755</v>
      </c>
    </row>
    <row r="202" customFormat="false" ht="15" hidden="false" customHeight="false" outlineLevel="0" collapsed="false">
      <c r="A202" s="58" t="n">
        <v>33785</v>
      </c>
      <c r="B202" s="0" t="n">
        <v>1992</v>
      </c>
      <c r="C202" s="0" t="n">
        <v>6</v>
      </c>
      <c r="D202" s="0" t="n">
        <v>8388.91140776699</v>
      </c>
      <c r="E202" s="13" t="n">
        <v>10990707.5982564</v>
      </c>
      <c r="F202" s="24" t="n">
        <f aca="false">E202/43560</f>
        <v>252.311928334628</v>
      </c>
    </row>
    <row r="203" customFormat="false" ht="15" hidden="false" customHeight="false" outlineLevel="0" collapsed="false">
      <c r="A203" s="58" t="n">
        <v>22401</v>
      </c>
      <c r="B203" s="0" t="n">
        <v>1961</v>
      </c>
      <c r="C203" s="0" t="n">
        <v>4</v>
      </c>
      <c r="D203" s="0" t="n">
        <v>8389.6344077101</v>
      </c>
      <c r="E203" s="13" t="n">
        <v>11836267.6053352</v>
      </c>
      <c r="F203" s="24" t="n">
        <f aca="false">E203/43560</f>
        <v>271.723315090339</v>
      </c>
    </row>
    <row r="204" customFormat="false" ht="15" hidden="false" customHeight="false" outlineLevel="0" collapsed="false">
      <c r="A204" s="58" t="n">
        <v>29525</v>
      </c>
      <c r="B204" s="0" t="n">
        <v>1980</v>
      </c>
      <c r="C204" s="0" t="n">
        <v>10</v>
      </c>
      <c r="D204" s="0" t="n">
        <v>8391.87385040579</v>
      </c>
      <c r="E204" s="13" t="n">
        <v>11203933.7136385</v>
      </c>
      <c r="F204" s="24" t="n">
        <f aca="false">E204/43560</f>
        <v>257.206926392068</v>
      </c>
    </row>
    <row r="205" customFormat="false" ht="15" hidden="false" customHeight="false" outlineLevel="0" collapsed="false">
      <c r="A205" s="58" t="n">
        <v>22462</v>
      </c>
      <c r="B205" s="0" t="n">
        <v>1961</v>
      </c>
      <c r="C205" s="0" t="n">
        <v>6</v>
      </c>
      <c r="D205" s="0" t="n">
        <v>8424.51382594433</v>
      </c>
      <c r="E205" s="13" t="n">
        <v>10990707.5982564</v>
      </c>
      <c r="F205" s="24" t="n">
        <f aca="false">E205/43560</f>
        <v>252.311928334628</v>
      </c>
    </row>
    <row r="206" customFormat="false" ht="15" hidden="false" customHeight="false" outlineLevel="0" collapsed="false">
      <c r="A206" s="58" t="n">
        <v>37042</v>
      </c>
      <c r="B206" s="0" t="n">
        <v>2001</v>
      </c>
      <c r="C206" s="0" t="n">
        <v>5</v>
      </c>
      <c r="D206" s="0" t="n">
        <v>8434.56657928171</v>
      </c>
      <c r="E206" s="13" t="n">
        <v>12023910.7511977</v>
      </c>
      <c r="F206" s="24" t="n">
        <f aca="false">E206/43560</f>
        <v>276.031008980664</v>
      </c>
    </row>
    <row r="207" customFormat="false" ht="15" hidden="false" customHeight="false" outlineLevel="0" collapsed="false">
      <c r="A207" s="58" t="n">
        <v>22067</v>
      </c>
      <c r="B207" s="0" t="n">
        <v>1960</v>
      </c>
      <c r="C207" s="0" t="n">
        <v>5</v>
      </c>
      <c r="D207" s="0" t="n">
        <v>8444.05823109451</v>
      </c>
      <c r="E207" s="13" t="n">
        <v>11830945.9589547</v>
      </c>
      <c r="F207" s="24" t="n">
        <f aca="false">E207/43560</f>
        <v>271.601146899786</v>
      </c>
    </row>
    <row r="208" customFormat="false" ht="15" hidden="false" customHeight="false" outlineLevel="0" collapsed="false">
      <c r="A208" s="58" t="n">
        <v>34273</v>
      </c>
      <c r="B208" s="0" t="n">
        <v>1993</v>
      </c>
      <c r="C208" s="0" t="n">
        <v>10</v>
      </c>
      <c r="D208" s="0" t="n">
        <v>8500.2262946564</v>
      </c>
      <c r="E208" s="13" t="n">
        <v>11360525.4944556</v>
      </c>
      <c r="F208" s="24" t="n">
        <f aca="false">E208/43560</f>
        <v>260.801779027907</v>
      </c>
    </row>
    <row r="209" customFormat="false" ht="15" hidden="false" customHeight="false" outlineLevel="0" collapsed="false">
      <c r="A209" s="58" t="n">
        <v>37103</v>
      </c>
      <c r="B209" s="0" t="n">
        <v>2001</v>
      </c>
      <c r="C209" s="0" t="n">
        <v>7</v>
      </c>
      <c r="D209" s="0" t="n">
        <v>8501.35590251441</v>
      </c>
      <c r="E209" s="13" t="n">
        <v>12357066.2174986</v>
      </c>
      <c r="F209" s="24" t="n">
        <f aca="false">E209/43560</f>
        <v>283.679206095008</v>
      </c>
    </row>
    <row r="210" customFormat="false" ht="15" hidden="false" customHeight="false" outlineLevel="0" collapsed="false">
      <c r="A210" s="58" t="n">
        <v>33755</v>
      </c>
      <c r="B210" s="0" t="n">
        <v>1992</v>
      </c>
      <c r="C210" s="0" t="n">
        <v>5</v>
      </c>
      <c r="D210" s="0" t="n">
        <v>8550.72711240898</v>
      </c>
      <c r="E210" s="13" t="n">
        <v>12023910.7511977</v>
      </c>
      <c r="F210" s="24" t="n">
        <f aca="false">E210/43560</f>
        <v>276.031008980664</v>
      </c>
    </row>
    <row r="211" customFormat="false" ht="15" hidden="false" customHeight="false" outlineLevel="0" collapsed="false">
      <c r="A211" s="58" t="n">
        <v>29098</v>
      </c>
      <c r="B211" s="0" t="n">
        <v>1979</v>
      </c>
      <c r="C211" s="0" t="n">
        <v>8</v>
      </c>
      <c r="D211" s="0" t="n">
        <v>8574.80613101107</v>
      </c>
      <c r="E211" s="13" t="n">
        <v>14537201.3906998</v>
      </c>
      <c r="F211" s="24" t="n">
        <f aca="false">E211/43560</f>
        <v>333.728222926994</v>
      </c>
    </row>
    <row r="212" customFormat="false" ht="15" hidden="false" customHeight="false" outlineLevel="0" collapsed="false">
      <c r="A212" s="58" t="n">
        <v>20423</v>
      </c>
      <c r="B212" s="0" t="n">
        <v>1955</v>
      </c>
      <c r="C212" s="0" t="n">
        <v>11</v>
      </c>
      <c r="D212" s="0" t="n">
        <v>8576.65269218371</v>
      </c>
      <c r="E212" s="13" t="n">
        <v>12932377.3873881</v>
      </c>
      <c r="F212" s="24" t="n">
        <f aca="false">E212/43560</f>
        <v>296.886533227459</v>
      </c>
    </row>
    <row r="213" customFormat="false" ht="15" hidden="false" customHeight="false" outlineLevel="0" collapsed="false">
      <c r="A213" s="58" t="n">
        <v>20270</v>
      </c>
      <c r="B213" s="0" t="n">
        <v>1955</v>
      </c>
      <c r="C213" s="0" t="n">
        <v>6</v>
      </c>
      <c r="D213" s="0" t="n">
        <v>8588.0474983882</v>
      </c>
      <c r="E213" s="13" t="n">
        <v>11623432.5204073</v>
      </c>
      <c r="F213" s="24" t="n">
        <f aca="false">E213/43560</f>
        <v>266.837293856916</v>
      </c>
    </row>
    <row r="214" customFormat="false" ht="15" hidden="false" customHeight="false" outlineLevel="0" collapsed="false">
      <c r="A214" s="58" t="n">
        <v>31381</v>
      </c>
      <c r="B214" s="0" t="n">
        <v>1985</v>
      </c>
      <c r="C214" s="0" t="n">
        <v>11</v>
      </c>
      <c r="D214" s="0" t="n">
        <v>8619.72202812121</v>
      </c>
      <c r="E214" s="13" t="n">
        <v>14085123.9501685</v>
      </c>
      <c r="F214" s="24" t="n">
        <f aca="false">E214/43560</f>
        <v>323.349952942343</v>
      </c>
    </row>
    <row r="215" customFormat="false" ht="15" hidden="false" customHeight="false" outlineLevel="0" collapsed="false">
      <c r="A215" s="58" t="n">
        <v>35611</v>
      </c>
      <c r="B215" s="0" t="n">
        <v>1997</v>
      </c>
      <c r="C215" s="0" t="n">
        <v>6</v>
      </c>
      <c r="D215" s="0" t="n">
        <v>8628.65259737182</v>
      </c>
      <c r="E215" s="13" t="n">
        <v>11197134.4308346</v>
      </c>
      <c r="F215" s="24" t="n">
        <f aca="false">E215/43560</f>
        <v>257.050836336882</v>
      </c>
    </row>
    <row r="216" customFormat="false" ht="15" hidden="false" customHeight="false" outlineLevel="0" collapsed="false">
      <c r="A216" s="58" t="n">
        <v>18567</v>
      </c>
      <c r="B216" s="0" t="n">
        <v>1950</v>
      </c>
      <c r="C216" s="0" t="n">
        <v>10</v>
      </c>
      <c r="D216" s="0" t="n">
        <v>8666.54666167324</v>
      </c>
      <c r="E216" s="13" t="n">
        <v>14721310.2275981</v>
      </c>
      <c r="F216" s="24" t="n">
        <f aca="false">E216/43560</f>
        <v>337.954780247891</v>
      </c>
    </row>
    <row r="217" customFormat="false" ht="15" hidden="false" customHeight="false" outlineLevel="0" collapsed="false">
      <c r="A217" s="58" t="n">
        <v>24958</v>
      </c>
      <c r="B217" s="0" t="n">
        <v>1968</v>
      </c>
      <c r="C217" s="0" t="n">
        <v>4</v>
      </c>
      <c r="D217" s="0" t="n">
        <v>8667.06190031477</v>
      </c>
      <c r="E217" s="13" t="n">
        <v>12575117.9719179</v>
      </c>
      <c r="F217" s="24" t="n">
        <f aca="false">E217/43560</f>
        <v>288.684985581218</v>
      </c>
    </row>
    <row r="218" customFormat="false" ht="15" hidden="false" customHeight="false" outlineLevel="0" collapsed="false">
      <c r="A218" s="58" t="n">
        <v>36830</v>
      </c>
      <c r="B218" s="0" t="n">
        <v>2000</v>
      </c>
      <c r="C218" s="0" t="n">
        <v>10</v>
      </c>
      <c r="D218" s="0" t="n">
        <v>8680.60507054005</v>
      </c>
      <c r="E218" s="13" t="n">
        <v>11527520.7875798</v>
      </c>
      <c r="F218" s="24" t="n">
        <f aca="false">E218/43560</f>
        <v>264.635463443063</v>
      </c>
    </row>
    <row r="219" customFormat="false" ht="15" hidden="false" customHeight="false" outlineLevel="0" collapsed="false">
      <c r="A219" s="58" t="n">
        <v>22677</v>
      </c>
      <c r="B219" s="0" t="n">
        <v>1962</v>
      </c>
      <c r="C219" s="0" t="n">
        <v>1</v>
      </c>
      <c r="D219" s="0" t="n">
        <v>8682.88004636302</v>
      </c>
      <c r="E219" s="13" t="n">
        <v>12245068.2038923</v>
      </c>
      <c r="F219" s="24" t="n">
        <f aca="false">E219/43560</f>
        <v>281.108085488805</v>
      </c>
    </row>
    <row r="220" customFormat="false" ht="15" hidden="false" customHeight="false" outlineLevel="0" collapsed="false">
      <c r="A220" s="58" t="n">
        <v>31198</v>
      </c>
      <c r="B220" s="0" t="n">
        <v>1985</v>
      </c>
      <c r="C220" s="0" t="n">
        <v>5</v>
      </c>
      <c r="D220" s="0" t="n">
        <v>8695.42652789366</v>
      </c>
      <c r="E220" s="13" t="n">
        <v>11941703.0748522</v>
      </c>
      <c r="F220" s="24" t="n">
        <f aca="false">E220/43560</f>
        <v>274.143780414422</v>
      </c>
    </row>
    <row r="221" customFormat="false" ht="15" hidden="false" customHeight="false" outlineLevel="0" collapsed="false">
      <c r="A221" s="58" t="n">
        <v>21001</v>
      </c>
      <c r="B221" s="0" t="n">
        <v>1957</v>
      </c>
      <c r="C221" s="0" t="n">
        <v>6</v>
      </c>
      <c r="D221" s="0" t="n">
        <v>8726.73529467536</v>
      </c>
      <c r="E221" s="13" t="n">
        <v>11197134.4308346</v>
      </c>
      <c r="F221" s="24" t="n">
        <f aca="false">E221/43560</f>
        <v>257.050836336882</v>
      </c>
    </row>
    <row r="222" customFormat="false" ht="15" hidden="false" customHeight="false" outlineLevel="0" collapsed="false">
      <c r="A222" s="58" t="n">
        <v>27880</v>
      </c>
      <c r="B222" s="0" t="n">
        <v>1976</v>
      </c>
      <c r="C222" s="0" t="n">
        <v>4</v>
      </c>
      <c r="D222" s="0" t="n">
        <v>8737.02727264108</v>
      </c>
      <c r="E222" s="13" t="n">
        <v>12920879.3809577</v>
      </c>
      <c r="F222" s="24" t="n">
        <f aca="false">E222/43560</f>
        <v>296.622575320424</v>
      </c>
    </row>
    <row r="223" customFormat="false" ht="15" hidden="false" customHeight="false" outlineLevel="0" collapsed="false">
      <c r="A223" s="58" t="n">
        <v>12753</v>
      </c>
      <c r="B223" s="0" t="n">
        <v>1934</v>
      </c>
      <c r="C223" s="0" t="n">
        <v>11</v>
      </c>
      <c r="D223" s="0" t="n">
        <v>8747.64977434769</v>
      </c>
      <c r="E223" s="13" t="n">
        <v>12046350.6245889</v>
      </c>
      <c r="F223" s="24" t="n">
        <f aca="false">E223/43560</f>
        <v>276.546157589277</v>
      </c>
    </row>
    <row r="224" customFormat="false" ht="15" hidden="false" customHeight="false" outlineLevel="0" collapsed="false">
      <c r="A224" s="58" t="n">
        <v>31897</v>
      </c>
      <c r="B224" s="0" t="n">
        <v>1987</v>
      </c>
      <c r="C224" s="0" t="n">
        <v>4</v>
      </c>
      <c r="D224" s="0" t="n">
        <v>8766.28589815307</v>
      </c>
      <c r="E224" s="13" t="n">
        <v>11567914.2997861</v>
      </c>
      <c r="F224" s="24" t="n">
        <f aca="false">E224/43560</f>
        <v>265.562770885816</v>
      </c>
    </row>
    <row r="225" customFormat="false" ht="15" hidden="false" customHeight="false" outlineLevel="0" collapsed="false">
      <c r="A225" s="58" t="n">
        <v>29402</v>
      </c>
      <c r="B225" s="0" t="n">
        <v>1980</v>
      </c>
      <c r="C225" s="0" t="n">
        <v>6</v>
      </c>
      <c r="D225" s="0" t="n">
        <v>8819.97639894948</v>
      </c>
      <c r="E225" s="13" t="n">
        <v>12254966.2554705</v>
      </c>
      <c r="F225" s="24" t="n">
        <f aca="false">E225/43560</f>
        <v>281.335313486467</v>
      </c>
    </row>
    <row r="226" customFormat="false" ht="15" hidden="false" customHeight="false" outlineLevel="0" collapsed="false">
      <c r="A226" s="58" t="n">
        <v>18809</v>
      </c>
      <c r="B226" s="0" t="n">
        <v>1951</v>
      </c>
      <c r="C226" s="0" t="n">
        <v>6</v>
      </c>
      <c r="D226" s="0" t="n">
        <v>8851.47652931584</v>
      </c>
      <c r="E226" s="13" t="n">
        <v>11226668.4445018</v>
      </c>
      <c r="F226" s="24" t="n">
        <f aca="false">E226/43560</f>
        <v>257.728843996826</v>
      </c>
    </row>
    <row r="227" customFormat="false" ht="15" hidden="false" customHeight="false" outlineLevel="0" collapsed="false">
      <c r="A227" s="58" t="n">
        <v>20179</v>
      </c>
      <c r="B227" s="0" t="n">
        <v>1955</v>
      </c>
      <c r="C227" s="0" t="n">
        <v>3</v>
      </c>
      <c r="D227" s="0" t="n">
        <v>8890.15890473301</v>
      </c>
      <c r="E227" s="13" t="n">
        <v>12031324.2805096</v>
      </c>
      <c r="F227" s="24" t="n">
        <f aca="false">E227/43560</f>
        <v>276.201200195353</v>
      </c>
    </row>
    <row r="228" customFormat="false" ht="15" hidden="false" customHeight="false" outlineLevel="0" collapsed="false">
      <c r="A228" s="58" t="n">
        <v>36891</v>
      </c>
      <c r="B228" s="0" t="n">
        <v>2000</v>
      </c>
      <c r="C228" s="0" t="n">
        <v>12</v>
      </c>
      <c r="D228" s="0" t="n">
        <v>8898.64024101183</v>
      </c>
      <c r="E228" s="13" t="n">
        <v>14240112.3937211</v>
      </c>
      <c r="F228" s="24" t="n">
        <f aca="false">E228/43560</f>
        <v>326.907998019309</v>
      </c>
    </row>
    <row r="229" customFormat="false" ht="15" hidden="false" customHeight="false" outlineLevel="0" collapsed="false">
      <c r="A229" s="58" t="n">
        <v>33724</v>
      </c>
      <c r="B229" s="0" t="n">
        <v>1992</v>
      </c>
      <c r="C229" s="0" t="n">
        <v>4</v>
      </c>
      <c r="D229" s="0" t="n">
        <v>8924.25126573878</v>
      </c>
      <c r="E229" s="13" t="n">
        <v>12206025.3894093</v>
      </c>
      <c r="F229" s="24" t="n">
        <f aca="false">E229/43560</f>
        <v>280.211785799112</v>
      </c>
    </row>
    <row r="230" customFormat="false" ht="15" hidden="false" customHeight="false" outlineLevel="0" collapsed="false">
      <c r="A230" s="58" t="n">
        <v>33450</v>
      </c>
      <c r="B230" s="0" t="n">
        <v>1991</v>
      </c>
      <c r="C230" s="0" t="n">
        <v>7</v>
      </c>
      <c r="D230" s="0" t="n">
        <v>8932.57853269114</v>
      </c>
      <c r="E230" s="13" t="n">
        <v>14472671.0098296</v>
      </c>
      <c r="F230" s="24" t="n">
        <f aca="false">E230/43560</f>
        <v>332.246809224738</v>
      </c>
    </row>
    <row r="231" customFormat="false" ht="15" hidden="false" customHeight="false" outlineLevel="0" collapsed="false">
      <c r="A231" s="58" t="n">
        <v>14276</v>
      </c>
      <c r="B231" s="0" t="n">
        <v>1939</v>
      </c>
      <c r="C231" s="0" t="n">
        <v>1</v>
      </c>
      <c r="D231" s="0" t="n">
        <v>8967.77806669069</v>
      </c>
      <c r="E231" s="13" t="n">
        <v>12438552.3690264</v>
      </c>
      <c r="F231" s="24" t="n">
        <f aca="false">E231/43560</f>
        <v>285.549870730633</v>
      </c>
    </row>
    <row r="232" customFormat="false" ht="15" hidden="false" customHeight="false" outlineLevel="0" collapsed="false">
      <c r="A232" s="58" t="n">
        <v>37437</v>
      </c>
      <c r="B232" s="0" t="n">
        <v>2002</v>
      </c>
      <c r="C232" s="0" t="n">
        <v>6</v>
      </c>
      <c r="D232" s="0" t="n">
        <v>8977.07277049833</v>
      </c>
      <c r="E232" s="13" t="n">
        <v>11645657.2926886</v>
      </c>
      <c r="F232" s="24" t="n">
        <f aca="false">E232/43560</f>
        <v>267.347504423523</v>
      </c>
    </row>
    <row r="233" customFormat="false" ht="15" hidden="false" customHeight="false" outlineLevel="0" collapsed="false">
      <c r="A233" s="58" t="n">
        <v>14915</v>
      </c>
      <c r="B233" s="0" t="n">
        <v>1940</v>
      </c>
      <c r="C233" s="0" t="n">
        <v>10</v>
      </c>
      <c r="D233" s="0" t="n">
        <v>8993.49962786332</v>
      </c>
      <c r="E233" s="13" t="n">
        <v>11695087.6631753</v>
      </c>
      <c r="F233" s="24" t="n">
        <f aca="false">E233/43560</f>
        <v>268.482269586211</v>
      </c>
    </row>
    <row r="234" customFormat="false" ht="15" hidden="false" customHeight="false" outlineLevel="0" collapsed="false">
      <c r="A234" s="58" t="n">
        <v>21670</v>
      </c>
      <c r="B234" s="0" t="n">
        <v>1959</v>
      </c>
      <c r="C234" s="0" t="n">
        <v>4</v>
      </c>
      <c r="D234" s="0" t="n">
        <v>9005.82551293234</v>
      </c>
      <c r="E234" s="13" t="n">
        <v>12844430.4566912</v>
      </c>
      <c r="F234" s="24" t="n">
        <f aca="false">E234/43560</f>
        <v>294.867549510818</v>
      </c>
    </row>
    <row r="235" customFormat="false" ht="15" hidden="false" customHeight="false" outlineLevel="0" collapsed="false">
      <c r="A235" s="58" t="n">
        <v>10593</v>
      </c>
      <c r="B235" s="0" t="n">
        <v>1928</v>
      </c>
      <c r="C235" s="0" t="n">
        <v>12</v>
      </c>
      <c r="D235" s="0" t="n">
        <v>9007.28198242187</v>
      </c>
      <c r="E235" s="13" t="n">
        <v>14542522.4037555</v>
      </c>
      <c r="F235" s="24" t="n">
        <f aca="false">E235/43560</f>
        <v>333.850376578409</v>
      </c>
    </row>
    <row r="236" customFormat="false" ht="15" hidden="false" customHeight="false" outlineLevel="0" collapsed="false">
      <c r="A236" s="58" t="n">
        <v>22827</v>
      </c>
      <c r="B236" s="0" t="n">
        <v>1962</v>
      </c>
      <c r="C236" s="0" t="n">
        <v>6</v>
      </c>
      <c r="D236" s="0" t="n">
        <v>9020.18758296041</v>
      </c>
      <c r="E236" s="13" t="n">
        <v>11401286.282491</v>
      </c>
      <c r="F236" s="24" t="n">
        <f aca="false">E236/43560</f>
        <v>261.737517963523</v>
      </c>
    </row>
    <row r="237" customFormat="false" ht="15" hidden="false" customHeight="false" outlineLevel="0" collapsed="false">
      <c r="A237" s="58" t="n">
        <v>8582</v>
      </c>
      <c r="B237" s="0" t="n">
        <v>1923</v>
      </c>
      <c r="C237" s="0" t="n">
        <v>6</v>
      </c>
      <c r="D237" s="0" t="n">
        <v>9025.84763254703</v>
      </c>
      <c r="E237" s="13" t="n">
        <v>11524687.8326854</v>
      </c>
      <c r="F237" s="24" t="n">
        <f aca="false">E237/43560</f>
        <v>264.5704277476</v>
      </c>
    </row>
    <row r="238" customFormat="false" ht="15" hidden="false" customHeight="false" outlineLevel="0" collapsed="false">
      <c r="A238" s="58" t="n">
        <v>20240</v>
      </c>
      <c r="B238" s="0" t="n">
        <v>1955</v>
      </c>
      <c r="C238" s="0" t="n">
        <v>5</v>
      </c>
      <c r="D238" s="0" t="n">
        <v>9039.36456832145</v>
      </c>
      <c r="E238" s="13" t="n">
        <v>12142081.3964071</v>
      </c>
      <c r="F238" s="24" t="n">
        <f aca="false">E238/43560</f>
        <v>278.743833709989</v>
      </c>
    </row>
    <row r="239" customFormat="false" ht="15" hidden="false" customHeight="false" outlineLevel="0" collapsed="false">
      <c r="A239" s="58" t="n">
        <v>9678</v>
      </c>
      <c r="B239" s="0" t="n">
        <v>1926</v>
      </c>
      <c r="C239" s="0" t="n">
        <v>6</v>
      </c>
      <c r="D239" s="0" t="n">
        <v>9040.04061741505</v>
      </c>
      <c r="E239" s="13" t="n">
        <v>11952955.2769934</v>
      </c>
      <c r="F239" s="24" t="n">
        <f aca="false">E239/43560</f>
        <v>274.402095431436</v>
      </c>
    </row>
    <row r="240" customFormat="false" ht="15" hidden="false" customHeight="false" outlineLevel="0" collapsed="false">
      <c r="A240" s="58" t="n">
        <v>24989</v>
      </c>
      <c r="B240" s="0" t="n">
        <v>1968</v>
      </c>
      <c r="C240" s="0" t="n">
        <v>5</v>
      </c>
      <c r="D240" s="0" t="n">
        <v>9088.33849979141</v>
      </c>
      <c r="E240" s="13" t="n">
        <v>11768292.6213411</v>
      </c>
      <c r="F240" s="24" t="n">
        <f aca="false">E240/43560</f>
        <v>270.162824181383</v>
      </c>
    </row>
    <row r="241" customFormat="false" ht="15" hidden="false" customHeight="false" outlineLevel="0" collapsed="false">
      <c r="A241" s="58" t="n">
        <v>17106</v>
      </c>
      <c r="B241" s="0" t="n">
        <v>1946</v>
      </c>
      <c r="C241" s="0" t="n">
        <v>10</v>
      </c>
      <c r="D241" s="0" t="n">
        <v>9131.66861110058</v>
      </c>
      <c r="E241" s="13" t="n">
        <v>11583274.0523827</v>
      </c>
      <c r="F241" s="24" t="n">
        <f aca="false">E241/43560</f>
        <v>265.915382286103</v>
      </c>
    </row>
    <row r="242" customFormat="false" ht="15" hidden="false" customHeight="false" outlineLevel="0" collapsed="false">
      <c r="A242" s="58" t="n">
        <v>14335</v>
      </c>
      <c r="B242" s="0" t="n">
        <v>1939</v>
      </c>
      <c r="C242" s="0" t="n">
        <v>3</v>
      </c>
      <c r="D242" s="0" t="n">
        <v>9193.56137647907</v>
      </c>
      <c r="E242" s="13" t="n">
        <v>12946723.1380501</v>
      </c>
      <c r="F242" s="24" t="n">
        <f aca="false">E242/43560</f>
        <v>297.215866346422</v>
      </c>
    </row>
    <row r="243" customFormat="false" ht="15" hidden="false" customHeight="false" outlineLevel="0" collapsed="false">
      <c r="A243" s="58" t="n">
        <v>20209</v>
      </c>
      <c r="B243" s="0" t="n">
        <v>1955</v>
      </c>
      <c r="C243" s="0" t="n">
        <v>4</v>
      </c>
      <c r="D243" s="0" t="n">
        <v>9210.61240423999</v>
      </c>
      <c r="E243" s="13" t="n">
        <v>12770174.6470923</v>
      </c>
      <c r="F243" s="24" t="n">
        <f aca="false">E243/43560</f>
        <v>293.162870686232</v>
      </c>
    </row>
    <row r="244" customFormat="false" ht="15" hidden="false" customHeight="false" outlineLevel="0" collapsed="false">
      <c r="A244" s="58" t="n">
        <v>23497</v>
      </c>
      <c r="B244" s="0" t="n">
        <v>1964</v>
      </c>
      <c r="C244" s="0" t="n">
        <v>4</v>
      </c>
      <c r="D244" s="0" t="n">
        <v>9220.06617870146</v>
      </c>
      <c r="E244" s="13" t="n">
        <v>11768292.6213411</v>
      </c>
      <c r="F244" s="24" t="n">
        <f aca="false">E244/43560</f>
        <v>270.162824181383</v>
      </c>
    </row>
    <row r="245" customFormat="false" ht="15" hidden="false" customHeight="false" outlineLevel="0" collapsed="false">
      <c r="A245" s="58" t="n">
        <v>14488</v>
      </c>
      <c r="B245" s="0" t="n">
        <v>1939</v>
      </c>
      <c r="C245" s="0" t="n">
        <v>8</v>
      </c>
      <c r="D245" s="0" t="n">
        <v>9222.8723381561</v>
      </c>
      <c r="E245" s="13" t="n">
        <v>14648025.6073794</v>
      </c>
      <c r="F245" s="24" t="n">
        <f aca="false">E245/43560</f>
        <v>336.272396863622</v>
      </c>
    </row>
    <row r="246" customFormat="false" ht="15" hidden="false" customHeight="false" outlineLevel="0" collapsed="false">
      <c r="A246" s="58" t="n">
        <v>31716</v>
      </c>
      <c r="B246" s="0" t="n">
        <v>1986</v>
      </c>
      <c r="C246" s="0" t="n">
        <v>10</v>
      </c>
      <c r="D246" s="0" t="n">
        <v>9244.23341977018</v>
      </c>
      <c r="E246" s="13" t="n">
        <v>11309957.678371</v>
      </c>
      <c r="F246" s="24" t="n">
        <f aca="false">E246/43560</f>
        <v>259.640901707322</v>
      </c>
    </row>
    <row r="247" customFormat="false" ht="15" hidden="false" customHeight="false" outlineLevel="0" collapsed="false">
      <c r="A247" s="58" t="n">
        <v>37802</v>
      </c>
      <c r="B247" s="0" t="n">
        <v>2003</v>
      </c>
      <c r="C247" s="0" t="n">
        <v>6</v>
      </c>
      <c r="D247" s="0" t="n">
        <v>9280.0267251024</v>
      </c>
      <c r="E247" s="13" t="n">
        <v>12138985.7755644</v>
      </c>
      <c r="F247" s="24" t="n">
        <f aca="false">E247/43560</f>
        <v>278.672768034077</v>
      </c>
    </row>
    <row r="248" customFormat="false" ht="15" hidden="false" customHeight="false" outlineLevel="0" collapsed="false">
      <c r="A248" s="58" t="n">
        <v>23467</v>
      </c>
      <c r="B248" s="0" t="n">
        <v>1964</v>
      </c>
      <c r="C248" s="0" t="n">
        <v>3</v>
      </c>
      <c r="D248" s="0" t="n">
        <v>9284.96042077518</v>
      </c>
      <c r="E248" s="13" t="n">
        <v>12352979.8893978</v>
      </c>
      <c r="F248" s="24" t="n">
        <f aca="false">E248/43560</f>
        <v>283.585396909958</v>
      </c>
    </row>
    <row r="249" customFormat="false" ht="15" hidden="false" customHeight="false" outlineLevel="0" collapsed="false">
      <c r="A249" s="58" t="n">
        <v>21701</v>
      </c>
      <c r="B249" s="0" t="n">
        <v>1959</v>
      </c>
      <c r="C249" s="0" t="n">
        <v>5</v>
      </c>
      <c r="D249" s="0" t="n">
        <v>9292.51859498256</v>
      </c>
      <c r="E249" s="13" t="n">
        <v>11768292.6213411</v>
      </c>
      <c r="F249" s="24" t="n">
        <f aca="false">E249/43560</f>
        <v>270.162824181383</v>
      </c>
    </row>
    <row r="250" customFormat="false" ht="15" hidden="false" customHeight="false" outlineLevel="0" collapsed="false">
      <c r="A250" s="58" t="n">
        <v>17318</v>
      </c>
      <c r="B250" s="0" t="n">
        <v>1947</v>
      </c>
      <c r="C250" s="0" t="n">
        <v>5</v>
      </c>
      <c r="D250" s="0" t="n">
        <v>9311.27923524727</v>
      </c>
      <c r="E250" s="13" t="n">
        <v>12160015.0971547</v>
      </c>
      <c r="F250" s="24" t="n">
        <f aca="false">E250/43560</f>
        <v>279.155534829079</v>
      </c>
    </row>
    <row r="251" customFormat="false" ht="15" hidden="false" customHeight="false" outlineLevel="0" collapsed="false">
      <c r="A251" s="58" t="n">
        <v>26450</v>
      </c>
      <c r="B251" s="0" t="n">
        <v>1972</v>
      </c>
      <c r="C251" s="0" t="n">
        <v>5</v>
      </c>
      <c r="D251" s="0" t="n">
        <v>9322.21207524272</v>
      </c>
      <c r="E251" s="13" t="n">
        <v>12781335.8081121</v>
      </c>
      <c r="F251" s="24" t="n">
        <f aca="false">E251/43560</f>
        <v>293.419095686688</v>
      </c>
    </row>
    <row r="252" customFormat="false" ht="15" hidden="false" customHeight="false" outlineLevel="0" collapsed="false">
      <c r="A252" s="58" t="n">
        <v>22432</v>
      </c>
      <c r="B252" s="0" t="n">
        <v>1961</v>
      </c>
      <c r="C252" s="0" t="n">
        <v>5</v>
      </c>
      <c r="D252" s="0" t="n">
        <v>9323.43054554763</v>
      </c>
      <c r="E252" s="13" t="n">
        <v>13025267.2172014</v>
      </c>
      <c r="F252" s="24" t="n">
        <f aca="false">E252/43560</f>
        <v>299.018990293879</v>
      </c>
    </row>
    <row r="253" customFormat="false" ht="15" hidden="false" customHeight="false" outlineLevel="0" collapsed="false">
      <c r="A253" s="58" t="n">
        <v>26542</v>
      </c>
      <c r="B253" s="0" t="n">
        <v>1972</v>
      </c>
      <c r="C253" s="0" t="n">
        <v>8</v>
      </c>
      <c r="D253" s="0" t="n">
        <v>9334.16064216095</v>
      </c>
      <c r="E253" s="13" t="n">
        <v>14922659.7385333</v>
      </c>
      <c r="F253" s="24" t="n">
        <f aca="false">E253/43560</f>
        <v>342.577128983775</v>
      </c>
    </row>
    <row r="254" customFormat="false" ht="15" hidden="false" customHeight="false" outlineLevel="0" collapsed="false">
      <c r="A254" s="58" t="n">
        <v>13057</v>
      </c>
      <c r="B254" s="0" t="n">
        <v>1935</v>
      </c>
      <c r="C254" s="0" t="n">
        <v>9</v>
      </c>
      <c r="D254" s="0" t="n">
        <v>9337.93849315458</v>
      </c>
      <c r="E254" s="13" t="n">
        <v>15168418.6793166</v>
      </c>
      <c r="F254" s="24" t="n">
        <f aca="false">E254/43560</f>
        <v>348.218977945743</v>
      </c>
    </row>
    <row r="255" customFormat="false" ht="15" hidden="false" customHeight="false" outlineLevel="0" collapsed="false">
      <c r="A255" s="58" t="n">
        <v>35246</v>
      </c>
      <c r="B255" s="0" t="n">
        <v>1996</v>
      </c>
      <c r="C255" s="0" t="n">
        <v>6</v>
      </c>
      <c r="D255" s="0" t="n">
        <v>9338.27434295358</v>
      </c>
      <c r="E255" s="13" t="n">
        <v>11465760.358625</v>
      </c>
      <c r="F255" s="24" t="n">
        <f aca="false">E255/43560</f>
        <v>263.217639086891</v>
      </c>
    </row>
    <row r="256" customFormat="false" ht="15" hidden="false" customHeight="false" outlineLevel="0" collapsed="false">
      <c r="A256" s="58" t="n">
        <v>24288</v>
      </c>
      <c r="B256" s="0" t="n">
        <v>1966</v>
      </c>
      <c r="C256" s="0" t="n">
        <v>6</v>
      </c>
      <c r="D256" s="0" t="n">
        <v>9346.71973130309</v>
      </c>
      <c r="E256" s="13" t="n">
        <v>11514680.3005932</v>
      </c>
      <c r="F256" s="24" t="n">
        <f aca="false">E256/43560</f>
        <v>264.340686423168</v>
      </c>
    </row>
    <row r="257" customFormat="false" ht="15" hidden="false" customHeight="false" outlineLevel="0" collapsed="false">
      <c r="A257" s="58" t="n">
        <v>29128</v>
      </c>
      <c r="B257" s="0" t="n">
        <v>1979</v>
      </c>
      <c r="C257" s="0" t="n">
        <v>9</v>
      </c>
      <c r="D257" s="0" t="n">
        <v>9365.96652192051</v>
      </c>
      <c r="E257" s="13" t="n">
        <v>15099960.4113959</v>
      </c>
      <c r="F257" s="24" t="n">
        <f aca="false">E257/43560</f>
        <v>346.647392364461</v>
      </c>
    </row>
    <row r="258" customFormat="false" ht="15" hidden="false" customHeight="false" outlineLevel="0" collapsed="false">
      <c r="A258" s="58" t="n">
        <v>18079</v>
      </c>
      <c r="B258" s="0" t="n">
        <v>1949</v>
      </c>
      <c r="C258" s="0" t="n">
        <v>6</v>
      </c>
      <c r="D258" s="0" t="n">
        <v>9421.82576418386</v>
      </c>
      <c r="E258" s="13" t="n">
        <v>11651790.857196</v>
      </c>
      <c r="F258" s="24" t="n">
        <f aca="false">E258/43560</f>
        <v>267.488311689532</v>
      </c>
    </row>
    <row r="259" customFormat="false" ht="15" hidden="false" customHeight="false" outlineLevel="0" collapsed="false">
      <c r="A259" s="58" t="n">
        <v>34424</v>
      </c>
      <c r="B259" s="0" t="n">
        <v>1994</v>
      </c>
      <c r="C259" s="0" t="n">
        <v>3</v>
      </c>
      <c r="D259" s="0" t="n">
        <v>9424.77887733237</v>
      </c>
      <c r="E259" s="13" t="n">
        <v>12653724.5081266</v>
      </c>
      <c r="F259" s="24" t="n">
        <f aca="false">E259/43560</f>
        <v>290.489543345422</v>
      </c>
    </row>
    <row r="260" customFormat="false" ht="15" hidden="false" customHeight="false" outlineLevel="0" collapsed="false">
      <c r="A260" s="58" t="n">
        <v>30863</v>
      </c>
      <c r="B260" s="0" t="n">
        <v>1984</v>
      </c>
      <c r="C260" s="0" t="n">
        <v>6</v>
      </c>
      <c r="D260" s="0" t="n">
        <v>9433.98774319251</v>
      </c>
      <c r="E260" s="13" t="n">
        <v>11748148.608791</v>
      </c>
      <c r="F260" s="24" t="n">
        <f aca="false">E260/43560</f>
        <v>269.700381285375</v>
      </c>
    </row>
    <row r="261" customFormat="false" ht="15" hidden="false" customHeight="false" outlineLevel="0" collapsed="false">
      <c r="A261" s="58" t="n">
        <v>32993</v>
      </c>
      <c r="B261" s="0" t="n">
        <v>1990</v>
      </c>
      <c r="C261" s="0" t="n">
        <v>4</v>
      </c>
      <c r="D261" s="0" t="n">
        <v>9435.5835434997</v>
      </c>
      <c r="E261" s="13" t="n">
        <v>11945007.9193645</v>
      </c>
      <c r="F261" s="24" t="n">
        <f aca="false">E261/43560</f>
        <v>274.219649204879</v>
      </c>
    </row>
    <row r="262" customFormat="false" ht="15" hidden="false" customHeight="false" outlineLevel="0" collapsed="false">
      <c r="A262" s="58" t="n">
        <v>31958</v>
      </c>
      <c r="B262" s="0" t="n">
        <v>1987</v>
      </c>
      <c r="C262" s="0" t="n">
        <v>6</v>
      </c>
      <c r="D262" s="0" t="n">
        <v>9455.41758713213</v>
      </c>
      <c r="E262" s="13" t="n">
        <v>11469803.0873044</v>
      </c>
      <c r="F262" s="24" t="n">
        <f aca="false">E262/43560</f>
        <v>263.310447366951</v>
      </c>
    </row>
    <row r="263" customFormat="false" ht="15" hidden="false" customHeight="false" outlineLevel="0" collapsed="false">
      <c r="A263" s="58" t="n">
        <v>13331</v>
      </c>
      <c r="B263" s="0" t="n">
        <v>1936</v>
      </c>
      <c r="C263" s="0" t="n">
        <v>6</v>
      </c>
      <c r="D263" s="0" t="n">
        <v>9459.08509130385</v>
      </c>
      <c r="E263" s="13" t="n">
        <v>11651790.857196</v>
      </c>
      <c r="F263" s="24" t="n">
        <f aca="false">E263/43560</f>
        <v>267.488311689532</v>
      </c>
    </row>
    <row r="264" customFormat="false" ht="15" hidden="false" customHeight="false" outlineLevel="0" collapsed="false">
      <c r="A264" s="58" t="n">
        <v>10166</v>
      </c>
      <c r="B264" s="0" t="n">
        <v>1927</v>
      </c>
      <c r="C264" s="0" t="n">
        <v>10</v>
      </c>
      <c r="D264" s="0" t="n">
        <v>9471.8385993439</v>
      </c>
      <c r="E264" s="13" t="n">
        <v>11924496.6405307</v>
      </c>
      <c r="F264" s="24" t="n">
        <f aca="false">E264/43560</f>
        <v>273.74877503514</v>
      </c>
    </row>
    <row r="265" customFormat="false" ht="15" hidden="false" customHeight="false" outlineLevel="0" collapsed="false">
      <c r="A265" s="58" t="n">
        <v>25872</v>
      </c>
      <c r="B265" s="0" t="n">
        <v>1970</v>
      </c>
      <c r="C265" s="0" t="n">
        <v>10</v>
      </c>
      <c r="D265" s="0" t="n">
        <v>9472.93979444781</v>
      </c>
      <c r="E265" s="13" t="n">
        <v>11778360.2380057</v>
      </c>
      <c r="F265" s="24" t="n">
        <f aca="false">E265/43560</f>
        <v>270.393944857798</v>
      </c>
    </row>
    <row r="266" customFormat="false" ht="15" hidden="false" customHeight="false" outlineLevel="0" collapsed="false">
      <c r="A266" s="58" t="n">
        <v>13423</v>
      </c>
      <c r="B266" s="0" t="n">
        <v>1936</v>
      </c>
      <c r="C266" s="0" t="n">
        <v>9</v>
      </c>
      <c r="D266" s="0" t="n">
        <v>9478.07899608427</v>
      </c>
      <c r="E266" s="13" t="n">
        <v>14817237.6079414</v>
      </c>
      <c r="F266" s="24" t="n">
        <f aca="false">E266/43560</f>
        <v>340.156969879279</v>
      </c>
    </row>
    <row r="267" customFormat="false" ht="15" hidden="false" customHeight="false" outlineLevel="0" collapsed="false">
      <c r="A267" s="58" t="n">
        <v>15157</v>
      </c>
      <c r="B267" s="0" t="n">
        <v>1941</v>
      </c>
      <c r="C267" s="0" t="n">
        <v>6</v>
      </c>
      <c r="D267" s="0" t="n">
        <v>9484.50636187803</v>
      </c>
      <c r="E267" s="13" t="n">
        <v>11363035.5943714</v>
      </c>
      <c r="F267" s="24" t="n">
        <f aca="false">E267/43560</f>
        <v>260.859402992917</v>
      </c>
    </row>
    <row r="268" customFormat="false" ht="15" hidden="false" customHeight="false" outlineLevel="0" collapsed="false">
      <c r="A268" s="58" t="n">
        <v>28671</v>
      </c>
      <c r="B268" s="0" t="n">
        <v>1978</v>
      </c>
      <c r="C268" s="0" t="n">
        <v>6</v>
      </c>
      <c r="D268" s="0" t="n">
        <v>9492.82205229824</v>
      </c>
      <c r="E268" s="13" t="n">
        <v>11555183.8165479</v>
      </c>
      <c r="F268" s="24" t="n">
        <f aca="false">E268/43560</f>
        <v>265.270519204497</v>
      </c>
    </row>
    <row r="269" customFormat="false" ht="15" hidden="false" customHeight="false" outlineLevel="0" collapsed="false">
      <c r="A269" s="58" t="n">
        <v>25172</v>
      </c>
      <c r="B269" s="0" t="n">
        <v>1968</v>
      </c>
      <c r="C269" s="0" t="n">
        <v>11</v>
      </c>
      <c r="D269" s="0" t="n">
        <v>9527.11863812197</v>
      </c>
      <c r="E269" s="13" t="n">
        <v>12231852.3141526</v>
      </c>
      <c r="F269" s="24" t="n">
        <f aca="false">E269/43560</f>
        <v>280.804690407544</v>
      </c>
    </row>
    <row r="270" customFormat="false" ht="15" hidden="false" customHeight="false" outlineLevel="0" collapsed="false">
      <c r="A270" s="58" t="n">
        <v>25688</v>
      </c>
      <c r="B270" s="0" t="n">
        <v>1970</v>
      </c>
      <c r="C270" s="0" t="n">
        <v>4</v>
      </c>
      <c r="D270" s="0" t="n">
        <v>9542.94924719357</v>
      </c>
      <c r="E270" s="13" t="n">
        <v>11752802.2421247</v>
      </c>
      <c r="F270" s="24" t="n">
        <f aca="false">E270/43560</f>
        <v>269.807214006535</v>
      </c>
    </row>
    <row r="271" customFormat="false" ht="15" hidden="false" customHeight="false" outlineLevel="0" collapsed="false">
      <c r="A271" s="58" t="n">
        <v>37011</v>
      </c>
      <c r="B271" s="0" t="n">
        <v>2001</v>
      </c>
      <c r="C271" s="0" t="n">
        <v>4</v>
      </c>
      <c r="D271" s="0" t="n">
        <v>9561.08782425667</v>
      </c>
      <c r="E271" s="13" t="n">
        <v>12946889.9451157</v>
      </c>
      <c r="F271" s="24" t="n">
        <f aca="false">E271/43560</f>
        <v>297.219695709727</v>
      </c>
    </row>
    <row r="272" customFormat="false" ht="15" hidden="false" customHeight="false" outlineLevel="0" collapsed="false">
      <c r="A272" s="58" t="n">
        <v>34911</v>
      </c>
      <c r="B272" s="0" t="n">
        <v>1995</v>
      </c>
      <c r="C272" s="0" t="n">
        <v>7</v>
      </c>
      <c r="D272" s="0" t="n">
        <v>9563.98114191444</v>
      </c>
      <c r="E272" s="13" t="n">
        <v>12110026.5186599</v>
      </c>
      <c r="F272" s="24" t="n">
        <f aca="false">E272/43560</f>
        <v>278.007954973826</v>
      </c>
    </row>
    <row r="273" customFormat="false" ht="15" hidden="false" customHeight="false" outlineLevel="0" collapsed="false">
      <c r="A273" s="58" t="n">
        <v>32751</v>
      </c>
      <c r="B273" s="0" t="n">
        <v>1989</v>
      </c>
      <c r="C273" s="0" t="n">
        <v>8</v>
      </c>
      <c r="D273" s="0" t="n">
        <v>9582.03411094888</v>
      </c>
      <c r="E273" s="13" t="n">
        <v>14817237.6079414</v>
      </c>
      <c r="F273" s="24" t="n">
        <f aca="false">E273/43560</f>
        <v>340.156969879279</v>
      </c>
    </row>
    <row r="274" customFormat="false" ht="15" hidden="false" customHeight="false" outlineLevel="0" collapsed="false">
      <c r="A274" s="58" t="n">
        <v>19905</v>
      </c>
      <c r="B274" s="0" t="n">
        <v>1954</v>
      </c>
      <c r="C274" s="0" t="n">
        <v>6</v>
      </c>
      <c r="D274" s="0" t="n">
        <v>9594.53625606796</v>
      </c>
      <c r="E274" s="13" t="n">
        <v>11701854.0188015</v>
      </c>
      <c r="F274" s="24" t="n">
        <f aca="false">E274/43560</f>
        <v>268.637603737408</v>
      </c>
    </row>
    <row r="275" customFormat="false" ht="15" hidden="false" customHeight="false" outlineLevel="0" collapsed="false">
      <c r="A275" s="58" t="n">
        <v>17929</v>
      </c>
      <c r="B275" s="0" t="n">
        <v>1949</v>
      </c>
      <c r="C275" s="0" t="n">
        <v>1</v>
      </c>
      <c r="D275" s="0" t="n">
        <v>9601.75478088971</v>
      </c>
      <c r="E275" s="13" t="n">
        <v>12489449.7109317</v>
      </c>
      <c r="F275" s="24" t="n">
        <f aca="false">E275/43560</f>
        <v>286.718312923132</v>
      </c>
    </row>
    <row r="276" customFormat="false" ht="15" hidden="false" customHeight="false" outlineLevel="0" collapsed="false">
      <c r="A276" s="58" t="n">
        <v>17287</v>
      </c>
      <c r="B276" s="0" t="n">
        <v>1947</v>
      </c>
      <c r="C276" s="0" t="n">
        <v>4</v>
      </c>
      <c r="D276" s="0" t="n">
        <v>9612.22988565686</v>
      </c>
      <c r="E276" s="13" t="n">
        <v>11896983.4379862</v>
      </c>
      <c r="F276" s="24" t="n">
        <f aca="false">E276/43560</f>
        <v>273.11715881511</v>
      </c>
    </row>
    <row r="277" customFormat="false" ht="15" hidden="false" customHeight="false" outlineLevel="0" collapsed="false">
      <c r="A277" s="58" t="n">
        <v>27790</v>
      </c>
      <c r="B277" s="0" t="n">
        <v>1976</v>
      </c>
      <c r="C277" s="0" t="n">
        <v>1</v>
      </c>
      <c r="D277" s="0" t="n">
        <v>9615.86428151547</v>
      </c>
      <c r="E277" s="13" t="n">
        <v>12153607.4124654</v>
      </c>
      <c r="F277" s="24" t="n">
        <f aca="false">E277/43560</f>
        <v>279.0084346296</v>
      </c>
    </row>
    <row r="278" customFormat="false" ht="15" hidden="false" customHeight="false" outlineLevel="0" collapsed="false">
      <c r="A278" s="58" t="n">
        <v>12174</v>
      </c>
      <c r="B278" s="0" t="n">
        <v>1933</v>
      </c>
      <c r="C278" s="0" t="n">
        <v>4</v>
      </c>
      <c r="D278" s="0" t="n">
        <v>9619.23092384709</v>
      </c>
      <c r="E278" s="13" t="n">
        <v>11896983.4379862</v>
      </c>
      <c r="F278" s="24" t="n">
        <f aca="false">E278/43560</f>
        <v>273.11715881511</v>
      </c>
    </row>
    <row r="279" customFormat="false" ht="15" hidden="false" customHeight="false" outlineLevel="0" collapsed="false">
      <c r="A279" s="58" t="n">
        <v>21823</v>
      </c>
      <c r="B279" s="0" t="n">
        <v>1959</v>
      </c>
      <c r="C279" s="0" t="n">
        <v>9</v>
      </c>
      <c r="D279" s="0" t="n">
        <v>9642.59506551502</v>
      </c>
      <c r="E279" s="13" t="n">
        <v>14133786.4885551</v>
      </c>
      <c r="F279" s="24" t="n">
        <f aca="false">E279/43560</f>
        <v>324.467091105489</v>
      </c>
    </row>
    <row r="280" customFormat="false" ht="15" hidden="false" customHeight="false" outlineLevel="0" collapsed="false">
      <c r="A280" s="58" t="n">
        <v>17198</v>
      </c>
      <c r="B280" s="0" t="n">
        <v>1947</v>
      </c>
      <c r="C280" s="0" t="n">
        <v>1</v>
      </c>
      <c r="D280" s="0" t="n">
        <v>9659.27813305901</v>
      </c>
      <c r="E280" s="13" t="n">
        <v>12435995.6626314</v>
      </c>
      <c r="F280" s="24" t="n">
        <f aca="false">E280/43560</f>
        <v>285.491176828085</v>
      </c>
    </row>
    <row r="281" customFormat="false" ht="15" hidden="false" customHeight="false" outlineLevel="0" collapsed="false">
      <c r="A281" s="58" t="n">
        <v>31290</v>
      </c>
      <c r="B281" s="0" t="n">
        <v>1985</v>
      </c>
      <c r="C281" s="0" t="n">
        <v>8</v>
      </c>
      <c r="D281" s="0" t="n">
        <v>9662.16592081311</v>
      </c>
      <c r="E281" s="13" t="n">
        <v>14817237.6079414</v>
      </c>
      <c r="F281" s="24" t="n">
        <f aca="false">E281/43560</f>
        <v>340.156969879279</v>
      </c>
    </row>
    <row r="282" customFormat="false" ht="15" hidden="false" customHeight="false" outlineLevel="0" collapsed="false">
      <c r="A282" s="58" t="n">
        <v>31928</v>
      </c>
      <c r="B282" s="0" t="n">
        <v>1987</v>
      </c>
      <c r="C282" s="0" t="n">
        <v>5</v>
      </c>
      <c r="D282" s="0" t="n">
        <v>9662.55860797178</v>
      </c>
      <c r="E282" s="13" t="n">
        <v>12986179.0157666</v>
      </c>
      <c r="F282" s="24" t="n">
        <f aca="false">E282/43560</f>
        <v>298.121648663145</v>
      </c>
    </row>
    <row r="283" customFormat="false" ht="15" hidden="false" customHeight="false" outlineLevel="0" collapsed="false">
      <c r="A283" s="58" t="n">
        <v>11901</v>
      </c>
      <c r="B283" s="0" t="n">
        <v>1932</v>
      </c>
      <c r="C283" s="0" t="n">
        <v>7</v>
      </c>
      <c r="D283" s="0" t="n">
        <v>9663.11587672558</v>
      </c>
      <c r="E283" s="13" t="n">
        <v>14504859.8687853</v>
      </c>
      <c r="F283" s="24" t="n">
        <f aca="false">E283/43560</f>
        <v>332.98576374622</v>
      </c>
    </row>
    <row r="284" customFormat="false" ht="15" hidden="false" customHeight="false" outlineLevel="0" collapsed="false">
      <c r="A284" s="58" t="n">
        <v>25507</v>
      </c>
      <c r="B284" s="0" t="n">
        <v>1969</v>
      </c>
      <c r="C284" s="0" t="n">
        <v>10</v>
      </c>
      <c r="D284" s="0" t="n">
        <v>9673.97022906553</v>
      </c>
      <c r="E284" s="13" t="n">
        <v>12548658.4334911</v>
      </c>
      <c r="F284" s="24" t="n">
        <f aca="false">E284/43560</f>
        <v>288.077558160952</v>
      </c>
    </row>
    <row r="285" customFormat="false" ht="15" hidden="false" customHeight="false" outlineLevel="0" collapsed="false">
      <c r="A285" s="58" t="n">
        <v>37499</v>
      </c>
      <c r="B285" s="0" t="n">
        <v>2002</v>
      </c>
      <c r="C285" s="0" t="n">
        <v>8</v>
      </c>
      <c r="D285" s="0" t="n">
        <v>9691.81799908981</v>
      </c>
      <c r="E285" s="13" t="n">
        <v>12798011.266321</v>
      </c>
      <c r="F285" s="24" t="n">
        <f aca="false">E285/43560</f>
        <v>293.801911531703</v>
      </c>
    </row>
    <row r="286" customFormat="false" ht="15" hidden="false" customHeight="false" outlineLevel="0" collapsed="false">
      <c r="A286" s="58" t="n">
        <v>12539</v>
      </c>
      <c r="B286" s="0" t="n">
        <v>1934</v>
      </c>
      <c r="C286" s="0" t="n">
        <v>4</v>
      </c>
      <c r="D286" s="0" t="n">
        <v>9694.95988034739</v>
      </c>
      <c r="E286" s="13" t="n">
        <v>11896983.4379862</v>
      </c>
      <c r="F286" s="24" t="n">
        <f aca="false">E286/43560</f>
        <v>273.11715881511</v>
      </c>
    </row>
    <row r="287" customFormat="false" ht="15" hidden="false" customHeight="false" outlineLevel="0" collapsed="false">
      <c r="A287" s="58" t="n">
        <v>17592</v>
      </c>
      <c r="B287" s="0" t="n">
        <v>1948</v>
      </c>
      <c r="C287" s="0" t="n">
        <v>2</v>
      </c>
      <c r="D287" s="0" t="n">
        <v>9700.86251090337</v>
      </c>
      <c r="E287" s="13" t="n">
        <v>12399362.7532244</v>
      </c>
      <c r="F287" s="24" t="n">
        <f aca="false">E287/43560</f>
        <v>284.650200946381</v>
      </c>
    </row>
    <row r="288" customFormat="false" ht="15" hidden="false" customHeight="false" outlineLevel="0" collapsed="false">
      <c r="A288" s="58" t="n">
        <v>22797</v>
      </c>
      <c r="B288" s="0" t="n">
        <v>1962</v>
      </c>
      <c r="C288" s="0" t="n">
        <v>5</v>
      </c>
      <c r="D288" s="0" t="n">
        <v>9726.04313467081</v>
      </c>
      <c r="E288" s="13" t="n">
        <v>12355633.6174735</v>
      </c>
      <c r="F288" s="24" t="n">
        <f aca="false">E288/43560</f>
        <v>283.646318123818</v>
      </c>
    </row>
    <row r="289" customFormat="false" ht="15" hidden="false" customHeight="false" outlineLevel="0" collapsed="false">
      <c r="A289" s="58" t="n">
        <v>11870</v>
      </c>
      <c r="B289" s="0" t="n">
        <v>1932</v>
      </c>
      <c r="C289" s="0" t="n">
        <v>6</v>
      </c>
      <c r="D289" s="0" t="n">
        <v>9729.80811020934</v>
      </c>
      <c r="E289" s="13" t="n">
        <v>12294034.1831306</v>
      </c>
      <c r="F289" s="24" t="n">
        <f aca="false">E289/43560</f>
        <v>282.232189695376</v>
      </c>
    </row>
    <row r="290" customFormat="false" ht="15" hidden="false" customHeight="false" outlineLevel="0" collapsed="false">
      <c r="A290" s="58" t="n">
        <v>26419</v>
      </c>
      <c r="B290" s="0" t="n">
        <v>1972</v>
      </c>
      <c r="C290" s="0" t="n">
        <v>4</v>
      </c>
      <c r="D290" s="0" t="n">
        <v>9779.0065657236</v>
      </c>
      <c r="E290" s="13" t="n">
        <v>12898865.4637374</v>
      </c>
      <c r="F290" s="24" t="n">
        <f aca="false">E290/43560</f>
        <v>296.117205319958</v>
      </c>
    </row>
    <row r="291" customFormat="false" ht="15" hidden="false" customHeight="false" outlineLevel="0" collapsed="false">
      <c r="A291" s="58" t="n">
        <v>10379</v>
      </c>
      <c r="B291" s="0" t="n">
        <v>1928</v>
      </c>
      <c r="C291" s="0" t="n">
        <v>5</v>
      </c>
      <c r="D291" s="0" t="n">
        <v>9802.8543167855</v>
      </c>
      <c r="E291" s="13" t="n">
        <v>12805251.2173854</v>
      </c>
      <c r="F291" s="24" t="n">
        <f aca="false">E291/43560</f>
        <v>293.96811793814</v>
      </c>
    </row>
    <row r="292" customFormat="false" ht="15" hidden="false" customHeight="false" outlineLevel="0" collapsed="false">
      <c r="A292" s="58" t="n">
        <v>14396</v>
      </c>
      <c r="B292" s="0" t="n">
        <v>1939</v>
      </c>
      <c r="C292" s="0" t="n">
        <v>5</v>
      </c>
      <c r="D292" s="0" t="n">
        <v>9811.16560319327</v>
      </c>
      <c r="E292" s="13" t="n">
        <v>12898865.4637374</v>
      </c>
      <c r="F292" s="24" t="n">
        <f aca="false">E292/43560</f>
        <v>296.117205319958</v>
      </c>
    </row>
    <row r="293" customFormat="false" ht="15" hidden="false" customHeight="false" outlineLevel="0" collapsed="false">
      <c r="A293" s="58" t="n">
        <v>16983</v>
      </c>
      <c r="B293" s="0" t="n">
        <v>1946</v>
      </c>
      <c r="C293" s="0" t="n">
        <v>6</v>
      </c>
      <c r="D293" s="0" t="n">
        <v>9820.34615585179</v>
      </c>
      <c r="E293" s="13" t="n">
        <v>11690650.1954714</v>
      </c>
      <c r="F293" s="24" t="n">
        <f aca="false">E293/43560</f>
        <v>268.380399345075</v>
      </c>
    </row>
    <row r="294" customFormat="false" ht="15" hidden="false" customHeight="false" outlineLevel="0" collapsed="false">
      <c r="A294" s="58" t="n">
        <v>22919</v>
      </c>
      <c r="B294" s="0" t="n">
        <v>1962</v>
      </c>
      <c r="C294" s="0" t="n">
        <v>9</v>
      </c>
      <c r="D294" s="0" t="n">
        <v>9828.40200361233</v>
      </c>
      <c r="E294" s="13" t="n">
        <v>15223959.2000917</v>
      </c>
      <c r="F294" s="24" t="n">
        <f aca="false">E294/43560</f>
        <v>349.494012857935</v>
      </c>
    </row>
    <row r="295" customFormat="false" ht="15" hidden="false" customHeight="false" outlineLevel="0" collapsed="false">
      <c r="A295" s="58" t="n">
        <v>23376</v>
      </c>
      <c r="B295" s="0" t="n">
        <v>1963</v>
      </c>
      <c r="C295" s="0" t="n">
        <v>12</v>
      </c>
      <c r="D295" s="0" t="n">
        <v>9835.37095627275</v>
      </c>
      <c r="E295" s="13" t="n">
        <v>14249645.4891728</v>
      </c>
      <c r="F295" s="24" t="n">
        <f aca="false">E295/43560</f>
        <v>327.126847777154</v>
      </c>
    </row>
    <row r="296" customFormat="false" ht="15" hidden="false" customHeight="false" outlineLevel="0" collapsed="false">
      <c r="A296" s="58" t="n">
        <v>8674</v>
      </c>
      <c r="B296" s="0" t="n">
        <v>1923</v>
      </c>
      <c r="C296" s="0" t="n">
        <v>9</v>
      </c>
      <c r="D296" s="0" t="n">
        <v>9843.93115945464</v>
      </c>
      <c r="E296" s="13" t="n">
        <v>14973472.5798309</v>
      </c>
      <c r="F296" s="24" t="n">
        <f aca="false">E296/43560</f>
        <v>343.74363130925</v>
      </c>
    </row>
    <row r="297" customFormat="false" ht="15" hidden="false" customHeight="false" outlineLevel="0" collapsed="false">
      <c r="A297" s="58" t="n">
        <v>25019</v>
      </c>
      <c r="B297" s="0" t="n">
        <v>1968</v>
      </c>
      <c r="C297" s="0" t="n">
        <v>6</v>
      </c>
      <c r="D297" s="0" t="n">
        <v>9856.92537355886</v>
      </c>
      <c r="E297" s="13" t="n">
        <v>11594593.5652067</v>
      </c>
      <c r="F297" s="24" t="n">
        <f aca="false">E297/43560</f>
        <v>266.175242543772</v>
      </c>
    </row>
    <row r="298" customFormat="false" ht="15" hidden="false" customHeight="false" outlineLevel="0" collapsed="false">
      <c r="A298" s="58" t="n">
        <v>32263</v>
      </c>
      <c r="B298" s="0" t="n">
        <v>1988</v>
      </c>
      <c r="C298" s="0" t="n">
        <v>4</v>
      </c>
      <c r="D298" s="0" t="n">
        <v>9865.8287507585</v>
      </c>
      <c r="E298" s="13" t="n">
        <v>13206880.9711042</v>
      </c>
      <c r="F298" s="24" t="n">
        <f aca="false">E298/43560</f>
        <v>303.188268390822</v>
      </c>
    </row>
    <row r="299" customFormat="false" ht="15" hidden="false" customHeight="false" outlineLevel="0" collapsed="false">
      <c r="A299" s="58" t="n">
        <v>16253</v>
      </c>
      <c r="B299" s="0" t="n">
        <v>1944</v>
      </c>
      <c r="C299" s="0" t="n">
        <v>6</v>
      </c>
      <c r="D299" s="0" t="n">
        <v>9867.57558404126</v>
      </c>
      <c r="E299" s="13" t="n">
        <v>11876981.8153727</v>
      </c>
      <c r="F299" s="24" t="n">
        <f aca="false">E299/43560</f>
        <v>272.657984742256</v>
      </c>
    </row>
    <row r="300" customFormat="false" ht="15" hidden="false" customHeight="false" outlineLevel="0" collapsed="false">
      <c r="A300" s="58" t="n">
        <v>9313</v>
      </c>
      <c r="B300" s="0" t="n">
        <v>1925</v>
      </c>
      <c r="C300" s="0" t="n">
        <v>6</v>
      </c>
      <c r="D300" s="0" t="n">
        <v>9878.47651509405</v>
      </c>
      <c r="E300" s="13" t="n">
        <v>11867299.3485414</v>
      </c>
      <c r="F300" s="24" t="n">
        <f aca="false">E300/43560</f>
        <v>272.43570588938</v>
      </c>
    </row>
    <row r="301" customFormat="false" ht="15" hidden="false" customHeight="false" outlineLevel="0" collapsed="false">
      <c r="A301" s="58" t="n">
        <v>32689</v>
      </c>
      <c r="B301" s="0" t="n">
        <v>1989</v>
      </c>
      <c r="C301" s="0" t="n">
        <v>6</v>
      </c>
      <c r="D301" s="0" t="n">
        <v>9880.73640871511</v>
      </c>
      <c r="E301" s="13" t="n">
        <v>12268431.9929805</v>
      </c>
      <c r="F301" s="24" t="n">
        <f aca="false">E301/43560</f>
        <v>281.644444283298</v>
      </c>
    </row>
    <row r="302" customFormat="false" ht="15" hidden="false" customHeight="false" outlineLevel="0" collapsed="false">
      <c r="A302" s="58" t="n">
        <v>16588</v>
      </c>
      <c r="B302" s="0" t="n">
        <v>1945</v>
      </c>
      <c r="C302" s="0" t="n">
        <v>5</v>
      </c>
      <c r="D302" s="0" t="n">
        <v>9902.52251071374</v>
      </c>
      <c r="E302" s="13" t="n">
        <v>10470376.7882283</v>
      </c>
      <c r="F302" s="24" t="n">
        <f aca="false">E302/43560</f>
        <v>240.366776589262</v>
      </c>
    </row>
    <row r="303" customFormat="false" ht="15" hidden="false" customHeight="false" outlineLevel="0" collapsed="false">
      <c r="A303" s="58" t="n">
        <v>33085</v>
      </c>
      <c r="B303" s="0" t="n">
        <v>1990</v>
      </c>
      <c r="C303" s="0" t="n">
        <v>7</v>
      </c>
      <c r="D303" s="0" t="n">
        <v>9911.33542551578</v>
      </c>
      <c r="E303" s="13" t="n">
        <v>14739446.49962</v>
      </c>
      <c r="F303" s="24" t="n">
        <f aca="false">E303/43560</f>
        <v>338.371131763544</v>
      </c>
    </row>
    <row r="304" customFormat="false" ht="15" hidden="false" customHeight="false" outlineLevel="0" collapsed="false">
      <c r="A304" s="58" t="n">
        <v>26968</v>
      </c>
      <c r="B304" s="0" t="n">
        <v>1973</v>
      </c>
      <c r="C304" s="0" t="n">
        <v>10</v>
      </c>
      <c r="D304" s="0" t="n">
        <v>9927.44733199333</v>
      </c>
      <c r="E304" s="13" t="n">
        <v>12063206.2762523</v>
      </c>
      <c r="F304" s="24" t="n">
        <f aca="false">E304/43560</f>
        <v>276.933110106801</v>
      </c>
    </row>
    <row r="305" customFormat="false" ht="15" hidden="false" customHeight="false" outlineLevel="0" collapsed="false">
      <c r="A305" s="58" t="n">
        <v>11139</v>
      </c>
      <c r="B305" s="0" t="n">
        <v>1930</v>
      </c>
      <c r="C305" s="0" t="n">
        <v>6</v>
      </c>
      <c r="D305" s="0" t="n">
        <v>9951.44234488774</v>
      </c>
      <c r="E305" s="13" t="n">
        <v>11867299.3485414</v>
      </c>
      <c r="F305" s="24" t="n">
        <f aca="false">E305/43560</f>
        <v>272.43570588938</v>
      </c>
    </row>
    <row r="306" customFormat="false" ht="15" hidden="false" customHeight="false" outlineLevel="0" collapsed="false">
      <c r="A306" s="58" t="n">
        <v>18932</v>
      </c>
      <c r="B306" s="0" t="n">
        <v>1951</v>
      </c>
      <c r="C306" s="0" t="n">
        <v>10</v>
      </c>
      <c r="D306" s="0" t="n">
        <v>9972.07813685149</v>
      </c>
      <c r="E306" s="13" t="n">
        <v>12063206.2762523</v>
      </c>
      <c r="F306" s="24" t="n">
        <f aca="false">E306/43560</f>
        <v>276.933110106801</v>
      </c>
    </row>
    <row r="307" customFormat="false" ht="15" hidden="false" customHeight="false" outlineLevel="0" collapsed="false">
      <c r="A307" s="58" t="n">
        <v>17348</v>
      </c>
      <c r="B307" s="0" t="n">
        <v>1947</v>
      </c>
      <c r="C307" s="0" t="n">
        <v>6</v>
      </c>
      <c r="D307" s="0" t="n">
        <v>9981.93193928246</v>
      </c>
      <c r="E307" s="13" t="n">
        <v>11798841.0806207</v>
      </c>
      <c r="F307" s="24" t="n">
        <f aca="false">E307/43560</f>
        <v>270.864120308097</v>
      </c>
    </row>
    <row r="308" customFormat="false" ht="15" hidden="false" customHeight="false" outlineLevel="0" collapsed="false">
      <c r="A308" s="58" t="n">
        <v>14792</v>
      </c>
      <c r="B308" s="0" t="n">
        <v>1940</v>
      </c>
      <c r="C308" s="0" t="n">
        <v>6</v>
      </c>
      <c r="D308" s="0" t="n">
        <v>9995.45950821071</v>
      </c>
      <c r="E308" s="13" t="n">
        <v>11526135.297286</v>
      </c>
      <c r="F308" s="24" t="n">
        <f aca="false">E308/43560</f>
        <v>264.603656962489</v>
      </c>
    </row>
    <row r="309" customFormat="false" ht="15" hidden="false" customHeight="false" outlineLevel="0" collapsed="false">
      <c r="A309" s="58" t="n">
        <v>37407</v>
      </c>
      <c r="B309" s="0" t="n">
        <v>2002</v>
      </c>
      <c r="C309" s="0" t="n">
        <v>5</v>
      </c>
      <c r="D309" s="0" t="n">
        <v>10020.2213288835</v>
      </c>
      <c r="E309" s="13" t="n">
        <v>12631225.8695818</v>
      </c>
      <c r="F309" s="24" t="n">
        <f aca="false">E309/43560</f>
        <v>289.973045674513</v>
      </c>
    </row>
    <row r="310" customFormat="false" ht="15" hidden="false" customHeight="false" outlineLevel="0" collapsed="false">
      <c r="A310" s="58" t="n">
        <v>23923</v>
      </c>
      <c r="B310" s="0" t="n">
        <v>1965</v>
      </c>
      <c r="C310" s="0" t="n">
        <v>6</v>
      </c>
      <c r="D310" s="0" t="n">
        <v>10022.6021242605</v>
      </c>
      <c r="E310" s="13" t="n">
        <v>11956722.8064643</v>
      </c>
      <c r="F310" s="24" t="n">
        <f aca="false">E310/43560</f>
        <v>274.488586006986</v>
      </c>
    </row>
    <row r="311" customFormat="false" ht="15" hidden="false" customHeight="false" outlineLevel="0" collapsed="false">
      <c r="A311" s="58" t="n">
        <v>36707</v>
      </c>
      <c r="B311" s="0" t="n">
        <v>2000</v>
      </c>
      <c r="C311" s="0" t="n">
        <v>6</v>
      </c>
      <c r="D311" s="0" t="n">
        <v>10025.4120003413</v>
      </c>
      <c r="E311" s="13" t="n">
        <v>11638243.548703</v>
      </c>
      <c r="F311" s="24" t="n">
        <f aca="false">E311/43560</f>
        <v>267.177308280601</v>
      </c>
    </row>
    <row r="312" customFormat="false" ht="15" hidden="false" customHeight="false" outlineLevel="0" collapsed="false">
      <c r="A312" s="58" t="n">
        <v>9163</v>
      </c>
      <c r="B312" s="0" t="n">
        <v>1925</v>
      </c>
      <c r="C312" s="0" t="n">
        <v>1</v>
      </c>
      <c r="D312" s="0" t="n">
        <v>10032.7989632319</v>
      </c>
      <c r="E312" s="13" t="n">
        <v>12420144.5084315</v>
      </c>
      <c r="F312" s="24" t="n">
        <f aca="false">E312/43560</f>
        <v>285.127284399253</v>
      </c>
    </row>
    <row r="313" customFormat="false" ht="15" hidden="false" customHeight="false" outlineLevel="0" collapsed="false">
      <c r="A313" s="58" t="n">
        <v>8491</v>
      </c>
      <c r="B313" s="0" t="n">
        <v>1923</v>
      </c>
      <c r="C313" s="0" t="n">
        <v>3</v>
      </c>
      <c r="D313" s="0" t="n">
        <v>10050.8654429612</v>
      </c>
      <c r="E313" s="13" t="n">
        <v>13120539.495677</v>
      </c>
      <c r="F313" s="24" t="n">
        <f aca="false">E313/43560</f>
        <v>301.206140855761</v>
      </c>
    </row>
    <row r="314" customFormat="false" ht="15" hidden="false" customHeight="false" outlineLevel="0" collapsed="false">
      <c r="A314" s="58" t="n">
        <v>31228</v>
      </c>
      <c r="B314" s="0" t="n">
        <v>1985</v>
      </c>
      <c r="C314" s="0" t="n">
        <v>6</v>
      </c>
      <c r="D314" s="0" t="n">
        <v>10054.1936675137</v>
      </c>
      <c r="E314" s="13" t="n">
        <v>11526135.297286</v>
      </c>
      <c r="F314" s="24" t="n">
        <f aca="false">E314/43560</f>
        <v>264.603656962489</v>
      </c>
    </row>
    <row r="315" customFormat="false" ht="15" hidden="false" customHeight="false" outlineLevel="0" collapsed="false">
      <c r="A315" s="58" t="n">
        <v>28794</v>
      </c>
      <c r="B315" s="0" t="n">
        <v>1978</v>
      </c>
      <c r="C315" s="0" t="n">
        <v>10</v>
      </c>
      <c r="D315" s="0" t="n">
        <v>10063.0703646465</v>
      </c>
      <c r="E315" s="13" t="n">
        <v>11834150.4764139</v>
      </c>
      <c r="F315" s="24" t="n">
        <f aca="false">E315/43560</f>
        <v>271.674712498023</v>
      </c>
    </row>
    <row r="316" customFormat="false" ht="15" hidden="false" customHeight="false" outlineLevel="0" collapsed="false">
      <c r="A316" s="58" t="n">
        <v>23528</v>
      </c>
      <c r="B316" s="0" t="n">
        <v>1964</v>
      </c>
      <c r="C316" s="0" t="n">
        <v>5</v>
      </c>
      <c r="D316" s="0" t="n">
        <v>10072.0749914669</v>
      </c>
      <c r="E316" s="13" t="n">
        <v>12145939.3997203</v>
      </c>
      <c r="F316" s="24" t="n">
        <f aca="false">E316/43560</f>
        <v>278.832401279163</v>
      </c>
    </row>
    <row r="317" customFormat="false" ht="15" hidden="false" customHeight="false" outlineLevel="0" collapsed="false">
      <c r="A317" s="58" t="n">
        <v>8005</v>
      </c>
      <c r="B317" s="0" t="n">
        <v>1921</v>
      </c>
      <c r="C317" s="0" t="n">
        <v>11</v>
      </c>
      <c r="D317" s="0" t="n">
        <v>10084.7325024651</v>
      </c>
      <c r="E317" s="13" t="n">
        <v>12203353.3630634</v>
      </c>
      <c r="F317" s="24" t="n">
        <f aca="false">E317/43560</f>
        <v>280.150444514769</v>
      </c>
    </row>
    <row r="318" customFormat="false" ht="15" hidden="false" customHeight="false" outlineLevel="0" collapsed="false">
      <c r="A318" s="58" t="n">
        <v>18049</v>
      </c>
      <c r="B318" s="0" t="n">
        <v>1949</v>
      </c>
      <c r="C318" s="0" t="n">
        <v>5</v>
      </c>
      <c r="D318" s="0" t="n">
        <v>10085.3190799454</v>
      </c>
      <c r="E318" s="13" t="n">
        <v>12640162.1495254</v>
      </c>
      <c r="F318" s="24" t="n">
        <f aca="false">E318/43560</f>
        <v>290.178194433549</v>
      </c>
    </row>
    <row r="319" customFormat="false" ht="15" hidden="false" customHeight="false" outlineLevel="0" collapsed="false">
      <c r="A319" s="58" t="n">
        <v>34942</v>
      </c>
      <c r="B319" s="0" t="n">
        <v>1995</v>
      </c>
      <c r="C319" s="0" t="n">
        <v>8</v>
      </c>
      <c r="D319" s="0" t="n">
        <v>10087.8853819023</v>
      </c>
      <c r="E319" s="13" t="n">
        <v>14937018.8186365</v>
      </c>
      <c r="F319" s="24" t="n">
        <f aca="false">E319/43560</f>
        <v>342.906768104602</v>
      </c>
    </row>
    <row r="320" customFormat="false" ht="15" hidden="false" customHeight="false" outlineLevel="0" collapsed="false">
      <c r="A320" s="58" t="n">
        <v>37072</v>
      </c>
      <c r="B320" s="0" t="n">
        <v>2001</v>
      </c>
      <c r="C320" s="0" t="n">
        <v>6</v>
      </c>
      <c r="D320" s="0" t="n">
        <v>10103.4066766535</v>
      </c>
      <c r="E320" s="13" t="n">
        <v>11775354.1053058</v>
      </c>
      <c r="F320" s="24" t="n">
        <f aca="false">E320/43560</f>
        <v>270.324933546965</v>
      </c>
    </row>
    <row r="321" customFormat="false" ht="15" hidden="false" customHeight="false" outlineLevel="0" collapsed="false">
      <c r="A321" s="58" t="n">
        <v>11809</v>
      </c>
      <c r="B321" s="0" t="n">
        <v>1932</v>
      </c>
      <c r="C321" s="0" t="n">
        <v>4</v>
      </c>
      <c r="D321" s="0" t="n">
        <v>10112.710411294</v>
      </c>
      <c r="E321" s="13" t="n">
        <v>11881493.0587698</v>
      </c>
      <c r="F321" s="24" t="n">
        <f aca="false">E321/43560</f>
        <v>272.761548640261</v>
      </c>
    </row>
    <row r="322" customFormat="false" ht="15" hidden="false" customHeight="false" outlineLevel="0" collapsed="false">
      <c r="A322" s="58" t="n">
        <v>25749</v>
      </c>
      <c r="B322" s="0" t="n">
        <v>1970</v>
      </c>
      <c r="C322" s="0" t="n">
        <v>6</v>
      </c>
      <c r="D322" s="0" t="n">
        <v>10113.2851372876</v>
      </c>
      <c r="E322" s="13" t="n">
        <v>11615558.755209</v>
      </c>
      <c r="F322" s="24" t="n">
        <f aca="false">E322/43560</f>
        <v>266.656537080095</v>
      </c>
    </row>
    <row r="323" customFormat="false" ht="15" hidden="false" customHeight="false" outlineLevel="0" collapsed="false">
      <c r="A323" s="58" t="n">
        <v>18444</v>
      </c>
      <c r="B323" s="0" t="n">
        <v>1950</v>
      </c>
      <c r="C323" s="0" t="n">
        <v>6</v>
      </c>
      <c r="D323" s="0" t="n">
        <v>10114.5034961886</v>
      </c>
      <c r="E323" s="13" t="n">
        <v>12501244.6617979</v>
      </c>
      <c r="F323" s="24" t="n">
        <f aca="false">E323/43560</f>
        <v>286.989087736408</v>
      </c>
    </row>
    <row r="324" customFormat="false" ht="15" hidden="false" customHeight="false" outlineLevel="0" collapsed="false">
      <c r="A324" s="58" t="n">
        <v>35734</v>
      </c>
      <c r="B324" s="0" t="n">
        <v>1997</v>
      </c>
      <c r="C324" s="0" t="n">
        <v>10</v>
      </c>
      <c r="D324" s="0" t="n">
        <v>10140.9131570464</v>
      </c>
      <c r="E324" s="13" t="n">
        <v>12256178.6825889</v>
      </c>
      <c r="F324" s="24" t="n">
        <f aca="false">E324/43560</f>
        <v>281.363146983215</v>
      </c>
    </row>
    <row r="325" customFormat="false" ht="15" hidden="false" customHeight="false" outlineLevel="0" collapsed="false">
      <c r="A325" s="58" t="n">
        <v>24684</v>
      </c>
      <c r="B325" s="0" t="n">
        <v>1967</v>
      </c>
      <c r="C325" s="0" t="n">
        <v>7</v>
      </c>
      <c r="D325" s="0" t="n">
        <v>10142.1866538039</v>
      </c>
      <c r="E325" s="13" t="n">
        <v>11621441.7245152</v>
      </c>
      <c r="F325" s="24" t="n">
        <f aca="false">E325/43560</f>
        <v>266.791591471883</v>
      </c>
    </row>
    <row r="326" customFormat="false" ht="15" hidden="false" customHeight="false" outlineLevel="0" collapsed="false">
      <c r="A326" s="58" t="n">
        <v>20028</v>
      </c>
      <c r="B326" s="0" t="n">
        <v>1954</v>
      </c>
      <c r="C326" s="0" t="n">
        <v>10</v>
      </c>
      <c r="D326" s="0" t="n">
        <v>10152.2591446071</v>
      </c>
      <c r="E326" s="13" t="n">
        <v>11971261.0330167</v>
      </c>
      <c r="F326" s="24" t="n">
        <f aca="false">E326/43560</f>
        <v>274.822337764387</v>
      </c>
    </row>
    <row r="327" customFormat="false" ht="15" hidden="false" customHeight="false" outlineLevel="0" collapsed="false">
      <c r="A327" s="58" t="n">
        <v>34212</v>
      </c>
      <c r="B327" s="0" t="n">
        <v>1993</v>
      </c>
      <c r="C327" s="0" t="n">
        <v>8</v>
      </c>
      <c r="D327" s="0" t="n">
        <v>10167.655524689</v>
      </c>
      <c r="E327" s="13" t="n">
        <v>14949135.0542705</v>
      </c>
      <c r="F327" s="24" t="n">
        <f aca="false">E327/43560</f>
        <v>343.184918601251</v>
      </c>
    </row>
    <row r="328" customFormat="false" ht="15" hidden="false" customHeight="false" outlineLevel="0" collapsed="false">
      <c r="A328" s="58" t="n">
        <v>16618</v>
      </c>
      <c r="B328" s="0" t="n">
        <v>1945</v>
      </c>
      <c r="C328" s="0" t="n">
        <v>6</v>
      </c>
      <c r="D328" s="0" t="n">
        <v>10185.3443947209</v>
      </c>
      <c r="E328" s="13" t="n">
        <v>12432786.3938773</v>
      </c>
      <c r="F328" s="24" t="n">
        <f aca="false">E328/43560</f>
        <v>285.417502155126</v>
      </c>
    </row>
    <row r="329" customFormat="false" ht="15" hidden="false" customHeight="false" outlineLevel="0" collapsed="false">
      <c r="A329" s="58" t="n">
        <v>29767</v>
      </c>
      <c r="B329" s="0" t="n">
        <v>1981</v>
      </c>
      <c r="C329" s="0" t="n">
        <v>6</v>
      </c>
      <c r="D329" s="0" t="n">
        <v>10188.9968759481</v>
      </c>
      <c r="E329" s="13" t="n">
        <v>11781237.0746121</v>
      </c>
      <c r="F329" s="24" t="n">
        <f aca="false">E329/43560</f>
        <v>270.459987938753</v>
      </c>
    </row>
    <row r="330" customFormat="false" ht="15" hidden="false" customHeight="false" outlineLevel="0" collapsed="false">
      <c r="A330" s="58" t="n">
        <v>26480</v>
      </c>
      <c r="B330" s="0" t="n">
        <v>1972</v>
      </c>
      <c r="C330" s="0" t="n">
        <v>6</v>
      </c>
      <c r="D330" s="0" t="n">
        <v>10204.7365438221</v>
      </c>
      <c r="E330" s="13" t="n">
        <v>12063625.3247781</v>
      </c>
      <c r="F330" s="24" t="n">
        <f aca="false">E330/43560</f>
        <v>276.942730137237</v>
      </c>
    </row>
    <row r="331" customFormat="false" ht="15" hidden="false" customHeight="false" outlineLevel="0" collapsed="false">
      <c r="A331" s="58" t="n">
        <v>30833</v>
      </c>
      <c r="B331" s="0" t="n">
        <v>1984</v>
      </c>
      <c r="C331" s="0" t="n">
        <v>5</v>
      </c>
      <c r="D331" s="0" t="n">
        <v>10211.4496122194</v>
      </c>
      <c r="E331" s="13" t="n">
        <v>11888763.9474078</v>
      </c>
      <c r="F331" s="24" t="n">
        <f aca="false">E331/43560</f>
        <v>272.928465275661</v>
      </c>
    </row>
    <row r="332" customFormat="false" ht="15" hidden="false" customHeight="false" outlineLevel="0" collapsed="false">
      <c r="A332" s="58" t="n">
        <v>32963</v>
      </c>
      <c r="B332" s="0" t="n">
        <v>1990</v>
      </c>
      <c r="C332" s="0" t="n">
        <v>3</v>
      </c>
      <c r="D332" s="0" t="n">
        <v>10221.6798439396</v>
      </c>
      <c r="E332" s="13" t="n">
        <v>13054207.1791195</v>
      </c>
      <c r="F332" s="24" t="n">
        <f aca="false">E332/43560</f>
        <v>299.683360402194</v>
      </c>
    </row>
    <row r="333" customFormat="false" ht="15" hidden="false" customHeight="false" outlineLevel="0" collapsed="false">
      <c r="A333" s="58" t="n">
        <v>34454</v>
      </c>
      <c r="B333" s="0" t="n">
        <v>1994</v>
      </c>
      <c r="C333" s="0" t="n">
        <v>4</v>
      </c>
      <c r="D333" s="0" t="n">
        <v>10225.315680939</v>
      </c>
      <c r="E333" s="13" t="n">
        <v>13147821.4254715</v>
      </c>
      <c r="F333" s="24" t="n">
        <f aca="false">E333/43560</f>
        <v>301.832447784012</v>
      </c>
    </row>
    <row r="334" customFormat="false" ht="15" hidden="false" customHeight="false" outlineLevel="0" collapsed="false">
      <c r="A334" s="58" t="n">
        <v>27972</v>
      </c>
      <c r="B334" s="0" t="n">
        <v>1976</v>
      </c>
      <c r="C334" s="0" t="n">
        <v>7</v>
      </c>
      <c r="D334" s="0" t="n">
        <v>10254.3587587227</v>
      </c>
      <c r="E334" s="13" t="n">
        <v>12734001.7849392</v>
      </c>
      <c r="F334" s="24" t="n">
        <f aca="false">E334/43560</f>
        <v>292.332456036254</v>
      </c>
    </row>
    <row r="335" customFormat="false" ht="15" hidden="false" customHeight="false" outlineLevel="0" collapsed="false">
      <c r="A335" s="58" t="n">
        <v>32781</v>
      </c>
      <c r="B335" s="0" t="n">
        <v>1989</v>
      </c>
      <c r="C335" s="0" t="n">
        <v>9</v>
      </c>
      <c r="D335" s="0" t="n">
        <v>10258.5658444895</v>
      </c>
      <c r="E335" s="13" t="n">
        <v>14370521.6259021</v>
      </c>
      <c r="F335" s="24" t="n">
        <f aca="false">E335/43560</f>
        <v>329.901782045503</v>
      </c>
    </row>
    <row r="336" customFormat="false" ht="15" hidden="false" customHeight="false" outlineLevel="0" collapsed="false">
      <c r="A336" s="58" t="n">
        <v>17806</v>
      </c>
      <c r="B336" s="0" t="n">
        <v>1948</v>
      </c>
      <c r="C336" s="0" t="n">
        <v>9</v>
      </c>
      <c r="D336" s="0" t="n">
        <v>10265.6691870828</v>
      </c>
      <c r="E336" s="13" t="n">
        <v>15220397.8382592</v>
      </c>
      <c r="F336" s="24" t="n">
        <f aca="false">E336/43560</f>
        <v>349.41225524011</v>
      </c>
    </row>
    <row r="337" customFormat="false" ht="15" hidden="false" customHeight="false" outlineLevel="0" collapsed="false">
      <c r="A337" s="58" t="n">
        <v>30194</v>
      </c>
      <c r="B337" s="0" t="n">
        <v>1982</v>
      </c>
      <c r="C337" s="0" t="n">
        <v>8</v>
      </c>
      <c r="D337" s="0" t="n">
        <v>10273.9836923544</v>
      </c>
      <c r="E337" s="13" t="n">
        <v>14919653.2195304</v>
      </c>
      <c r="F337" s="24" t="n">
        <f aca="false">E337/43560</f>
        <v>342.508108804645</v>
      </c>
    </row>
    <row r="338" customFormat="false" ht="15" hidden="false" customHeight="false" outlineLevel="0" collapsed="false">
      <c r="A338" s="58" t="n">
        <v>14184</v>
      </c>
      <c r="B338" s="0" t="n">
        <v>1938</v>
      </c>
      <c r="C338" s="0" t="n">
        <v>10</v>
      </c>
      <c r="D338" s="0" t="n">
        <v>10278.7561888463</v>
      </c>
      <c r="E338" s="13" t="n">
        <v>11693691.1472958</v>
      </c>
      <c r="F338" s="24" t="n">
        <f aca="false">E338/43560</f>
        <v>268.450209993016</v>
      </c>
    </row>
    <row r="339" customFormat="false" ht="15" hidden="false" customHeight="false" outlineLevel="0" collapsed="false">
      <c r="A339" s="58" t="n">
        <v>22250</v>
      </c>
      <c r="B339" s="0" t="n">
        <v>1960</v>
      </c>
      <c r="C339" s="0" t="n">
        <v>11</v>
      </c>
      <c r="D339" s="0" t="n">
        <v>10293.1176094129</v>
      </c>
      <c r="E339" s="13" t="n">
        <v>12392245.0560798</v>
      </c>
      <c r="F339" s="24" t="n">
        <f aca="false">E339/43560</f>
        <v>284.48680110376</v>
      </c>
    </row>
    <row r="340" customFormat="false" ht="15" hidden="false" customHeight="false" outlineLevel="0" collapsed="false">
      <c r="A340" s="58" t="n">
        <v>25111</v>
      </c>
      <c r="B340" s="0" t="n">
        <v>1968</v>
      </c>
      <c r="C340" s="0" t="n">
        <v>9</v>
      </c>
      <c r="D340" s="0" t="n">
        <v>10296.1445134728</v>
      </c>
      <c r="E340" s="13" t="n">
        <v>15222063.2295648</v>
      </c>
      <c r="F340" s="24" t="n">
        <f aca="false">E340/43560</f>
        <v>349.450487363746</v>
      </c>
    </row>
    <row r="341" customFormat="false" ht="15" hidden="false" customHeight="false" outlineLevel="0" collapsed="false">
      <c r="A341" s="58" t="n">
        <v>13393</v>
      </c>
      <c r="B341" s="0" t="n">
        <v>1936</v>
      </c>
      <c r="C341" s="0" t="n">
        <v>8</v>
      </c>
      <c r="D341" s="0" t="n">
        <v>10314.8670215792</v>
      </c>
      <c r="E341" s="13" t="n">
        <v>14919653.2195304</v>
      </c>
      <c r="F341" s="24" t="n">
        <f aca="false">E341/43560</f>
        <v>342.508108804645</v>
      </c>
    </row>
    <row r="342" customFormat="false" ht="15" hidden="false" customHeight="false" outlineLevel="0" collapsed="false">
      <c r="A342" s="58" t="n">
        <v>8644</v>
      </c>
      <c r="B342" s="0" t="n">
        <v>1923</v>
      </c>
      <c r="C342" s="0" t="n">
        <v>8</v>
      </c>
      <c r="D342" s="0" t="n">
        <v>10322.3902884178</v>
      </c>
      <c r="E342" s="13" t="n">
        <v>14853320.9029729</v>
      </c>
      <c r="F342" s="24" t="n">
        <f aca="false">E342/43560</f>
        <v>340.985328351077</v>
      </c>
    </row>
    <row r="343" customFormat="false" ht="15" hidden="false" customHeight="false" outlineLevel="0" collapsed="false">
      <c r="A343" s="58" t="n">
        <v>15280</v>
      </c>
      <c r="B343" s="0" t="n">
        <v>1941</v>
      </c>
      <c r="C343" s="0" t="n">
        <v>10</v>
      </c>
      <c r="D343" s="0" t="n">
        <v>10324.1003868325</v>
      </c>
      <c r="E343" s="13" t="n">
        <v>11864445.7083861</v>
      </c>
      <c r="F343" s="24" t="n">
        <f aca="false">E343/43560</f>
        <v>272.370195325669</v>
      </c>
    </row>
    <row r="344" customFormat="false" ht="15" hidden="false" customHeight="false" outlineLevel="0" collapsed="false">
      <c r="A344" s="58" t="n">
        <v>13027</v>
      </c>
      <c r="B344" s="0" t="n">
        <v>1935</v>
      </c>
      <c r="C344" s="0" t="n">
        <v>8</v>
      </c>
      <c r="D344" s="0" t="n">
        <v>10343.5804075963</v>
      </c>
      <c r="E344" s="13" t="n">
        <v>14040295.1724331</v>
      </c>
      <c r="F344" s="24" t="n">
        <f aca="false">E344/43560</f>
        <v>322.320825813433</v>
      </c>
    </row>
    <row r="345" customFormat="false" ht="15" hidden="false" customHeight="false" outlineLevel="0" collapsed="false">
      <c r="A345" s="58" t="n">
        <v>16953</v>
      </c>
      <c r="B345" s="0" t="n">
        <v>1946</v>
      </c>
      <c r="C345" s="0" t="n">
        <v>5</v>
      </c>
      <c r="D345" s="0" t="n">
        <v>10344.8403652154</v>
      </c>
      <c r="E345" s="13" t="n">
        <v>11149244.5072494</v>
      </c>
      <c r="F345" s="24" t="n">
        <f aca="false">E345/43560</f>
        <v>255.951434968994</v>
      </c>
    </row>
    <row r="346" customFormat="false" ht="15" hidden="false" customHeight="false" outlineLevel="0" collapsed="false">
      <c r="A346" s="58" t="n">
        <v>36341</v>
      </c>
      <c r="B346" s="0" t="n">
        <v>1999</v>
      </c>
      <c r="C346" s="0" t="n">
        <v>6</v>
      </c>
      <c r="D346" s="0" t="n">
        <v>10347.0348670737</v>
      </c>
      <c r="E346" s="13" t="n">
        <v>11870660.532535</v>
      </c>
      <c r="F346" s="24" t="n">
        <f aca="false">E346/43560</f>
        <v>272.512868056359</v>
      </c>
    </row>
    <row r="347" customFormat="false" ht="15" hidden="false" customHeight="false" outlineLevel="0" collapsed="false">
      <c r="A347" s="58" t="n">
        <v>22097</v>
      </c>
      <c r="B347" s="0" t="n">
        <v>1960</v>
      </c>
      <c r="C347" s="0" t="n">
        <v>6</v>
      </c>
      <c r="D347" s="0" t="n">
        <v>10397.7001028709</v>
      </c>
      <c r="E347" s="13" t="n">
        <v>11741565.1187907</v>
      </c>
      <c r="F347" s="24" t="n">
        <f aca="false">E347/43560</f>
        <v>269.549245151301</v>
      </c>
    </row>
    <row r="348" customFormat="false" ht="15" hidden="false" customHeight="false" outlineLevel="0" collapsed="false">
      <c r="A348" s="58" t="n">
        <v>16010</v>
      </c>
      <c r="B348" s="0" t="n">
        <v>1943</v>
      </c>
      <c r="C348" s="0" t="n">
        <v>10</v>
      </c>
      <c r="D348" s="0" t="n">
        <v>10408.1865566217</v>
      </c>
      <c r="E348" s="13" t="n">
        <v>12239899.8747578</v>
      </c>
      <c r="F348" s="24" t="n">
        <f aca="false">E348/43560</f>
        <v>280.989436977911</v>
      </c>
    </row>
    <row r="349" customFormat="false" ht="15" hidden="false" customHeight="false" outlineLevel="0" collapsed="false">
      <c r="A349" s="58" t="n">
        <v>18018</v>
      </c>
      <c r="B349" s="0" t="n">
        <v>1949</v>
      </c>
      <c r="C349" s="0" t="n">
        <v>4</v>
      </c>
      <c r="D349" s="0" t="n">
        <v>10420.9501953125</v>
      </c>
      <c r="E349" s="13" t="n">
        <v>11868087.1245451</v>
      </c>
      <c r="F349" s="24" t="n">
        <f aca="false">E349/43560</f>
        <v>272.453790737951</v>
      </c>
    </row>
    <row r="350" customFormat="false" ht="15" hidden="false" customHeight="false" outlineLevel="0" collapsed="false">
      <c r="A350" s="58" t="n">
        <v>20940</v>
      </c>
      <c r="B350" s="0" t="n">
        <v>1957</v>
      </c>
      <c r="C350" s="0" t="n">
        <v>4</v>
      </c>
      <c r="D350" s="0" t="n">
        <v>10421.3360275713</v>
      </c>
      <c r="E350" s="13" t="n">
        <v>10899812.2236022</v>
      </c>
      <c r="F350" s="24" t="n">
        <f aca="false">E350/43560</f>
        <v>250.225257658453</v>
      </c>
    </row>
    <row r="351" customFormat="false" ht="15" hidden="false" customHeight="false" outlineLevel="0" collapsed="false">
      <c r="A351" s="58" t="n">
        <v>18506</v>
      </c>
      <c r="B351" s="0" t="n">
        <v>1950</v>
      </c>
      <c r="C351" s="0" t="n">
        <v>8</v>
      </c>
      <c r="D351" s="0" t="n">
        <v>10449.576458681</v>
      </c>
      <c r="E351" s="13" t="n">
        <v>13973962.8558757</v>
      </c>
      <c r="F351" s="24" t="n">
        <f aca="false">E351/43560</f>
        <v>320.798045359865</v>
      </c>
    </row>
    <row r="352" customFormat="false" ht="15" hidden="false" customHeight="false" outlineLevel="0" collapsed="false">
      <c r="A352" s="58" t="n">
        <v>16680</v>
      </c>
      <c r="B352" s="0" t="n">
        <v>1945</v>
      </c>
      <c r="C352" s="0" t="n">
        <v>8</v>
      </c>
      <c r="D352" s="0" t="n">
        <v>10450.2115502219</v>
      </c>
      <c r="E352" s="13" t="n">
        <v>14821321.6976908</v>
      </c>
      <c r="F352" s="24" t="n">
        <f aca="false">E352/43560</f>
        <v>340.250727678852</v>
      </c>
    </row>
    <row r="353" customFormat="false" ht="15" hidden="false" customHeight="false" outlineLevel="0" collapsed="false">
      <c r="A353" s="58" t="n">
        <v>12509</v>
      </c>
      <c r="B353" s="0" t="n">
        <v>1934</v>
      </c>
      <c r="C353" s="0" t="n">
        <v>3</v>
      </c>
      <c r="D353" s="0" t="n">
        <v>10451.0040532084</v>
      </c>
      <c r="E353" s="13" t="n">
        <v>12443031.0377538</v>
      </c>
      <c r="F353" s="24" t="n">
        <f aca="false">E353/43560</f>
        <v>285.65268681712</v>
      </c>
    </row>
    <row r="354" customFormat="false" ht="15" hidden="false" customHeight="false" outlineLevel="0" collapsed="false">
      <c r="A354" s="58" t="n">
        <v>32539</v>
      </c>
      <c r="B354" s="0" t="n">
        <v>1989</v>
      </c>
      <c r="C354" s="0" t="n">
        <v>1</v>
      </c>
      <c r="D354" s="0" t="n">
        <v>10453.5703030188</v>
      </c>
      <c r="E354" s="13" t="n">
        <v>12361367.7242303</v>
      </c>
      <c r="F354" s="24" t="n">
        <f aca="false">E354/43560</f>
        <v>283.777955101705</v>
      </c>
    </row>
    <row r="355" customFormat="false" ht="15" hidden="false" customHeight="false" outlineLevel="0" collapsed="false">
      <c r="A355" s="58" t="n">
        <v>10683</v>
      </c>
      <c r="B355" s="0" t="n">
        <v>1929</v>
      </c>
      <c r="C355" s="0" t="n">
        <v>3</v>
      </c>
      <c r="D355" s="0" t="n">
        <v>10453.7994823271</v>
      </c>
      <c r="E355" s="13" t="n">
        <v>13023003.1900399</v>
      </c>
      <c r="F355" s="24" t="n">
        <f aca="false">E355/43560</f>
        <v>298.967015381999</v>
      </c>
    </row>
    <row r="356" customFormat="false" ht="15" hidden="false" customHeight="false" outlineLevel="0" collapsed="false">
      <c r="A356" s="58" t="n">
        <v>27911</v>
      </c>
      <c r="B356" s="0" t="n">
        <v>1976</v>
      </c>
      <c r="C356" s="0" t="n">
        <v>5</v>
      </c>
      <c r="D356" s="0" t="n">
        <v>10519.4997345267</v>
      </c>
      <c r="E356" s="13" t="n">
        <v>12083119.8868397</v>
      </c>
      <c r="F356" s="24" t="n">
        <f aca="false">E356/43560</f>
        <v>277.390263701554</v>
      </c>
    </row>
    <row r="357" customFormat="false" ht="15" hidden="false" customHeight="false" outlineLevel="0" collapsed="false">
      <c r="A357" s="58" t="n">
        <v>8797</v>
      </c>
      <c r="B357" s="0" t="n">
        <v>1924</v>
      </c>
      <c r="C357" s="0" t="n">
        <v>1</v>
      </c>
      <c r="D357" s="0" t="n">
        <v>10527.5996164859</v>
      </c>
      <c r="E357" s="13" t="n">
        <v>12361367.7242303</v>
      </c>
      <c r="F357" s="24" t="n">
        <f aca="false">E357/43560</f>
        <v>283.777955101705</v>
      </c>
    </row>
    <row r="358" customFormat="false" ht="15" hidden="false" customHeight="false" outlineLevel="0" collapsed="false">
      <c r="A358" s="58" t="n">
        <v>33297</v>
      </c>
      <c r="B358" s="0" t="n">
        <v>1991</v>
      </c>
      <c r="C358" s="0" t="n">
        <v>2</v>
      </c>
      <c r="D358" s="0" t="n">
        <v>10531.5084382585</v>
      </c>
      <c r="E358" s="13" t="n">
        <v>11702146.9360446</v>
      </c>
      <c r="F358" s="24" t="n">
        <f aca="false">E358/43560</f>
        <v>268.644328192025</v>
      </c>
    </row>
    <row r="359" customFormat="false" ht="15" hidden="false" customHeight="false" outlineLevel="0" collapsed="false">
      <c r="A359" s="58" t="n">
        <v>18536</v>
      </c>
      <c r="B359" s="0" t="n">
        <v>1950</v>
      </c>
      <c r="C359" s="0" t="n">
        <v>9</v>
      </c>
      <c r="D359" s="0" t="n">
        <v>10544.2902760922</v>
      </c>
      <c r="E359" s="13" t="n">
        <v>14276372.8659102</v>
      </c>
      <c r="F359" s="24" t="n">
        <f aca="false">E359/43560</f>
        <v>327.740423918966</v>
      </c>
    </row>
    <row r="360" customFormat="false" ht="15" hidden="false" customHeight="false" outlineLevel="0" collapsed="false">
      <c r="A360" s="58" t="n">
        <v>9132</v>
      </c>
      <c r="B360" s="0" t="n">
        <v>1924</v>
      </c>
      <c r="C360" s="0" t="n">
        <v>12</v>
      </c>
      <c r="D360" s="0" t="n">
        <v>10583.4862807191</v>
      </c>
      <c r="E360" s="13" t="n">
        <v>12504832.2603873</v>
      </c>
      <c r="F360" s="24" t="n">
        <f aca="false">E360/43560</f>
        <v>287.071447667293</v>
      </c>
    </row>
    <row r="361" customFormat="false" ht="15" hidden="false" customHeight="false" outlineLevel="0" collapsed="false">
      <c r="A361" s="58" t="n">
        <v>10409</v>
      </c>
      <c r="B361" s="0" t="n">
        <v>1928</v>
      </c>
      <c r="C361" s="0" t="n">
        <v>6</v>
      </c>
      <c r="D361" s="0" t="n">
        <v>10588.4719285687</v>
      </c>
      <c r="E361" s="13" t="n">
        <v>12205228.1194825</v>
      </c>
      <c r="F361" s="24" t="n">
        <f aca="false">E361/43560</f>
        <v>280.193483000056</v>
      </c>
    </row>
    <row r="362" customFormat="false" ht="15" hidden="false" customHeight="false" outlineLevel="0" collapsed="false">
      <c r="A362" s="58" t="n">
        <v>25719</v>
      </c>
      <c r="B362" s="0" t="n">
        <v>1970</v>
      </c>
      <c r="C362" s="0" t="n">
        <v>5</v>
      </c>
      <c r="D362" s="0" t="n">
        <v>10596.9461278823</v>
      </c>
      <c r="E362" s="13" t="n">
        <v>11897621.1382123</v>
      </c>
      <c r="F362" s="24" t="n">
        <f aca="false">E362/43560</f>
        <v>273.131798397895</v>
      </c>
    </row>
    <row r="363" customFormat="false" ht="15" hidden="false" customHeight="false" outlineLevel="0" collapsed="false">
      <c r="A363" s="58" t="n">
        <v>35581</v>
      </c>
      <c r="B363" s="0" t="n">
        <v>1997</v>
      </c>
      <c r="C363" s="0" t="n">
        <v>5</v>
      </c>
      <c r="D363" s="0" t="n">
        <v>10655.0461686514</v>
      </c>
      <c r="E363" s="13" t="n">
        <v>10848023.5666075</v>
      </c>
      <c r="F363" s="24" t="n">
        <f aca="false">E363/43560</f>
        <v>249.036353687042</v>
      </c>
    </row>
    <row r="364" customFormat="false" ht="15" hidden="false" customHeight="false" outlineLevel="0" collapsed="false">
      <c r="A364" s="58" t="n">
        <v>24107</v>
      </c>
      <c r="B364" s="0" t="n">
        <v>1965</v>
      </c>
      <c r="C364" s="0" t="n">
        <v>12</v>
      </c>
      <c r="D364" s="0" t="n">
        <v>10710.5351846936</v>
      </c>
      <c r="E364" s="13" t="n">
        <v>12404632.0383215</v>
      </c>
      <c r="F364" s="24" t="n">
        <f aca="false">E364/43560</f>
        <v>284.77116708727</v>
      </c>
    </row>
    <row r="365" customFormat="false" ht="15" hidden="false" customHeight="false" outlineLevel="0" collapsed="false">
      <c r="A365" s="58" t="n">
        <v>25446</v>
      </c>
      <c r="B365" s="0" t="n">
        <v>1969</v>
      </c>
      <c r="C365" s="0" t="n">
        <v>8</v>
      </c>
      <c r="D365" s="0" t="n">
        <v>10712.0400817279</v>
      </c>
      <c r="E365" s="13" t="n">
        <v>15127933.4698727</v>
      </c>
      <c r="F365" s="24" t="n">
        <f aca="false">E365/43560</f>
        <v>347.289565424074</v>
      </c>
    </row>
    <row r="366" customFormat="false" ht="15" hidden="false" customHeight="false" outlineLevel="0" collapsed="false">
      <c r="A366" s="58" t="n">
        <v>19237</v>
      </c>
      <c r="B366" s="0" t="n">
        <v>1952</v>
      </c>
      <c r="C366" s="0" t="n">
        <v>8</v>
      </c>
      <c r="D366" s="0" t="n">
        <v>10716.3456699408</v>
      </c>
      <c r="E366" s="13" t="n">
        <v>15127933.4698727</v>
      </c>
      <c r="F366" s="24" t="n">
        <f aca="false">E366/43560</f>
        <v>347.289565424074</v>
      </c>
    </row>
    <row r="367" customFormat="false" ht="15" hidden="false" customHeight="false" outlineLevel="0" collapsed="false">
      <c r="A367" s="58" t="n">
        <v>11078</v>
      </c>
      <c r="B367" s="0" t="n">
        <v>1930</v>
      </c>
      <c r="C367" s="0" t="n">
        <v>4</v>
      </c>
      <c r="D367" s="0" t="n">
        <v>10717.6127929688</v>
      </c>
      <c r="E367" s="13" t="n">
        <v>12423313.9916748</v>
      </c>
      <c r="F367" s="24" t="n">
        <f aca="false">E367/43560</f>
        <v>285.200045722563</v>
      </c>
    </row>
    <row r="368" customFormat="false" ht="15" hidden="false" customHeight="false" outlineLevel="0" collapsed="false">
      <c r="A368" s="58" t="n">
        <v>10624</v>
      </c>
      <c r="B368" s="0" t="n">
        <v>1929</v>
      </c>
      <c r="C368" s="0" t="n">
        <v>1</v>
      </c>
      <c r="D368" s="0" t="n">
        <v>10720.0958263805</v>
      </c>
      <c r="E368" s="13" t="n">
        <v>13527247.7979609</v>
      </c>
      <c r="F368" s="24" t="n">
        <f aca="false">E368/43560</f>
        <v>310.542878741068</v>
      </c>
    </row>
    <row r="369" customFormat="false" ht="15" hidden="false" customHeight="false" outlineLevel="0" collapsed="false">
      <c r="A369" s="58" t="n">
        <v>27210</v>
      </c>
      <c r="B369" s="0" t="n">
        <v>1974</v>
      </c>
      <c r="C369" s="0" t="n">
        <v>6</v>
      </c>
      <c r="D369" s="0" t="n">
        <v>10794.0045651927</v>
      </c>
      <c r="E369" s="13" t="n">
        <v>12831156.3572133</v>
      </c>
      <c r="F369" s="24" t="n">
        <f aca="false">E369/43560</f>
        <v>294.562818117844</v>
      </c>
    </row>
    <row r="370" customFormat="false" ht="15" hidden="false" customHeight="false" outlineLevel="0" collapsed="false">
      <c r="A370" s="58" t="n">
        <v>24776</v>
      </c>
      <c r="B370" s="0" t="n">
        <v>1967</v>
      </c>
      <c r="C370" s="0" t="n">
        <v>10</v>
      </c>
      <c r="D370" s="0" t="n">
        <v>10803.3488176957</v>
      </c>
      <c r="E370" s="13" t="n">
        <v>13106162.4455574</v>
      </c>
      <c r="F370" s="24" t="n">
        <f aca="false">E370/43560</f>
        <v>300.876089200124</v>
      </c>
    </row>
    <row r="371" customFormat="false" ht="15" hidden="false" customHeight="false" outlineLevel="0" collapsed="false">
      <c r="A371" s="58" t="n">
        <v>24258</v>
      </c>
      <c r="B371" s="0" t="n">
        <v>1966</v>
      </c>
      <c r="C371" s="0" t="n">
        <v>5</v>
      </c>
      <c r="D371" s="0" t="n">
        <v>10806.082382054</v>
      </c>
      <c r="E371" s="13" t="n">
        <v>12350677.5112059</v>
      </c>
      <c r="F371" s="24" t="n">
        <f aca="false">E371/43560</f>
        <v>283.532541579567</v>
      </c>
    </row>
    <row r="372" customFormat="false" ht="15" hidden="false" customHeight="false" outlineLevel="0" collapsed="false">
      <c r="A372" s="58" t="n">
        <v>9587</v>
      </c>
      <c r="B372" s="0" t="n">
        <v>1926</v>
      </c>
      <c r="C372" s="0" t="n">
        <v>3</v>
      </c>
      <c r="D372" s="0" t="n">
        <v>10827.5517104066</v>
      </c>
      <c r="E372" s="13" t="n">
        <v>12225070.2527872</v>
      </c>
      <c r="F372" s="24" t="n">
        <f aca="false">E372/43560</f>
        <v>280.648995702185</v>
      </c>
    </row>
    <row r="373" customFormat="false" ht="15" hidden="false" customHeight="false" outlineLevel="0" collapsed="false">
      <c r="A373" s="58" t="n">
        <v>23985</v>
      </c>
      <c r="B373" s="0" t="n">
        <v>1965</v>
      </c>
      <c r="C373" s="0" t="n">
        <v>8</v>
      </c>
      <c r="D373" s="0" t="n">
        <v>10864.1101666793</v>
      </c>
      <c r="E373" s="13" t="n">
        <v>15083997.4474929</v>
      </c>
      <c r="F373" s="24" t="n">
        <f aca="false">E373/43560</f>
        <v>346.280933138036</v>
      </c>
    </row>
    <row r="374" customFormat="false" ht="15" hidden="false" customHeight="false" outlineLevel="0" collapsed="false">
      <c r="A374" s="58" t="n">
        <v>17136</v>
      </c>
      <c r="B374" s="0" t="n">
        <v>1946</v>
      </c>
      <c r="C374" s="0" t="n">
        <v>11</v>
      </c>
      <c r="D374" s="0" t="n">
        <v>10874.7829423923</v>
      </c>
      <c r="E374" s="13" t="n">
        <v>12938130.6304194</v>
      </c>
      <c r="F374" s="24" t="n">
        <f aca="false">E374/43560</f>
        <v>297.01860951376</v>
      </c>
    </row>
    <row r="375" customFormat="false" ht="15" hidden="false" customHeight="false" outlineLevel="0" collapsed="false">
      <c r="A375" s="58" t="n">
        <v>27637</v>
      </c>
      <c r="B375" s="0" t="n">
        <v>1975</v>
      </c>
      <c r="C375" s="0" t="n">
        <v>8</v>
      </c>
      <c r="D375" s="0" t="n">
        <v>10886.2957704414</v>
      </c>
      <c r="E375" s="13" t="n">
        <v>15076107.4804417</v>
      </c>
      <c r="F375" s="24" t="n">
        <f aca="false">E375/43560</f>
        <v>346.099804417854</v>
      </c>
    </row>
    <row r="376" customFormat="false" ht="15" hidden="false" customHeight="false" outlineLevel="0" collapsed="false">
      <c r="A376" s="58" t="n">
        <v>33358</v>
      </c>
      <c r="B376" s="0" t="n">
        <v>1991</v>
      </c>
      <c r="C376" s="0" t="n">
        <v>4</v>
      </c>
      <c r="D376" s="0" t="n">
        <v>10898.8031515473</v>
      </c>
      <c r="E376" s="13" t="n">
        <v>12527791.1492491</v>
      </c>
      <c r="F376" s="24" t="n">
        <f aca="false">E376/43560</f>
        <v>287.598511231614</v>
      </c>
    </row>
    <row r="377" customFormat="false" ht="15" hidden="false" customHeight="false" outlineLevel="0" collapsed="false">
      <c r="A377" s="58" t="n">
        <v>12996</v>
      </c>
      <c r="B377" s="0" t="n">
        <v>1935</v>
      </c>
      <c r="C377" s="0" t="n">
        <v>7</v>
      </c>
      <c r="D377" s="0" t="n">
        <v>10907.5265141459</v>
      </c>
      <c r="E377" s="13" t="n">
        <v>12796733.9074031</v>
      </c>
      <c r="F377" s="24" t="n">
        <f aca="false">E377/43560</f>
        <v>293.772587405948</v>
      </c>
    </row>
    <row r="378" customFormat="false" ht="15" hidden="false" customHeight="false" outlineLevel="0" collapsed="false">
      <c r="A378" s="58" t="n">
        <v>13727</v>
      </c>
      <c r="B378" s="0" t="n">
        <v>1937</v>
      </c>
      <c r="C378" s="0" t="n">
        <v>7</v>
      </c>
      <c r="D378" s="0" t="n">
        <v>10908.8658838365</v>
      </c>
      <c r="E378" s="13" t="n">
        <v>12796733.9074031</v>
      </c>
      <c r="F378" s="24" t="n">
        <f aca="false">E378/43560</f>
        <v>293.772587405948</v>
      </c>
    </row>
    <row r="379" customFormat="false" ht="15" hidden="false" customHeight="false" outlineLevel="0" collapsed="false">
      <c r="A379" s="58" t="n">
        <v>16468</v>
      </c>
      <c r="B379" s="0" t="n">
        <v>1945</v>
      </c>
      <c r="C379" s="0" t="n">
        <v>1</v>
      </c>
      <c r="D379" s="0" t="n">
        <v>10910.4185091778</v>
      </c>
      <c r="E379" s="13" t="n">
        <v>12791423.8932614</v>
      </c>
      <c r="F379" s="24" t="n">
        <f aca="false">E379/43560</f>
        <v>293.650686254853</v>
      </c>
    </row>
    <row r="380" customFormat="false" ht="15" hidden="false" customHeight="false" outlineLevel="0" collapsed="false">
      <c r="A380" s="58" t="n">
        <v>17379</v>
      </c>
      <c r="B380" s="0" t="n">
        <v>1947</v>
      </c>
      <c r="C380" s="0" t="n">
        <v>7</v>
      </c>
      <c r="D380" s="0" t="n">
        <v>10921.856521162</v>
      </c>
      <c r="E380" s="13" t="n">
        <v>12796733.9074031</v>
      </c>
      <c r="F380" s="24" t="n">
        <f aca="false">E380/43560</f>
        <v>293.772587405948</v>
      </c>
    </row>
    <row r="381" customFormat="false" ht="15" hidden="false" customHeight="false" outlineLevel="0" collapsed="false">
      <c r="A381" s="58" t="n">
        <v>8340</v>
      </c>
      <c r="B381" s="0" t="n">
        <v>1922</v>
      </c>
      <c r="C381" s="0" t="n">
        <v>10</v>
      </c>
      <c r="D381" s="0" t="n">
        <v>10940.7634158829</v>
      </c>
      <c r="E381" s="13" t="n">
        <v>13039830.129</v>
      </c>
      <c r="F381" s="24" t="n">
        <f aca="false">E381/43560</f>
        <v>299.353308746556</v>
      </c>
    </row>
    <row r="382" customFormat="false" ht="15" hidden="false" customHeight="false" outlineLevel="0" collapsed="false">
      <c r="A382" s="58" t="n">
        <v>31563</v>
      </c>
      <c r="B382" s="0" t="n">
        <v>1986</v>
      </c>
      <c r="C382" s="0" t="n">
        <v>5</v>
      </c>
      <c r="D382" s="0" t="n">
        <v>10942.8541461241</v>
      </c>
      <c r="E382" s="13" t="n">
        <v>7057090.54802218</v>
      </c>
      <c r="F382" s="24" t="n">
        <f aca="false">E382/43560</f>
        <v>162.008506612079</v>
      </c>
    </row>
    <row r="383" customFormat="false" ht="15" hidden="false" customHeight="false" outlineLevel="0" collapsed="false">
      <c r="A383" s="58" t="n">
        <v>35003</v>
      </c>
      <c r="B383" s="0" t="n">
        <v>1995</v>
      </c>
      <c r="C383" s="0" t="n">
        <v>10</v>
      </c>
      <c r="D383" s="0" t="n">
        <v>10950.1424453884</v>
      </c>
      <c r="E383" s="13" t="n">
        <v>12947881.2739536</v>
      </c>
      <c r="F383" s="24" t="n">
        <f aca="false">E383/43560</f>
        <v>297.242453488374</v>
      </c>
    </row>
    <row r="384" customFormat="false" ht="15" hidden="false" customHeight="false" outlineLevel="0" collapsed="false">
      <c r="A384" s="58" t="n">
        <v>17898</v>
      </c>
      <c r="B384" s="0" t="n">
        <v>1948</v>
      </c>
      <c r="C384" s="0" t="n">
        <v>12</v>
      </c>
      <c r="D384" s="0" t="n">
        <v>10952.7900366922</v>
      </c>
      <c r="E384" s="13" t="n">
        <v>12194404.9424695</v>
      </c>
      <c r="F384" s="24" t="n">
        <f aca="false">E384/43560</f>
        <v>279.945017044755</v>
      </c>
    </row>
    <row r="385" customFormat="false" ht="15" hidden="false" customHeight="false" outlineLevel="0" collapsed="false">
      <c r="A385" s="58" t="n">
        <v>11840</v>
      </c>
      <c r="B385" s="0" t="n">
        <v>1932</v>
      </c>
      <c r="C385" s="0" t="n">
        <v>5</v>
      </c>
      <c r="D385" s="0" t="n">
        <v>10957.2334932494</v>
      </c>
      <c r="E385" s="13" t="n">
        <v>11234806.3594332</v>
      </c>
      <c r="F385" s="24" t="n">
        <f aca="false">E385/43560</f>
        <v>257.915664817108</v>
      </c>
    </row>
    <row r="386" customFormat="false" ht="15" hidden="false" customHeight="false" outlineLevel="0" collapsed="false">
      <c r="A386" s="58" t="n">
        <v>27333</v>
      </c>
      <c r="B386" s="0" t="n">
        <v>1974</v>
      </c>
      <c r="C386" s="0" t="n">
        <v>10</v>
      </c>
      <c r="D386" s="0" t="n">
        <v>10957.8694629854</v>
      </c>
      <c r="E386" s="13" t="n">
        <v>11842368.3205732</v>
      </c>
      <c r="F386" s="24" t="n">
        <f aca="false">E386/43560</f>
        <v>271.86336824089</v>
      </c>
    </row>
    <row r="387" customFormat="false" ht="15" hidden="false" customHeight="false" outlineLevel="0" collapsed="false">
      <c r="A387" s="58" t="n">
        <v>24046</v>
      </c>
      <c r="B387" s="0" t="n">
        <v>1965</v>
      </c>
      <c r="C387" s="0" t="n">
        <v>10</v>
      </c>
      <c r="D387" s="0" t="n">
        <v>10973.8255508571</v>
      </c>
      <c r="E387" s="13" t="n">
        <v>11873673.3060538</v>
      </c>
      <c r="F387" s="24" t="n">
        <f aca="false">E387/43560</f>
        <v>272.582031819417</v>
      </c>
    </row>
    <row r="388" customFormat="false" ht="15" hidden="false" customHeight="false" outlineLevel="0" collapsed="false">
      <c r="A388" s="58" t="n">
        <v>29189</v>
      </c>
      <c r="B388" s="0" t="n">
        <v>1979</v>
      </c>
      <c r="C388" s="0" t="n">
        <v>11</v>
      </c>
      <c r="D388" s="0" t="n">
        <v>10983.3489219888</v>
      </c>
      <c r="E388" s="13" t="n">
        <v>12282513.6177849</v>
      </c>
      <c r="F388" s="24" t="n">
        <f aca="false">E388/43560</f>
        <v>281.967713906907</v>
      </c>
    </row>
    <row r="389" customFormat="false" ht="15" hidden="false" customHeight="false" outlineLevel="0" collapsed="false">
      <c r="A389" s="58" t="n">
        <v>31655</v>
      </c>
      <c r="B389" s="0" t="n">
        <v>1986</v>
      </c>
      <c r="C389" s="0" t="n">
        <v>8</v>
      </c>
      <c r="D389" s="0" t="n">
        <v>11036.8901461999</v>
      </c>
      <c r="E389" s="13" t="n">
        <v>15077509.9152205</v>
      </c>
      <c r="F389" s="24" t="n">
        <f aca="false">E389/43560</f>
        <v>346.131999890279</v>
      </c>
    </row>
    <row r="390" customFormat="false" ht="15" hidden="false" customHeight="false" outlineLevel="0" collapsed="false">
      <c r="A390" s="58" t="n">
        <v>29036</v>
      </c>
      <c r="B390" s="0" t="n">
        <v>1979</v>
      </c>
      <c r="C390" s="0" t="n">
        <v>6</v>
      </c>
      <c r="D390" s="0" t="n">
        <v>11050.2859147451</v>
      </c>
      <c r="E390" s="13" t="n">
        <v>11698346.3697587</v>
      </c>
      <c r="F390" s="24" t="n">
        <f aca="false">E390/43560</f>
        <v>268.557079195562</v>
      </c>
    </row>
    <row r="391" customFormat="false" ht="15" hidden="false" customHeight="false" outlineLevel="0" collapsed="false">
      <c r="A391" s="58" t="n">
        <v>10043</v>
      </c>
      <c r="B391" s="0" t="n">
        <v>1927</v>
      </c>
      <c r="C391" s="0" t="n">
        <v>6</v>
      </c>
      <c r="D391" s="0" t="n">
        <v>11066.7126867794</v>
      </c>
      <c r="E391" s="13" t="n">
        <v>12072135.1448248</v>
      </c>
      <c r="F391" s="24" t="n">
        <f aca="false">E391/43560</f>
        <v>277.138088724168</v>
      </c>
    </row>
    <row r="392" customFormat="false" ht="15" hidden="false" customHeight="false" outlineLevel="0" collapsed="false">
      <c r="A392" s="58" t="n">
        <v>10562</v>
      </c>
      <c r="B392" s="0" t="n">
        <v>1928</v>
      </c>
      <c r="C392" s="0" t="n">
        <v>11</v>
      </c>
      <c r="D392" s="0" t="n">
        <v>11131.2130281022</v>
      </c>
      <c r="E392" s="13" t="n">
        <v>13021363.9843675</v>
      </c>
      <c r="F392" s="24" t="n">
        <f aca="false">E392/43560</f>
        <v>298.929384397786</v>
      </c>
    </row>
    <row r="393" customFormat="false" ht="15" hidden="false" customHeight="false" outlineLevel="0" collapsed="false">
      <c r="A393" s="58" t="n">
        <v>13301</v>
      </c>
      <c r="B393" s="0" t="n">
        <v>1936</v>
      </c>
      <c r="C393" s="0" t="n">
        <v>5</v>
      </c>
      <c r="D393" s="0" t="n">
        <v>11152.8834382585</v>
      </c>
      <c r="E393" s="13" t="n">
        <v>9229624.30791791</v>
      </c>
      <c r="F393" s="24" t="n">
        <f aca="false">E393/43560</f>
        <v>211.88301900638</v>
      </c>
    </row>
    <row r="394" customFormat="false" ht="15" hidden="false" customHeight="false" outlineLevel="0" collapsed="false">
      <c r="A394" s="58" t="n">
        <v>34365</v>
      </c>
      <c r="B394" s="0" t="n">
        <v>1994</v>
      </c>
      <c r="C394" s="0" t="n">
        <v>1</v>
      </c>
      <c r="D394" s="0" t="n">
        <v>11157.0385268128</v>
      </c>
      <c r="E394" s="13" t="n">
        <v>12639604.7860893</v>
      </c>
      <c r="F394" s="24" t="n">
        <f aca="false">E394/43560</f>
        <v>290.165399129689</v>
      </c>
    </row>
    <row r="395" customFormat="false" ht="15" hidden="false" customHeight="false" outlineLevel="0" collapsed="false">
      <c r="A395" s="58" t="n">
        <v>24227</v>
      </c>
      <c r="B395" s="0" t="n">
        <v>1966</v>
      </c>
      <c r="C395" s="0" t="n">
        <v>4</v>
      </c>
      <c r="D395" s="0" t="n">
        <v>11168.0868429536</v>
      </c>
      <c r="E395" s="13" t="n">
        <v>11905732.0478022</v>
      </c>
      <c r="F395" s="24" t="n">
        <f aca="false">E395/43560</f>
        <v>273.31799926084</v>
      </c>
    </row>
    <row r="396" customFormat="false" ht="15" hidden="false" customHeight="false" outlineLevel="0" collapsed="false">
      <c r="A396" s="58" t="n">
        <v>21428</v>
      </c>
      <c r="B396" s="0" t="n">
        <v>1958</v>
      </c>
      <c r="C396" s="0" t="n">
        <v>8</v>
      </c>
      <c r="D396" s="0" t="n">
        <v>11202.018431432</v>
      </c>
      <c r="E396" s="13" t="n">
        <v>14943086.6943142</v>
      </c>
      <c r="F396" s="24" t="n">
        <f aca="false">E396/43560</f>
        <v>343.046067362585</v>
      </c>
    </row>
    <row r="397" customFormat="false" ht="15" hidden="false" customHeight="false" outlineLevel="0" collapsed="false">
      <c r="A397" s="58" t="n">
        <v>29706</v>
      </c>
      <c r="B397" s="0" t="n">
        <v>1981</v>
      </c>
      <c r="C397" s="0" t="n">
        <v>4</v>
      </c>
      <c r="D397" s="0" t="n">
        <v>11206.0224230127</v>
      </c>
      <c r="E397" s="13" t="n">
        <v>12082845.6858454</v>
      </c>
      <c r="F397" s="24" t="n">
        <f aca="false">E397/43560</f>
        <v>277.383968912887</v>
      </c>
    </row>
    <row r="398" customFormat="false" ht="15" hidden="false" customHeight="false" outlineLevel="0" collapsed="false">
      <c r="A398" s="58" t="n">
        <v>22312</v>
      </c>
      <c r="B398" s="0" t="n">
        <v>1961</v>
      </c>
      <c r="C398" s="0" t="n">
        <v>1</v>
      </c>
      <c r="D398" s="0" t="n">
        <v>11209.5594233541</v>
      </c>
      <c r="E398" s="13" t="n">
        <v>12265816.0110232</v>
      </c>
      <c r="F398" s="24" t="n">
        <f aca="false">E398/43560</f>
        <v>281.584389601083</v>
      </c>
    </row>
    <row r="399" customFormat="false" ht="15" hidden="false" customHeight="false" outlineLevel="0" collapsed="false">
      <c r="A399" s="58" t="n">
        <v>15584</v>
      </c>
      <c r="B399" s="0" t="n">
        <v>1942</v>
      </c>
      <c r="C399" s="0" t="n">
        <v>8</v>
      </c>
      <c r="D399" s="0" t="n">
        <v>11213.313926919</v>
      </c>
      <c r="E399" s="13" t="n">
        <v>14943086.6943142</v>
      </c>
      <c r="F399" s="24" t="n">
        <f aca="false">E399/43560</f>
        <v>343.046067362585</v>
      </c>
    </row>
    <row r="400" customFormat="false" ht="15" hidden="false" customHeight="false" outlineLevel="0" collapsed="false">
      <c r="A400" s="58" t="n">
        <v>15219</v>
      </c>
      <c r="B400" s="0" t="n">
        <v>1941</v>
      </c>
      <c r="C400" s="0" t="n">
        <v>8</v>
      </c>
      <c r="D400" s="0" t="n">
        <v>11222.2440458131</v>
      </c>
      <c r="E400" s="13" t="n">
        <v>14943086.6943142</v>
      </c>
      <c r="F400" s="24" t="n">
        <f aca="false">E400/43560</f>
        <v>343.046067362585</v>
      </c>
    </row>
    <row r="401" customFormat="false" ht="15" hidden="false" customHeight="false" outlineLevel="0" collapsed="false">
      <c r="A401" s="58" t="n">
        <v>24715</v>
      </c>
      <c r="B401" s="0" t="n">
        <v>1967</v>
      </c>
      <c r="C401" s="0" t="n">
        <v>8</v>
      </c>
      <c r="D401" s="0" t="n">
        <v>11233.6845086848</v>
      </c>
      <c r="E401" s="13" t="n">
        <v>14945548.2448329</v>
      </c>
      <c r="F401" s="24" t="n">
        <f aca="false">E401/43560</f>
        <v>343.102576786797</v>
      </c>
    </row>
    <row r="402" customFormat="false" ht="15" hidden="false" customHeight="false" outlineLevel="0" collapsed="false">
      <c r="A402" s="58" t="n">
        <v>23315</v>
      </c>
      <c r="B402" s="0" t="n">
        <v>1963</v>
      </c>
      <c r="C402" s="0" t="n">
        <v>10</v>
      </c>
      <c r="D402" s="0" t="n">
        <v>11237.4195331462</v>
      </c>
      <c r="E402" s="13" t="n">
        <v>11969609.1537474</v>
      </c>
      <c r="F402" s="24" t="n">
        <f aca="false">E402/43560</f>
        <v>274.78441583442</v>
      </c>
    </row>
    <row r="403" customFormat="false" ht="15" hidden="false" customHeight="false" outlineLevel="0" collapsed="false">
      <c r="A403" s="58" t="n">
        <v>14945</v>
      </c>
      <c r="B403" s="0" t="n">
        <v>1940</v>
      </c>
      <c r="C403" s="0" t="n">
        <v>11</v>
      </c>
      <c r="D403" s="0" t="n">
        <v>11239.522034284</v>
      </c>
      <c r="E403" s="13" t="n">
        <v>11802696.3647518</v>
      </c>
      <c r="F403" s="24" t="n">
        <f aca="false">E403/43560</f>
        <v>270.952625453439</v>
      </c>
    </row>
    <row r="404" customFormat="false" ht="15" hidden="false" customHeight="false" outlineLevel="0" collapsed="false">
      <c r="A404" s="58" t="n">
        <v>21946</v>
      </c>
      <c r="B404" s="0" t="n">
        <v>1960</v>
      </c>
      <c r="C404" s="0" t="n">
        <v>1</v>
      </c>
      <c r="D404" s="0" t="n">
        <v>11278.9479340488</v>
      </c>
      <c r="E404" s="13" t="n">
        <v>12634812.3631331</v>
      </c>
      <c r="F404" s="24" t="n">
        <f aca="false">E404/43560</f>
        <v>290.055380237215</v>
      </c>
    </row>
    <row r="405" customFormat="false" ht="15" hidden="false" customHeight="false" outlineLevel="0" collapsed="false">
      <c r="A405" s="58" t="n">
        <v>19724</v>
      </c>
      <c r="B405" s="0" t="n">
        <v>1953</v>
      </c>
      <c r="C405" s="0" t="n">
        <v>12</v>
      </c>
      <c r="D405" s="0" t="n">
        <v>11295.4144061931</v>
      </c>
      <c r="E405" s="13" t="n">
        <v>13295339.3662852</v>
      </c>
      <c r="F405" s="24" t="n">
        <f aca="false">E405/43560</f>
        <v>305.218993716374</v>
      </c>
    </row>
    <row r="406" customFormat="false" ht="15" hidden="false" customHeight="false" outlineLevel="0" collapsed="false">
      <c r="A406" s="58" t="n">
        <v>23192</v>
      </c>
      <c r="B406" s="0" t="n">
        <v>1963</v>
      </c>
      <c r="C406" s="0" t="n">
        <v>6</v>
      </c>
      <c r="D406" s="0" t="n">
        <v>11297.3148940003</v>
      </c>
      <c r="E406" s="13" t="n">
        <v>11969609.1537474</v>
      </c>
      <c r="F406" s="24" t="n">
        <f aca="false">E406/43560</f>
        <v>274.78441583442</v>
      </c>
    </row>
    <row r="407" customFormat="false" ht="15" hidden="false" customHeight="false" outlineLevel="0" collapsed="false">
      <c r="A407" s="58" t="n">
        <v>8279</v>
      </c>
      <c r="B407" s="0" t="n">
        <v>1922</v>
      </c>
      <c r="C407" s="0" t="n">
        <v>8</v>
      </c>
      <c r="D407" s="0" t="n">
        <v>11323.7852510619</v>
      </c>
      <c r="E407" s="13" t="n">
        <v>14945548.2448329</v>
      </c>
      <c r="F407" s="24" t="n">
        <f aca="false">E407/43560</f>
        <v>343.102576786797</v>
      </c>
    </row>
    <row r="408" customFormat="false" ht="15" hidden="false" customHeight="false" outlineLevel="0" collapsed="false">
      <c r="A408" s="58" t="n">
        <v>29464</v>
      </c>
      <c r="B408" s="0" t="n">
        <v>1980</v>
      </c>
      <c r="C408" s="0" t="n">
        <v>8</v>
      </c>
      <c r="D408" s="0" t="n">
        <v>11348.3139980279</v>
      </c>
      <c r="E408" s="13" t="n">
        <v>14945548.2448329</v>
      </c>
      <c r="F408" s="24" t="n">
        <f aca="false">E408/43560</f>
        <v>343.102576786797</v>
      </c>
    </row>
    <row r="409" customFormat="false" ht="15" hidden="false" customHeight="false" outlineLevel="0" collapsed="false">
      <c r="A409" s="58" t="n">
        <v>30986</v>
      </c>
      <c r="B409" s="0" t="n">
        <v>1984</v>
      </c>
      <c r="C409" s="0" t="n">
        <v>10</v>
      </c>
      <c r="D409" s="0" t="n">
        <v>11362.6258153823</v>
      </c>
      <c r="E409" s="13" t="n">
        <v>12233908.8769584</v>
      </c>
      <c r="F409" s="24" t="n">
        <f aca="false">E409/43560</f>
        <v>280.851902593167</v>
      </c>
    </row>
    <row r="410" customFormat="false" ht="15" hidden="false" customHeight="false" outlineLevel="0" collapsed="false">
      <c r="A410" s="58" t="n">
        <v>20698</v>
      </c>
      <c r="B410" s="0" t="n">
        <v>1956</v>
      </c>
      <c r="C410" s="0" t="n">
        <v>8</v>
      </c>
      <c r="D410" s="0" t="n">
        <v>11378.0243903595</v>
      </c>
      <c r="E410" s="13" t="n">
        <v>14916194.8629041</v>
      </c>
      <c r="F410" s="24" t="n">
        <f aca="false">E410/43560</f>
        <v>342.428715860976</v>
      </c>
    </row>
    <row r="411" customFormat="false" ht="15" hidden="false" customHeight="false" outlineLevel="0" collapsed="false">
      <c r="A411" s="58" t="n">
        <v>14123</v>
      </c>
      <c r="B411" s="0" t="n">
        <v>1938</v>
      </c>
      <c r="C411" s="0" t="n">
        <v>8</v>
      </c>
      <c r="D411" s="0" t="n">
        <v>11379.8581045206</v>
      </c>
      <c r="E411" s="13" t="n">
        <v>14916194.8629041</v>
      </c>
      <c r="F411" s="24" t="n">
        <f aca="false">E411/43560</f>
        <v>342.428715860976</v>
      </c>
    </row>
    <row r="412" customFormat="false" ht="15" hidden="false" customHeight="false" outlineLevel="0" collapsed="false">
      <c r="A412" s="58" t="n">
        <v>29006</v>
      </c>
      <c r="B412" s="0" t="n">
        <v>1979</v>
      </c>
      <c r="C412" s="0" t="n">
        <v>5</v>
      </c>
      <c r="D412" s="0" t="n">
        <v>11404.4480288607</v>
      </c>
      <c r="E412" s="13" t="n">
        <v>8455254.31164683</v>
      </c>
      <c r="F412" s="24" t="n">
        <f aca="false">E412/43560</f>
        <v>194.10593001944</v>
      </c>
    </row>
    <row r="413" customFormat="false" ht="15" hidden="false" customHeight="false" outlineLevel="0" collapsed="false">
      <c r="A413" s="58" t="n">
        <v>36525</v>
      </c>
      <c r="B413" s="0" t="n">
        <v>1999</v>
      </c>
      <c r="C413" s="0" t="n">
        <v>12</v>
      </c>
      <c r="D413" s="0" t="n">
        <v>11412.7221324143</v>
      </c>
      <c r="E413" s="13" t="n">
        <v>14401543.0642207</v>
      </c>
      <c r="F413" s="24" t="n">
        <f aca="false">E413/43560</f>
        <v>330.613936276875</v>
      </c>
    </row>
    <row r="414" customFormat="false" ht="15" hidden="false" customHeight="false" outlineLevel="0" collapsed="false">
      <c r="A414" s="58" t="n">
        <v>26907</v>
      </c>
      <c r="B414" s="0" t="n">
        <v>1973</v>
      </c>
      <c r="C414" s="0" t="n">
        <v>8</v>
      </c>
      <c r="D414" s="0" t="n">
        <v>11424.8780482024</v>
      </c>
      <c r="E414" s="13" t="n">
        <v>15094623.2835549</v>
      </c>
      <c r="F414" s="24" t="n">
        <f aca="false">E414/43560</f>
        <v>346.524868768477</v>
      </c>
    </row>
    <row r="415" customFormat="false" ht="15" hidden="false" customHeight="false" outlineLevel="0" collapsed="false">
      <c r="A415" s="58" t="n">
        <v>31167</v>
      </c>
      <c r="B415" s="0" t="n">
        <v>1985</v>
      </c>
      <c r="C415" s="0" t="n">
        <v>4</v>
      </c>
      <c r="D415" s="0" t="n">
        <v>11446.8036872345</v>
      </c>
      <c r="E415" s="13" t="n">
        <v>10800420.2319489</v>
      </c>
      <c r="F415" s="24" t="n">
        <f aca="false">E415/43560</f>
        <v>247.943531495614</v>
      </c>
    </row>
    <row r="416" customFormat="false" ht="15" hidden="false" customHeight="false" outlineLevel="0" collapsed="false">
      <c r="A416" s="58" t="n">
        <v>27272</v>
      </c>
      <c r="B416" s="0" t="n">
        <v>1974</v>
      </c>
      <c r="C416" s="0" t="n">
        <v>8</v>
      </c>
      <c r="D416" s="0" t="n">
        <v>11453.5094811893</v>
      </c>
      <c r="E416" s="13" t="n">
        <v>14917509.6455117</v>
      </c>
      <c r="F416" s="24" t="n">
        <f aca="false">E416/43560</f>
        <v>342.45889911643</v>
      </c>
    </row>
    <row r="417" customFormat="false" ht="15" hidden="false" customHeight="false" outlineLevel="0" collapsed="false">
      <c r="A417" s="58" t="n">
        <v>11779</v>
      </c>
      <c r="B417" s="0" t="n">
        <v>1932</v>
      </c>
      <c r="C417" s="0" t="n">
        <v>3</v>
      </c>
      <c r="D417" s="0" t="n">
        <v>11461.6062793917</v>
      </c>
      <c r="E417" s="13" t="n">
        <v>12459496.7463003</v>
      </c>
      <c r="F417" s="24" t="n">
        <f aca="false">E417/43560</f>
        <v>286.030687472458</v>
      </c>
    </row>
    <row r="418" customFormat="false" ht="15" hidden="false" customHeight="false" outlineLevel="0" collapsed="false">
      <c r="A418" s="58" t="n">
        <v>30925</v>
      </c>
      <c r="B418" s="0" t="n">
        <v>1984</v>
      </c>
      <c r="C418" s="0" t="n">
        <v>8</v>
      </c>
      <c r="D418" s="0" t="n">
        <v>11466.3663958207</v>
      </c>
      <c r="E418" s="13" t="n">
        <v>14917509.6455117</v>
      </c>
      <c r="F418" s="24" t="n">
        <f aca="false">E418/43560</f>
        <v>342.45889911643</v>
      </c>
    </row>
    <row r="419" customFormat="false" ht="15" hidden="false" customHeight="false" outlineLevel="0" collapsed="false">
      <c r="A419" s="58" t="n">
        <v>36403</v>
      </c>
      <c r="B419" s="0" t="n">
        <v>1999</v>
      </c>
      <c r="C419" s="0" t="n">
        <v>8</v>
      </c>
      <c r="D419" s="0" t="n">
        <v>11518.4808005916</v>
      </c>
      <c r="E419" s="13" t="n">
        <v>15094623.2835549</v>
      </c>
      <c r="F419" s="24" t="n">
        <f aca="false">E419/43560</f>
        <v>346.524868768477</v>
      </c>
    </row>
    <row r="420" customFormat="false" ht="15" hidden="false" customHeight="false" outlineLevel="0" collapsed="false">
      <c r="A420" s="58" t="n">
        <v>21489</v>
      </c>
      <c r="B420" s="0" t="n">
        <v>1958</v>
      </c>
      <c r="C420" s="0" t="n">
        <v>10</v>
      </c>
      <c r="D420" s="0" t="n">
        <v>11525.4526604217</v>
      </c>
      <c r="E420" s="13" t="n">
        <v>11770004.3686591</v>
      </c>
      <c r="F420" s="24" t="n">
        <f aca="false">E420/43560</f>
        <v>270.202120492632</v>
      </c>
    </row>
    <row r="421" customFormat="false" ht="15" hidden="false" customHeight="false" outlineLevel="0" collapsed="false">
      <c r="A421" s="58" t="n">
        <v>35369</v>
      </c>
      <c r="B421" s="0" t="n">
        <v>1996</v>
      </c>
      <c r="C421" s="0" t="n">
        <v>10</v>
      </c>
      <c r="D421" s="0" t="n">
        <v>11526.2861991808</v>
      </c>
      <c r="E421" s="13" t="n">
        <v>12284476.8787434</v>
      </c>
      <c r="F421" s="24" t="n">
        <f aca="false">E421/43560</f>
        <v>282.012784176846</v>
      </c>
    </row>
    <row r="422" customFormat="false" ht="15" hidden="false" customHeight="false" outlineLevel="0" collapsed="false">
      <c r="A422" s="58" t="n">
        <v>31137</v>
      </c>
      <c r="B422" s="0" t="n">
        <v>1985</v>
      </c>
      <c r="C422" s="0" t="n">
        <v>3</v>
      </c>
      <c r="D422" s="0" t="n">
        <v>11539.8007480658</v>
      </c>
      <c r="E422" s="13" t="n">
        <v>12323956.4469592</v>
      </c>
      <c r="F422" s="24" t="n">
        <f aca="false">E422/43560</f>
        <v>282.919110352598</v>
      </c>
    </row>
    <row r="423" customFormat="false" ht="15" hidden="false" customHeight="false" outlineLevel="0" collapsed="false">
      <c r="A423" s="58" t="n">
        <v>16771</v>
      </c>
      <c r="B423" s="0" t="n">
        <v>1945</v>
      </c>
      <c r="C423" s="0" t="n">
        <v>11</v>
      </c>
      <c r="D423" s="0" t="n">
        <v>11551.3386633419</v>
      </c>
      <c r="E423" s="13" t="n">
        <v>12284476.8787434</v>
      </c>
      <c r="F423" s="24" t="n">
        <f aca="false">E423/43560</f>
        <v>282.012784176846</v>
      </c>
    </row>
    <row r="424" customFormat="false" ht="15" hidden="false" customHeight="false" outlineLevel="0" collapsed="false">
      <c r="A424" s="58" t="n">
        <v>9283</v>
      </c>
      <c r="B424" s="0" t="n">
        <v>1925</v>
      </c>
      <c r="C424" s="0" t="n">
        <v>5</v>
      </c>
      <c r="D424" s="0" t="n">
        <v>11561.2373378717</v>
      </c>
      <c r="E424" s="13" t="n">
        <v>8905527.497674</v>
      </c>
      <c r="F424" s="24" t="n">
        <f aca="false">E424/43560</f>
        <v>204.442780020064</v>
      </c>
    </row>
    <row r="425" customFormat="false" ht="15" hidden="false" customHeight="false" outlineLevel="0" collapsed="false">
      <c r="A425" s="58" t="n">
        <v>12419</v>
      </c>
      <c r="B425" s="0" t="n">
        <v>1933</v>
      </c>
      <c r="C425" s="0" t="n">
        <v>12</v>
      </c>
      <c r="D425" s="0" t="n">
        <v>11563.5763140928</v>
      </c>
      <c r="E425" s="13" t="n">
        <v>13207581.8288468</v>
      </c>
      <c r="F425" s="24" t="n">
        <f aca="false">E425/43560</f>
        <v>303.20435787068</v>
      </c>
    </row>
    <row r="426" customFormat="false" ht="15" hidden="false" customHeight="false" outlineLevel="0" collapsed="false">
      <c r="A426" s="58" t="n">
        <v>20851</v>
      </c>
      <c r="B426" s="0" t="n">
        <v>1957</v>
      </c>
      <c r="C426" s="0" t="n">
        <v>1</v>
      </c>
      <c r="D426" s="0" t="n">
        <v>11587.476586203</v>
      </c>
      <c r="E426" s="13" t="n">
        <v>12198448.2894526</v>
      </c>
      <c r="F426" s="24" t="n">
        <f aca="false">E426/43560</f>
        <v>280.037839519115</v>
      </c>
    </row>
    <row r="427" customFormat="false" ht="15" hidden="false" customHeight="false" outlineLevel="0" collapsed="false">
      <c r="A427" s="58" t="n">
        <v>20301</v>
      </c>
      <c r="B427" s="0" t="n">
        <v>1955</v>
      </c>
      <c r="C427" s="0" t="n">
        <v>7</v>
      </c>
      <c r="D427" s="0" t="n">
        <v>11593.1500066368</v>
      </c>
      <c r="E427" s="13" t="n">
        <v>12915736.894564</v>
      </c>
      <c r="F427" s="24" t="n">
        <f aca="false">E427/43560</f>
        <v>296.504520077226</v>
      </c>
    </row>
    <row r="428" customFormat="false" ht="15" hidden="false" customHeight="false" outlineLevel="0" collapsed="false">
      <c r="A428" s="58" t="n">
        <v>16406</v>
      </c>
      <c r="B428" s="0" t="n">
        <v>1944</v>
      </c>
      <c r="C428" s="0" t="n">
        <v>11</v>
      </c>
      <c r="D428" s="0" t="n">
        <v>11609.1496321299</v>
      </c>
      <c r="E428" s="13" t="n">
        <v>13372410.5979429</v>
      </c>
      <c r="F428" s="24" t="n">
        <f aca="false">E428/43560</f>
        <v>306.9883057379</v>
      </c>
    </row>
    <row r="429" customFormat="false" ht="15" hidden="false" customHeight="false" outlineLevel="0" collapsed="false">
      <c r="A429" s="58" t="n">
        <v>16557</v>
      </c>
      <c r="B429" s="0" t="n">
        <v>1945</v>
      </c>
      <c r="C429" s="0" t="n">
        <v>4</v>
      </c>
      <c r="D429" s="0" t="n">
        <v>11610.9884045055</v>
      </c>
      <c r="E429" s="13" t="n">
        <v>8435122.7757088</v>
      </c>
      <c r="F429" s="24" t="n">
        <f aca="false">E429/43560</f>
        <v>193.643773547034</v>
      </c>
    </row>
    <row r="430" customFormat="false" ht="15" hidden="false" customHeight="false" outlineLevel="0" collapsed="false">
      <c r="A430" s="58" t="n">
        <v>25081</v>
      </c>
      <c r="B430" s="0" t="n">
        <v>1968</v>
      </c>
      <c r="C430" s="0" t="n">
        <v>8</v>
      </c>
      <c r="D430" s="0" t="n">
        <v>11615.9891416679</v>
      </c>
      <c r="E430" s="13" t="n">
        <v>15125905.265064</v>
      </c>
      <c r="F430" s="24" t="n">
        <f aca="false">E430/43560</f>
        <v>347.243004248486</v>
      </c>
    </row>
    <row r="431" customFormat="false" ht="15" hidden="false" customHeight="false" outlineLevel="0" collapsed="false">
      <c r="A431" s="58" t="n">
        <v>17167</v>
      </c>
      <c r="B431" s="0" t="n">
        <v>1946</v>
      </c>
      <c r="C431" s="0" t="n">
        <v>12</v>
      </c>
      <c r="D431" s="0" t="n">
        <v>11617.8610555408</v>
      </c>
      <c r="E431" s="13" t="n">
        <v>12405164.6488225</v>
      </c>
      <c r="F431" s="24" t="n">
        <f aca="false">E431/43560</f>
        <v>284.783394141931</v>
      </c>
    </row>
    <row r="432" customFormat="false" ht="15" hidden="false" customHeight="false" outlineLevel="0" collapsed="false">
      <c r="A432" s="58" t="n">
        <v>31746</v>
      </c>
      <c r="B432" s="0" t="n">
        <v>1986</v>
      </c>
      <c r="C432" s="0" t="n">
        <v>11</v>
      </c>
      <c r="D432" s="0" t="n">
        <v>11619.6539745146</v>
      </c>
      <c r="E432" s="13" t="n">
        <v>10543050.0526816</v>
      </c>
      <c r="F432" s="24" t="n">
        <f aca="false">E432/43560</f>
        <v>242.035125176344</v>
      </c>
    </row>
    <row r="433" customFormat="false" ht="15" hidden="false" customHeight="false" outlineLevel="0" collapsed="false">
      <c r="A433" s="58" t="n">
        <v>18414</v>
      </c>
      <c r="B433" s="0" t="n">
        <v>1950</v>
      </c>
      <c r="C433" s="0" t="n">
        <v>5</v>
      </c>
      <c r="D433" s="0" t="n">
        <v>11632.3718712075</v>
      </c>
      <c r="E433" s="13" t="n">
        <v>11299008.8385347</v>
      </c>
      <c r="F433" s="24" t="n">
        <f aca="false">E433/43560</f>
        <v>259.38955093055</v>
      </c>
    </row>
    <row r="434" customFormat="false" ht="15" hidden="false" customHeight="false" outlineLevel="0" collapsed="false">
      <c r="A434" s="58" t="n">
        <v>9709</v>
      </c>
      <c r="B434" s="0" t="n">
        <v>1926</v>
      </c>
      <c r="C434" s="0" t="n">
        <v>7</v>
      </c>
      <c r="D434" s="0" t="n">
        <v>11633.9347409739</v>
      </c>
      <c r="E434" s="13" t="n">
        <v>13081677.0830645</v>
      </c>
      <c r="F434" s="24" t="n">
        <f aca="false">E434/43560</f>
        <v>300.313982623153</v>
      </c>
    </row>
    <row r="435" customFormat="false" ht="15" hidden="false" customHeight="false" outlineLevel="0" collapsed="false">
      <c r="A435" s="58" t="n">
        <v>36464</v>
      </c>
      <c r="B435" s="0" t="n">
        <v>1999</v>
      </c>
      <c r="C435" s="0" t="n">
        <v>10</v>
      </c>
      <c r="D435" s="0" t="n">
        <v>11658.9051075167</v>
      </c>
      <c r="E435" s="13" t="n">
        <v>12285791.6613642</v>
      </c>
      <c r="F435" s="24" t="n">
        <f aca="false">E435/43560</f>
        <v>282.042967432603</v>
      </c>
    </row>
    <row r="436" customFormat="false" ht="15" hidden="false" customHeight="false" outlineLevel="0" collapsed="false">
      <c r="A436" s="58" t="n">
        <v>14304</v>
      </c>
      <c r="B436" s="0" t="n">
        <v>1939</v>
      </c>
      <c r="C436" s="0" t="n">
        <v>2</v>
      </c>
      <c r="D436" s="0" t="n">
        <v>11678.9258191748</v>
      </c>
      <c r="E436" s="13" t="n">
        <v>12198448.2894526</v>
      </c>
      <c r="F436" s="24" t="n">
        <f aca="false">E436/43560</f>
        <v>280.037839519115</v>
      </c>
    </row>
    <row r="437" customFormat="false" ht="15" hidden="false" customHeight="false" outlineLevel="0" collapsed="false">
      <c r="A437" s="58" t="n">
        <v>14245</v>
      </c>
      <c r="B437" s="0" t="n">
        <v>1938</v>
      </c>
      <c r="C437" s="0" t="n">
        <v>12</v>
      </c>
      <c r="D437" s="0" t="n">
        <v>11684.7538138084</v>
      </c>
      <c r="E437" s="13" t="n">
        <v>13144539.8132725</v>
      </c>
      <c r="F437" s="24" t="n">
        <f aca="false">E437/43560</f>
        <v>301.75711233408</v>
      </c>
    </row>
    <row r="438" customFormat="false" ht="15" hidden="false" customHeight="false" outlineLevel="0" collapsed="false">
      <c r="A438" s="58" t="n">
        <v>33969</v>
      </c>
      <c r="B438" s="0" t="n">
        <v>1992</v>
      </c>
      <c r="C438" s="0" t="n">
        <v>12</v>
      </c>
      <c r="D438" s="0" t="n">
        <v>11686.9566377806</v>
      </c>
      <c r="E438" s="13" t="n">
        <v>13082620.4680553</v>
      </c>
      <c r="F438" s="24" t="n">
        <f aca="false">E438/43560</f>
        <v>300.335639762519</v>
      </c>
    </row>
    <row r="439" customFormat="false" ht="15" hidden="false" customHeight="false" outlineLevel="0" collapsed="false">
      <c r="A439" s="58" t="n">
        <v>14762</v>
      </c>
      <c r="B439" s="0" t="n">
        <v>1940</v>
      </c>
      <c r="C439" s="0" t="n">
        <v>5</v>
      </c>
      <c r="D439" s="0" t="n">
        <v>11704.7075242718</v>
      </c>
      <c r="E439" s="13" t="n">
        <v>8659820.10784138</v>
      </c>
      <c r="F439" s="24" t="n">
        <f aca="false">E439/43560</f>
        <v>198.802114505082</v>
      </c>
    </row>
    <row r="440" customFormat="false" ht="15" hidden="false" customHeight="false" outlineLevel="0" collapsed="false">
      <c r="A440" s="58" t="n">
        <v>27425</v>
      </c>
      <c r="B440" s="0" t="n">
        <v>1975</v>
      </c>
      <c r="C440" s="0" t="n">
        <v>1</v>
      </c>
      <c r="D440" s="0" t="n">
        <v>11721.8982905416</v>
      </c>
      <c r="E440" s="13" t="n">
        <v>12198448.2894526</v>
      </c>
      <c r="F440" s="24" t="n">
        <f aca="false">E440/43560</f>
        <v>280.037839519115</v>
      </c>
    </row>
    <row r="441" customFormat="false" ht="15" hidden="false" customHeight="false" outlineLevel="0" collapsed="false">
      <c r="A441" s="58" t="n">
        <v>31808</v>
      </c>
      <c r="B441" s="0" t="n">
        <v>1987</v>
      </c>
      <c r="C441" s="0" t="n">
        <v>1</v>
      </c>
      <c r="D441" s="0" t="n">
        <v>11725.0123776927</v>
      </c>
      <c r="E441" s="13" t="n">
        <v>12079594.1342381</v>
      </c>
      <c r="F441" s="24" t="n">
        <f aca="false">E441/43560</f>
        <v>277.309323559186</v>
      </c>
    </row>
    <row r="442" customFormat="false" ht="15" hidden="false" customHeight="false" outlineLevel="0" collapsed="false">
      <c r="A442" s="58" t="n">
        <v>27394</v>
      </c>
      <c r="B442" s="0" t="n">
        <v>1974</v>
      </c>
      <c r="C442" s="0" t="n">
        <v>12</v>
      </c>
      <c r="D442" s="0" t="n">
        <v>11734.8822412583</v>
      </c>
      <c r="E442" s="13" t="n">
        <v>12639187.3711549</v>
      </c>
      <c r="F442" s="24" t="n">
        <f aca="false">E442/43560</f>
        <v>290.155816601353</v>
      </c>
    </row>
    <row r="443" customFormat="false" ht="15" hidden="false" customHeight="false" outlineLevel="0" collapsed="false">
      <c r="A443" s="58" t="n">
        <v>15949</v>
      </c>
      <c r="B443" s="0" t="n">
        <v>1943</v>
      </c>
      <c r="C443" s="0" t="n">
        <v>8</v>
      </c>
      <c r="D443" s="0" t="n">
        <v>11745.7431593219</v>
      </c>
      <c r="E443" s="13" t="n">
        <v>15125905.265064</v>
      </c>
      <c r="F443" s="24" t="n">
        <f aca="false">E443/43560</f>
        <v>347.243004248486</v>
      </c>
    </row>
    <row r="444" customFormat="false" ht="15" hidden="false" customHeight="false" outlineLevel="0" collapsed="false">
      <c r="A444" s="58" t="n">
        <v>18748</v>
      </c>
      <c r="B444" s="0" t="n">
        <v>1951</v>
      </c>
      <c r="C444" s="0" t="n">
        <v>4</v>
      </c>
      <c r="D444" s="0" t="n">
        <v>11748.1760230203</v>
      </c>
      <c r="E444" s="13" t="n">
        <v>8836933.74588455</v>
      </c>
      <c r="F444" s="24" t="n">
        <f aca="false">E444/43560</f>
        <v>202.868084157129</v>
      </c>
    </row>
    <row r="445" customFormat="false" ht="15" hidden="false" customHeight="false" outlineLevel="0" collapsed="false">
      <c r="A445" s="58" t="n">
        <v>10227</v>
      </c>
      <c r="B445" s="0" t="n">
        <v>1927</v>
      </c>
      <c r="C445" s="0" t="n">
        <v>12</v>
      </c>
      <c r="D445" s="0" t="n">
        <v>11748.8201276168</v>
      </c>
      <c r="E445" s="13" t="n">
        <v>12343062.0284651</v>
      </c>
      <c r="F445" s="24" t="n">
        <f aca="false">E445/43560</f>
        <v>283.357714152092</v>
      </c>
    </row>
    <row r="446" customFormat="false" ht="15" hidden="false" customHeight="false" outlineLevel="0" collapsed="false">
      <c r="A446" s="58" t="n">
        <v>12843</v>
      </c>
      <c r="B446" s="0" t="n">
        <v>1935</v>
      </c>
      <c r="C446" s="0" t="n">
        <v>2</v>
      </c>
      <c r="D446" s="0" t="n">
        <v>11764.5179194478</v>
      </c>
      <c r="E446" s="13" t="n">
        <v>13106716.0688518</v>
      </c>
      <c r="F446" s="24" t="n">
        <f aca="false">E446/43560</f>
        <v>300.888798642145</v>
      </c>
    </row>
    <row r="447" customFormat="false" ht="15" hidden="false" customHeight="false" outlineLevel="0" collapsed="false">
      <c r="A447" s="58" t="n">
        <v>36677</v>
      </c>
      <c r="B447" s="0" t="n">
        <v>2000</v>
      </c>
      <c r="C447" s="0" t="n">
        <v>5</v>
      </c>
      <c r="D447" s="0" t="n">
        <v>11775.8490926502</v>
      </c>
      <c r="E447" s="13" t="n">
        <v>9124448.36027098</v>
      </c>
      <c r="F447" s="24" t="n">
        <f aca="false">E447/43560</f>
        <v>209.468511484641</v>
      </c>
    </row>
    <row r="448" customFormat="false" ht="15" hidden="false" customHeight="false" outlineLevel="0" collapsed="false">
      <c r="A448" s="58" t="n">
        <v>35673</v>
      </c>
      <c r="B448" s="0" t="n">
        <v>1997</v>
      </c>
      <c r="C448" s="0" t="n">
        <v>8</v>
      </c>
      <c r="D448" s="0" t="n">
        <v>11781.2425430446</v>
      </c>
      <c r="E448" s="13" t="n">
        <v>15125905.265064</v>
      </c>
      <c r="F448" s="24" t="n">
        <f aca="false">E448/43560</f>
        <v>347.243004248486</v>
      </c>
    </row>
    <row r="449" customFormat="false" ht="15" hidden="false" customHeight="false" outlineLevel="0" collapsed="false">
      <c r="A449" s="58" t="n">
        <v>10105</v>
      </c>
      <c r="B449" s="0" t="n">
        <v>1927</v>
      </c>
      <c r="C449" s="0" t="n">
        <v>8</v>
      </c>
      <c r="D449" s="0" t="n">
        <v>11781.3337046799</v>
      </c>
      <c r="E449" s="13" t="n">
        <v>15125905.265064</v>
      </c>
      <c r="F449" s="24" t="n">
        <f aca="false">E449/43560</f>
        <v>347.243004248486</v>
      </c>
    </row>
    <row r="450" customFormat="false" ht="15" hidden="false" customHeight="false" outlineLevel="0" collapsed="false">
      <c r="A450" s="58" t="n">
        <v>28855</v>
      </c>
      <c r="B450" s="0" t="n">
        <v>1978</v>
      </c>
      <c r="C450" s="0" t="n">
        <v>12</v>
      </c>
      <c r="D450" s="0" t="n">
        <v>11786.9609920168</v>
      </c>
      <c r="E450" s="13" t="n">
        <v>13252165.3663666</v>
      </c>
      <c r="F450" s="24" t="n">
        <f aca="false">E450/43560</f>
        <v>304.227855058922</v>
      </c>
    </row>
    <row r="451" customFormat="false" ht="15" hidden="false" customHeight="false" outlineLevel="0" collapsed="false">
      <c r="A451" s="58" t="n">
        <v>13696</v>
      </c>
      <c r="B451" s="0" t="n">
        <v>1937</v>
      </c>
      <c r="C451" s="0" t="n">
        <v>6</v>
      </c>
      <c r="D451" s="0" t="n">
        <v>11791.2126441141</v>
      </c>
      <c r="E451" s="13" t="n">
        <v>11899278.1230117</v>
      </c>
      <c r="F451" s="24" t="n">
        <f aca="false">E451/43560</f>
        <v>273.169837534703</v>
      </c>
    </row>
    <row r="452" customFormat="false" ht="15" hidden="false" customHeight="false" outlineLevel="0" collapsed="false">
      <c r="A452" s="58" t="n">
        <v>27759</v>
      </c>
      <c r="B452" s="0" t="n">
        <v>1975</v>
      </c>
      <c r="C452" s="0" t="n">
        <v>12</v>
      </c>
      <c r="D452" s="0" t="n">
        <v>11845.8256361878</v>
      </c>
      <c r="E452" s="13" t="n">
        <v>13244275.3993155</v>
      </c>
      <c r="F452" s="24" t="n">
        <f aca="false">E452/43560</f>
        <v>304.04672633874</v>
      </c>
    </row>
    <row r="453" customFormat="false" ht="15" hidden="false" customHeight="false" outlineLevel="0" collapsed="false">
      <c r="A453" s="58" t="n">
        <v>20820</v>
      </c>
      <c r="B453" s="0" t="n">
        <v>1956</v>
      </c>
      <c r="C453" s="0" t="n">
        <v>12</v>
      </c>
      <c r="D453" s="0" t="n">
        <v>11849.990386074</v>
      </c>
      <c r="E453" s="13" t="n">
        <v>13125421.244101</v>
      </c>
      <c r="F453" s="24" t="n">
        <f aca="false">E453/43560</f>
        <v>301.318210378812</v>
      </c>
    </row>
    <row r="454" customFormat="false" ht="15" hidden="false" customHeight="false" outlineLevel="0" collapsed="false">
      <c r="A454" s="58" t="n">
        <v>19663</v>
      </c>
      <c r="B454" s="0" t="n">
        <v>1953</v>
      </c>
      <c r="C454" s="0" t="n">
        <v>10</v>
      </c>
      <c r="D454" s="0" t="n">
        <v>11858.5575318568</v>
      </c>
      <c r="E454" s="13" t="n">
        <v>12923321.0442394</v>
      </c>
      <c r="F454" s="24" t="n">
        <f aca="false">E454/43560</f>
        <v>296.678628196496</v>
      </c>
    </row>
    <row r="455" customFormat="false" ht="15" hidden="false" customHeight="false" outlineLevel="0" collapsed="false">
      <c r="A455" s="58" t="n">
        <v>28733</v>
      </c>
      <c r="B455" s="0" t="n">
        <v>1978</v>
      </c>
      <c r="C455" s="0" t="n">
        <v>8</v>
      </c>
      <c r="D455" s="0" t="n">
        <v>11875.8845143735</v>
      </c>
      <c r="E455" s="13" t="n">
        <v>15131211.3527063</v>
      </c>
      <c r="F455" s="24" t="n">
        <f aca="false">E455/43560</f>
        <v>347.364815259558</v>
      </c>
    </row>
    <row r="456" customFormat="false" ht="15" hidden="false" customHeight="false" outlineLevel="0" collapsed="false">
      <c r="A456" s="58" t="n">
        <v>11170</v>
      </c>
      <c r="B456" s="0" t="n">
        <v>1930</v>
      </c>
      <c r="C456" s="0" t="n">
        <v>7</v>
      </c>
      <c r="D456" s="0" t="n">
        <v>11880.2668480734</v>
      </c>
      <c r="E456" s="13" t="n">
        <v>12929565.2854005</v>
      </c>
      <c r="F456" s="24" t="n">
        <f aca="false">E456/43560</f>
        <v>296.821976248863</v>
      </c>
    </row>
    <row r="457" customFormat="false" ht="15" hidden="false" customHeight="false" outlineLevel="0" collapsed="false">
      <c r="A457" s="58" t="n">
        <v>11354</v>
      </c>
      <c r="B457" s="0" t="n">
        <v>1931</v>
      </c>
      <c r="C457" s="0" t="n">
        <v>1</v>
      </c>
      <c r="D457" s="0" t="n">
        <v>11897.9392255765</v>
      </c>
      <c r="E457" s="13" t="n">
        <v>13082620.4680553</v>
      </c>
      <c r="F457" s="24" t="n">
        <f aca="false">E457/43560</f>
        <v>300.335639762519</v>
      </c>
    </row>
    <row r="458" customFormat="false" ht="15" hidden="false" customHeight="false" outlineLevel="0" collapsed="false">
      <c r="A458" s="58" t="n">
        <v>21550</v>
      </c>
      <c r="B458" s="0" t="n">
        <v>1958</v>
      </c>
      <c r="C458" s="0" t="n">
        <v>12</v>
      </c>
      <c r="D458" s="0" t="n">
        <v>11901.2116485892</v>
      </c>
      <c r="E458" s="13" t="n">
        <v>13125421.244101</v>
      </c>
      <c r="F458" s="24" t="n">
        <f aca="false">E458/43560</f>
        <v>301.318210378812</v>
      </c>
    </row>
    <row r="459" customFormat="false" ht="15" hidden="false" customHeight="false" outlineLevel="0" collapsed="false">
      <c r="A459" s="58" t="n">
        <v>25415</v>
      </c>
      <c r="B459" s="0" t="n">
        <v>1969</v>
      </c>
      <c r="C459" s="0" t="n">
        <v>7</v>
      </c>
      <c r="D459" s="0" t="n">
        <v>11911.2289565003</v>
      </c>
      <c r="E459" s="13" t="n">
        <v>12188398.3332419</v>
      </c>
      <c r="F459" s="24" t="n">
        <f aca="false">E459/43560</f>
        <v>279.807124270935</v>
      </c>
    </row>
    <row r="460" customFormat="false" ht="15" hidden="false" customHeight="false" outlineLevel="0" collapsed="false">
      <c r="A460" s="58" t="n">
        <v>19875</v>
      </c>
      <c r="B460" s="0" t="n">
        <v>1954</v>
      </c>
      <c r="C460" s="0" t="n">
        <v>5</v>
      </c>
      <c r="D460" s="0" t="n">
        <v>11922.6051937955</v>
      </c>
      <c r="E460" s="13" t="n">
        <v>11098648.0542953</v>
      </c>
      <c r="F460" s="24" t="n">
        <f aca="false">E460/43560</f>
        <v>254.789900236348</v>
      </c>
    </row>
    <row r="461" customFormat="false" ht="15" hidden="false" customHeight="false" outlineLevel="0" collapsed="false">
      <c r="A461" s="58" t="n">
        <v>35308</v>
      </c>
      <c r="B461" s="0" t="n">
        <v>1996</v>
      </c>
      <c r="C461" s="0" t="n">
        <v>8</v>
      </c>
      <c r="D461" s="0" t="n">
        <v>11936.639548885</v>
      </c>
      <c r="E461" s="13" t="n">
        <v>15487115.3014248</v>
      </c>
      <c r="F461" s="24" t="n">
        <f aca="false">E461/43560</f>
        <v>355.53524567091</v>
      </c>
    </row>
    <row r="462" customFormat="false" ht="15" hidden="false" customHeight="false" outlineLevel="0" collapsed="false">
      <c r="A462" s="58" t="n">
        <v>25811</v>
      </c>
      <c r="B462" s="0" t="n">
        <v>1970</v>
      </c>
      <c r="C462" s="0" t="n">
        <v>8</v>
      </c>
      <c r="D462" s="0" t="n">
        <v>11950.8665617415</v>
      </c>
      <c r="E462" s="13" t="n">
        <v>15481008.0958479</v>
      </c>
      <c r="F462" s="24" t="n">
        <f aca="false">E462/43560</f>
        <v>355.395043522678</v>
      </c>
    </row>
    <row r="463" customFormat="false" ht="15" hidden="false" customHeight="false" outlineLevel="0" collapsed="false">
      <c r="A463" s="58" t="n">
        <v>26176</v>
      </c>
      <c r="B463" s="0" t="n">
        <v>1971</v>
      </c>
      <c r="C463" s="0" t="n">
        <v>8</v>
      </c>
      <c r="D463" s="0" t="n">
        <v>11971.6012685831</v>
      </c>
      <c r="E463" s="13" t="n">
        <v>15122212.7828236</v>
      </c>
      <c r="F463" s="24" t="n">
        <f aca="false">E463/43560</f>
        <v>347.158236520285</v>
      </c>
    </row>
    <row r="464" customFormat="false" ht="15" hidden="false" customHeight="false" outlineLevel="0" collapsed="false">
      <c r="A464" s="58" t="n">
        <v>15645</v>
      </c>
      <c r="B464" s="0" t="n">
        <v>1942</v>
      </c>
      <c r="C464" s="0" t="n">
        <v>10</v>
      </c>
      <c r="D464" s="0" t="n">
        <v>11989.6226391839</v>
      </c>
      <c r="E464" s="13" t="n">
        <v>12230319.651399</v>
      </c>
      <c r="F464" s="24" t="n">
        <f aca="false">E464/43560</f>
        <v>280.76950531219</v>
      </c>
    </row>
    <row r="465" customFormat="false" ht="15" hidden="false" customHeight="false" outlineLevel="0" collapsed="false">
      <c r="A465" s="58" t="n">
        <v>36769</v>
      </c>
      <c r="B465" s="0" t="n">
        <v>2000</v>
      </c>
      <c r="C465" s="0" t="n">
        <v>8</v>
      </c>
      <c r="D465" s="0" t="n">
        <v>11996.4650333738</v>
      </c>
      <c r="E465" s="13" t="n">
        <v>15122212.7828236</v>
      </c>
      <c r="F465" s="24" t="n">
        <f aca="false">E465/43560</f>
        <v>347.158236520285</v>
      </c>
    </row>
    <row r="466" customFormat="false" ht="15" hidden="false" customHeight="false" outlineLevel="0" collapsed="false">
      <c r="A466" s="58" t="n">
        <v>14854</v>
      </c>
      <c r="B466" s="0" t="n">
        <v>1940</v>
      </c>
      <c r="C466" s="0" t="n">
        <v>8</v>
      </c>
      <c r="D466" s="0" t="n">
        <v>11998.5474533525</v>
      </c>
      <c r="E466" s="13" t="n">
        <v>15122212.7828236</v>
      </c>
      <c r="F466" s="24" t="n">
        <f aca="false">E466/43560</f>
        <v>347.158236520285</v>
      </c>
    </row>
    <row r="467" customFormat="false" ht="15" hidden="false" customHeight="false" outlineLevel="0" collapsed="false">
      <c r="A467" s="58" t="n">
        <v>20759</v>
      </c>
      <c r="B467" s="0" t="n">
        <v>1956</v>
      </c>
      <c r="C467" s="0" t="n">
        <v>10</v>
      </c>
      <c r="D467" s="0" t="n">
        <v>12000.4148162546</v>
      </c>
      <c r="E467" s="13" t="n">
        <v>12894208.8184971</v>
      </c>
      <c r="F467" s="24" t="n">
        <f aca="false">E467/43560</f>
        <v>296.010303454937</v>
      </c>
    </row>
    <row r="468" customFormat="false" ht="15" hidden="false" customHeight="false" outlineLevel="0" collapsed="false">
      <c r="A468" s="58" t="n">
        <v>17045</v>
      </c>
      <c r="B468" s="0" t="n">
        <v>1946</v>
      </c>
      <c r="C468" s="0" t="n">
        <v>8</v>
      </c>
      <c r="D468" s="0" t="n">
        <v>12007.182693037</v>
      </c>
      <c r="E468" s="13" t="n">
        <v>15122212.7828236</v>
      </c>
      <c r="F468" s="24" t="n">
        <f aca="false">E468/43560</f>
        <v>347.158236520285</v>
      </c>
    </row>
    <row r="469" customFormat="false" ht="15" hidden="false" customHeight="false" outlineLevel="0" collapsed="false">
      <c r="A469" s="58" t="n">
        <v>20148</v>
      </c>
      <c r="B469" s="0" t="n">
        <v>1955</v>
      </c>
      <c r="C469" s="0" t="n">
        <v>2</v>
      </c>
      <c r="D469" s="0" t="n">
        <v>12010.5977320995</v>
      </c>
      <c r="E469" s="13" t="n">
        <v>13023024.0723193</v>
      </c>
      <c r="F469" s="24" t="n">
        <f aca="false">E469/43560</f>
        <v>298.967494773171</v>
      </c>
    </row>
    <row r="470" customFormat="false" ht="15" hidden="false" customHeight="false" outlineLevel="0" collapsed="false">
      <c r="A470" s="58" t="n">
        <v>19206</v>
      </c>
      <c r="B470" s="0" t="n">
        <v>1952</v>
      </c>
      <c r="C470" s="0" t="n">
        <v>7</v>
      </c>
      <c r="D470" s="0" t="n">
        <v>12057.5830884026</v>
      </c>
      <c r="E470" s="13" t="n">
        <v>12176498.5419859</v>
      </c>
      <c r="F470" s="24" t="n">
        <f aca="false">E470/43560</f>
        <v>279.533942653486</v>
      </c>
    </row>
    <row r="471" customFormat="false" ht="15" hidden="false" customHeight="false" outlineLevel="0" collapsed="false">
      <c r="A471" s="58" t="n">
        <v>24837</v>
      </c>
      <c r="B471" s="0" t="n">
        <v>1967</v>
      </c>
      <c r="C471" s="0" t="n">
        <v>12</v>
      </c>
      <c r="D471" s="0" t="n">
        <v>12057.8741988395</v>
      </c>
      <c r="E471" s="13" t="n">
        <v>13114779.2558919</v>
      </c>
      <c r="F471" s="24" t="n">
        <f aca="false">E471/43560</f>
        <v>301.073903946095</v>
      </c>
    </row>
    <row r="472" customFormat="false" ht="15" hidden="false" customHeight="false" outlineLevel="0" collapsed="false">
      <c r="A472" s="58" t="n">
        <v>27819</v>
      </c>
      <c r="B472" s="0" t="n">
        <v>1976</v>
      </c>
      <c r="C472" s="0" t="n">
        <v>2</v>
      </c>
      <c r="D472" s="0" t="n">
        <v>12061.5896256826</v>
      </c>
      <c r="E472" s="13" t="n">
        <v>12021142.0465681</v>
      </c>
      <c r="F472" s="24" t="n">
        <f aca="false">E472/43560</f>
        <v>275.967448268322</v>
      </c>
    </row>
    <row r="473" customFormat="false" ht="15" hidden="false" customHeight="false" outlineLevel="0" collapsed="false">
      <c r="A473" s="58" t="n">
        <v>16284</v>
      </c>
      <c r="B473" s="0" t="n">
        <v>1944</v>
      </c>
      <c r="C473" s="0" t="n">
        <v>7</v>
      </c>
      <c r="D473" s="0" t="n">
        <v>12066.2596328884</v>
      </c>
      <c r="E473" s="13" t="n">
        <v>13113299.7937067</v>
      </c>
      <c r="F473" s="24" t="n">
        <f aca="false">E473/43560</f>
        <v>301.039940167739</v>
      </c>
    </row>
    <row r="474" customFormat="false" ht="15" hidden="false" customHeight="false" outlineLevel="0" collapsed="false">
      <c r="A474" s="58" t="n">
        <v>23254</v>
      </c>
      <c r="B474" s="0" t="n">
        <v>1963</v>
      </c>
      <c r="C474" s="0" t="n">
        <v>8</v>
      </c>
      <c r="D474" s="0" t="n">
        <v>12087.811798392</v>
      </c>
      <c r="E474" s="13" t="n">
        <v>15469550.4352783</v>
      </c>
      <c r="F474" s="24" t="n">
        <f aca="false">E474/43560</f>
        <v>355.132011829163</v>
      </c>
    </row>
    <row r="475" customFormat="false" ht="15" hidden="false" customHeight="false" outlineLevel="0" collapsed="false">
      <c r="A475" s="58" t="n">
        <v>18871</v>
      </c>
      <c r="B475" s="0" t="n">
        <v>1951</v>
      </c>
      <c r="C475" s="0" t="n">
        <v>8</v>
      </c>
      <c r="D475" s="0" t="n">
        <v>12105.0769351107</v>
      </c>
      <c r="E475" s="13" t="n">
        <v>15469550.4352783</v>
      </c>
      <c r="F475" s="24" t="n">
        <f aca="false">E475/43560</f>
        <v>355.132011829163</v>
      </c>
    </row>
    <row r="476" customFormat="false" ht="15" hidden="false" customHeight="false" outlineLevel="0" collapsed="false">
      <c r="A476" s="58" t="n">
        <v>10471</v>
      </c>
      <c r="B476" s="0" t="n">
        <v>1928</v>
      </c>
      <c r="C476" s="0" t="n">
        <v>8</v>
      </c>
      <c r="D476" s="0" t="n">
        <v>12121.7407510998</v>
      </c>
      <c r="E476" s="13" t="n">
        <v>15469550.4352783</v>
      </c>
      <c r="F476" s="24" t="n">
        <f aca="false">E476/43560</f>
        <v>355.132011829163</v>
      </c>
    </row>
    <row r="477" customFormat="false" ht="15" hidden="false" customHeight="false" outlineLevel="0" collapsed="false">
      <c r="A477" s="58" t="n">
        <v>29586</v>
      </c>
      <c r="B477" s="0" t="n">
        <v>1980</v>
      </c>
      <c r="C477" s="0" t="n">
        <v>12</v>
      </c>
      <c r="D477" s="0" t="n">
        <v>12132.0179739647</v>
      </c>
      <c r="E477" s="13" t="n">
        <v>12790856.4700674</v>
      </c>
      <c r="F477" s="24" t="n">
        <f aca="false">E477/43560</f>
        <v>293.63766001073</v>
      </c>
    </row>
    <row r="478" customFormat="false" ht="15" hidden="false" customHeight="false" outlineLevel="0" collapsed="false">
      <c r="A478" s="58" t="n">
        <v>22036</v>
      </c>
      <c r="B478" s="0" t="n">
        <v>1960</v>
      </c>
      <c r="C478" s="0" t="n">
        <v>4</v>
      </c>
      <c r="D478" s="0" t="n">
        <v>12160.6722447664</v>
      </c>
      <c r="E478" s="13" t="n">
        <v>10900532.4563398</v>
      </c>
      <c r="F478" s="24" t="n">
        <f aca="false">E478/43560</f>
        <v>250.241791926994</v>
      </c>
    </row>
    <row r="479" customFormat="false" ht="15" hidden="false" customHeight="false" outlineLevel="0" collapsed="false">
      <c r="A479" s="58" t="n">
        <v>18779</v>
      </c>
      <c r="B479" s="0" t="n">
        <v>1951</v>
      </c>
      <c r="C479" s="0" t="n">
        <v>5</v>
      </c>
      <c r="D479" s="0" t="n">
        <v>12171.2912384329</v>
      </c>
      <c r="E479" s="13" t="n">
        <v>9775220.87159266</v>
      </c>
      <c r="F479" s="24" t="n">
        <f aca="false">E479/43560</f>
        <v>224.408192644459</v>
      </c>
    </row>
    <row r="480" customFormat="false" ht="15" hidden="false" customHeight="false" outlineLevel="0" collapsed="false">
      <c r="A480" s="58" t="n">
        <v>24350</v>
      </c>
      <c r="B480" s="0" t="n">
        <v>1966</v>
      </c>
      <c r="C480" s="0" t="n">
        <v>8</v>
      </c>
      <c r="D480" s="0" t="n">
        <v>12184.974433973</v>
      </c>
      <c r="E480" s="13" t="n">
        <v>15470694.7433443</v>
      </c>
      <c r="F480" s="24" t="n">
        <f aca="false">E480/43560</f>
        <v>355.158281527648</v>
      </c>
    </row>
    <row r="481" customFormat="false" ht="15" hidden="false" customHeight="false" outlineLevel="0" collapsed="false">
      <c r="A481" s="58" t="n">
        <v>27698</v>
      </c>
      <c r="B481" s="0" t="n">
        <v>1975</v>
      </c>
      <c r="C481" s="0" t="n">
        <v>10</v>
      </c>
      <c r="D481" s="0" t="n">
        <v>12186.0624525941</v>
      </c>
      <c r="E481" s="13" t="n">
        <v>12904443.6312544</v>
      </c>
      <c r="F481" s="24" t="n">
        <f aca="false">E481/43560</f>
        <v>296.24526242549</v>
      </c>
    </row>
    <row r="482" customFormat="false" ht="15" hidden="false" customHeight="false" outlineLevel="0" collapsed="false">
      <c r="A482" s="58" t="n">
        <v>31078</v>
      </c>
      <c r="B482" s="0" t="n">
        <v>1985</v>
      </c>
      <c r="C482" s="0" t="n">
        <v>1</v>
      </c>
      <c r="D482" s="0" t="n">
        <v>12193.1515615519</v>
      </c>
      <c r="E482" s="13" t="n">
        <v>12605487.0401428</v>
      </c>
      <c r="F482" s="24" t="n">
        <f aca="false">E482/43560</f>
        <v>289.382163455988</v>
      </c>
    </row>
    <row r="483" customFormat="false" ht="15" hidden="false" customHeight="false" outlineLevel="0" collapsed="false">
      <c r="A483" s="58" t="n">
        <v>26114</v>
      </c>
      <c r="B483" s="0" t="n">
        <v>1971</v>
      </c>
      <c r="C483" s="0" t="n">
        <v>6</v>
      </c>
      <c r="D483" s="0" t="n">
        <v>12196.7052724894</v>
      </c>
      <c r="E483" s="13" t="n">
        <v>11728926.335733</v>
      </c>
      <c r="F483" s="24" t="n">
        <f aca="false">E483/43560</f>
        <v>269.259098616461</v>
      </c>
    </row>
    <row r="484" customFormat="false" ht="15" hidden="false" customHeight="false" outlineLevel="0" collapsed="false">
      <c r="A484" s="58" t="n">
        <v>19967</v>
      </c>
      <c r="B484" s="0" t="n">
        <v>1954</v>
      </c>
      <c r="C484" s="0" t="n">
        <v>8</v>
      </c>
      <c r="D484" s="0" t="n">
        <v>12217.089118439</v>
      </c>
      <c r="E484" s="13" t="n">
        <v>15453940.224519</v>
      </c>
      <c r="F484" s="24" t="n">
        <f aca="false">E484/43560</f>
        <v>354.77365070062</v>
      </c>
    </row>
    <row r="485" customFormat="false" ht="15" hidden="false" customHeight="false" outlineLevel="0" collapsed="false">
      <c r="A485" s="58" t="n">
        <v>15857</v>
      </c>
      <c r="B485" s="0" t="n">
        <v>1943</v>
      </c>
      <c r="C485" s="0" t="n">
        <v>5</v>
      </c>
      <c r="D485" s="0" t="n">
        <v>12235.2382148817</v>
      </c>
      <c r="E485" s="13" t="n">
        <v>8173753.11176442</v>
      </c>
      <c r="F485" s="24" t="n">
        <f aca="false">E485/43560</f>
        <v>187.643551693398</v>
      </c>
    </row>
    <row r="486" customFormat="false" ht="15" hidden="false" customHeight="false" outlineLevel="0" collapsed="false">
      <c r="A486" s="58" t="n">
        <v>12965</v>
      </c>
      <c r="B486" s="0" t="n">
        <v>1935</v>
      </c>
      <c r="C486" s="0" t="n">
        <v>6</v>
      </c>
      <c r="D486" s="0" t="n">
        <v>12251.2551388046</v>
      </c>
      <c r="E486" s="13" t="n">
        <v>11731387.8862517</v>
      </c>
      <c r="F486" s="24" t="n">
        <f aca="false">E486/43560</f>
        <v>269.315608040673</v>
      </c>
    </row>
    <row r="487" customFormat="false" ht="15" hidden="false" customHeight="false" outlineLevel="0" collapsed="false">
      <c r="A487" s="58" t="n">
        <v>21124</v>
      </c>
      <c r="B487" s="0" t="n">
        <v>1957</v>
      </c>
      <c r="C487" s="0" t="n">
        <v>10</v>
      </c>
      <c r="D487" s="0" t="n">
        <v>12251.282454111</v>
      </c>
      <c r="E487" s="13" t="n">
        <v>11680224.6401517</v>
      </c>
      <c r="F487" s="24" t="n">
        <f aca="false">E487/43560</f>
        <v>268.141061527816</v>
      </c>
    </row>
    <row r="488" customFormat="false" ht="15" hidden="false" customHeight="false" outlineLevel="0" collapsed="false">
      <c r="A488" s="58" t="n">
        <v>21793</v>
      </c>
      <c r="B488" s="0" t="n">
        <v>1959</v>
      </c>
      <c r="C488" s="0" t="n">
        <v>8</v>
      </c>
      <c r="D488" s="0" t="n">
        <v>12258.0568966171</v>
      </c>
      <c r="E488" s="13" t="n">
        <v>15453940.224519</v>
      </c>
      <c r="F488" s="24" t="n">
        <f aca="false">E488/43560</f>
        <v>354.77365070062</v>
      </c>
    </row>
    <row r="489" customFormat="false" ht="15" hidden="false" customHeight="false" outlineLevel="0" collapsed="false">
      <c r="A489" s="58" t="n">
        <v>29372</v>
      </c>
      <c r="B489" s="0" t="n">
        <v>1980</v>
      </c>
      <c r="C489" s="0" t="n">
        <v>5</v>
      </c>
      <c r="D489" s="0" t="n">
        <v>12269.660132547</v>
      </c>
      <c r="E489" s="13" t="n">
        <v>7230404.57577658</v>
      </c>
      <c r="F489" s="24" t="n">
        <f aca="false">E489/43560</f>
        <v>165.987249214338</v>
      </c>
    </row>
    <row r="490" customFormat="false" ht="15" hidden="false" customHeight="false" outlineLevel="0" collapsed="false">
      <c r="A490" s="58" t="n">
        <v>30559</v>
      </c>
      <c r="B490" s="0" t="n">
        <v>1983</v>
      </c>
      <c r="C490" s="0" t="n">
        <v>8</v>
      </c>
      <c r="D490" s="0" t="n">
        <v>12278.1540551047</v>
      </c>
      <c r="E490" s="13" t="n">
        <v>12667694.2649721</v>
      </c>
      <c r="F490" s="24" t="n">
        <f aca="false">E490/43560</f>
        <v>290.81024483407</v>
      </c>
    </row>
    <row r="491" customFormat="false" ht="15" hidden="false" customHeight="false" outlineLevel="0" collapsed="false">
      <c r="A491" s="58" t="n">
        <v>21063</v>
      </c>
      <c r="B491" s="0" t="n">
        <v>1957</v>
      </c>
      <c r="C491" s="0" t="n">
        <v>8</v>
      </c>
      <c r="D491" s="0" t="n">
        <v>12306.724035763</v>
      </c>
      <c r="E491" s="13" t="n">
        <v>15450178.5058057</v>
      </c>
      <c r="F491" s="24" t="n">
        <f aca="false">E491/43560</f>
        <v>354.687293521711</v>
      </c>
    </row>
    <row r="492" customFormat="false" ht="15" hidden="false" customHeight="false" outlineLevel="0" collapsed="false">
      <c r="A492" s="58" t="n">
        <v>26845</v>
      </c>
      <c r="B492" s="0" t="n">
        <v>1973</v>
      </c>
      <c r="C492" s="0" t="n">
        <v>6</v>
      </c>
      <c r="D492" s="0" t="n">
        <v>12316.9848063941</v>
      </c>
      <c r="E492" s="13" t="n">
        <v>11731387.8862517</v>
      </c>
      <c r="F492" s="24" t="n">
        <f aca="false">E492/43560</f>
        <v>269.315608040673</v>
      </c>
    </row>
    <row r="493" customFormat="false" ht="15" hidden="false" customHeight="false" outlineLevel="0" collapsed="false">
      <c r="A493" s="58" t="n">
        <v>11382</v>
      </c>
      <c r="B493" s="0" t="n">
        <v>1931</v>
      </c>
      <c r="C493" s="0" t="n">
        <v>2</v>
      </c>
      <c r="D493" s="0" t="n">
        <v>12351.9683328277</v>
      </c>
      <c r="E493" s="13" t="n">
        <v>11743289.7713929</v>
      </c>
      <c r="F493" s="24" t="n">
        <f aca="false">E493/43560</f>
        <v>269.58883772711</v>
      </c>
    </row>
    <row r="494" customFormat="false" ht="15" hidden="false" customHeight="false" outlineLevel="0" collapsed="false">
      <c r="A494" s="58" t="n">
        <v>34334</v>
      </c>
      <c r="B494" s="0" t="n">
        <v>1993</v>
      </c>
      <c r="C494" s="0" t="n">
        <v>12</v>
      </c>
      <c r="D494" s="0" t="n">
        <v>12356.2795125721</v>
      </c>
      <c r="E494" s="13" t="n">
        <v>12779475.7237372</v>
      </c>
      <c r="F494" s="24" t="n">
        <f aca="false">E494/43560</f>
        <v>293.376394025189</v>
      </c>
    </row>
    <row r="495" customFormat="false" ht="15" hidden="false" customHeight="false" outlineLevel="0" collapsed="false">
      <c r="A495" s="58" t="n">
        <v>9648</v>
      </c>
      <c r="B495" s="0" t="n">
        <v>1926</v>
      </c>
      <c r="C495" s="0" t="n">
        <v>5</v>
      </c>
      <c r="D495" s="0" t="n">
        <v>12382.6961041793</v>
      </c>
      <c r="E495" s="13" t="n">
        <v>11862143.9266074</v>
      </c>
      <c r="F495" s="24" t="n">
        <f aca="false">E495/43560</f>
        <v>272.317353687039</v>
      </c>
    </row>
    <row r="496" customFormat="false" ht="15" hidden="false" customHeight="false" outlineLevel="0" collapsed="false">
      <c r="A496" s="58" t="n">
        <v>34546</v>
      </c>
      <c r="B496" s="0" t="n">
        <v>1994</v>
      </c>
      <c r="C496" s="0" t="n">
        <v>7</v>
      </c>
      <c r="D496" s="0" t="n">
        <v>12383.0207211393</v>
      </c>
      <c r="E496" s="13" t="n">
        <v>14223482.8062538</v>
      </c>
      <c r="F496" s="24" t="n">
        <f aca="false">E496/43560</f>
        <v>326.52623522162</v>
      </c>
    </row>
    <row r="497" customFormat="false" ht="15" hidden="false" customHeight="false" outlineLevel="0" collapsed="false">
      <c r="A497" s="58" t="n">
        <v>26298</v>
      </c>
      <c r="B497" s="0" t="n">
        <v>1971</v>
      </c>
      <c r="C497" s="0" t="n">
        <v>12</v>
      </c>
      <c r="D497" s="0" t="n">
        <v>12386.9152215754</v>
      </c>
      <c r="E497" s="13" t="n">
        <v>11660458.6970706</v>
      </c>
      <c r="F497" s="24" t="n">
        <f aca="false">E497/43560</f>
        <v>267.687297912548</v>
      </c>
    </row>
    <row r="498" customFormat="false" ht="15" hidden="false" customHeight="false" outlineLevel="0" collapsed="false">
      <c r="A498" s="58" t="n">
        <v>22889</v>
      </c>
      <c r="B498" s="0" t="n">
        <v>1962</v>
      </c>
      <c r="C498" s="0" t="n">
        <v>8</v>
      </c>
      <c r="D498" s="0" t="n">
        <v>12402.005356872</v>
      </c>
      <c r="E498" s="13" t="n">
        <v>15444886.2430762</v>
      </c>
      <c r="F498" s="24" t="n">
        <f aca="false">E498/43560</f>
        <v>354.565799886965</v>
      </c>
    </row>
    <row r="499" customFormat="false" ht="15" hidden="false" customHeight="false" outlineLevel="0" collapsed="false">
      <c r="A499" s="58" t="n">
        <v>16102</v>
      </c>
      <c r="B499" s="0" t="n">
        <v>1944</v>
      </c>
      <c r="C499" s="0" t="n">
        <v>1</v>
      </c>
      <c r="D499" s="0" t="n">
        <v>12421.7514174378</v>
      </c>
      <c r="E499" s="13" t="n">
        <v>12283631.5745584</v>
      </c>
      <c r="F499" s="24" t="n">
        <f aca="false">E499/43560</f>
        <v>281.993378662956</v>
      </c>
    </row>
    <row r="500" customFormat="false" ht="15" hidden="false" customHeight="false" outlineLevel="0" collapsed="false">
      <c r="A500" s="58" t="n">
        <v>19298</v>
      </c>
      <c r="B500" s="0" t="n">
        <v>1952</v>
      </c>
      <c r="C500" s="0" t="n">
        <v>10</v>
      </c>
      <c r="D500" s="0" t="n">
        <v>12448.7234337075</v>
      </c>
      <c r="E500" s="13" t="n">
        <v>13004766.3302466</v>
      </c>
      <c r="F500" s="24" t="n">
        <f aca="false">E500/43560</f>
        <v>298.548354688857</v>
      </c>
    </row>
    <row r="501" customFormat="false" ht="15" hidden="false" customHeight="false" outlineLevel="0" collapsed="false">
      <c r="A501" s="58" t="n">
        <v>26237</v>
      </c>
      <c r="B501" s="0" t="n">
        <v>1971</v>
      </c>
      <c r="C501" s="0" t="n">
        <v>10</v>
      </c>
      <c r="D501" s="0" t="n">
        <v>12492.8773228914</v>
      </c>
      <c r="E501" s="13" t="n">
        <v>12979526.4213841</v>
      </c>
      <c r="F501" s="24" t="n">
        <f aca="false">E501/43560</f>
        <v>297.968926110746</v>
      </c>
    </row>
    <row r="502" customFormat="false" ht="15" hidden="false" customHeight="false" outlineLevel="0" collapsed="false">
      <c r="A502" s="58" t="n">
        <v>18110</v>
      </c>
      <c r="B502" s="0" t="n">
        <v>1949</v>
      </c>
      <c r="C502" s="0" t="n">
        <v>7</v>
      </c>
      <c r="D502" s="0" t="n">
        <v>12539.0502455628</v>
      </c>
      <c r="E502" s="13" t="n">
        <v>13426804.2095218</v>
      </c>
      <c r="F502" s="24" t="n">
        <f aca="false">E502/43560</f>
        <v>308.237011237874</v>
      </c>
    </row>
    <row r="503" customFormat="false" ht="15" hidden="false" customHeight="false" outlineLevel="0" collapsed="false">
      <c r="A503" s="58" t="n">
        <v>30802</v>
      </c>
      <c r="B503" s="0" t="n">
        <v>1984</v>
      </c>
      <c r="C503" s="0" t="n">
        <v>4</v>
      </c>
      <c r="D503" s="0" t="n">
        <v>12557.5045462303</v>
      </c>
      <c r="E503" s="13" t="n">
        <v>8596298.57834505</v>
      </c>
      <c r="F503" s="24" t="n">
        <f aca="false">E503/43560</f>
        <v>197.34386084355</v>
      </c>
    </row>
    <row r="504" customFormat="false" ht="15" hidden="false" customHeight="false" outlineLevel="0" collapsed="false">
      <c r="A504" s="58" t="n">
        <v>22766</v>
      </c>
      <c r="B504" s="0" t="n">
        <v>1962</v>
      </c>
      <c r="C504" s="0" t="n">
        <v>4</v>
      </c>
      <c r="D504" s="0" t="n">
        <v>12584.7936893204</v>
      </c>
      <c r="E504" s="13" t="n">
        <v>9253743.49204904</v>
      </c>
      <c r="F504" s="24" t="n">
        <f aca="false">E504/43560</f>
        <v>212.436719284872</v>
      </c>
    </row>
    <row r="505" customFormat="false" ht="15" hidden="false" customHeight="false" outlineLevel="0" collapsed="false">
      <c r="A505" s="58" t="n">
        <v>13546</v>
      </c>
      <c r="B505" s="0" t="n">
        <v>1937</v>
      </c>
      <c r="C505" s="0" t="n">
        <v>1</v>
      </c>
      <c r="D505" s="0" t="n">
        <v>12610.4478439775</v>
      </c>
      <c r="E505" s="13" t="n">
        <v>10438975.3834522</v>
      </c>
      <c r="F505" s="24" t="n">
        <f aca="false">E505/43560</f>
        <v>239.645899528288</v>
      </c>
    </row>
    <row r="506" customFormat="false" ht="15" hidden="false" customHeight="false" outlineLevel="0" collapsed="false">
      <c r="A506" s="58" t="n">
        <v>8552</v>
      </c>
      <c r="B506" s="0" t="n">
        <v>1923</v>
      </c>
      <c r="C506" s="0" t="n">
        <v>5</v>
      </c>
      <c r="D506" s="0" t="n">
        <v>12630.8064320388</v>
      </c>
      <c r="E506" s="13" t="n">
        <v>8721915.85122814</v>
      </c>
      <c r="F506" s="24" t="n">
        <f aca="false">E506/43560</f>
        <v>200.227636621399</v>
      </c>
    </row>
    <row r="507" customFormat="false" ht="15" hidden="false" customHeight="false" outlineLevel="0" collapsed="false">
      <c r="A507" s="58" t="n">
        <v>14092</v>
      </c>
      <c r="B507" s="0" t="n">
        <v>1938</v>
      </c>
      <c r="C507" s="0" t="n">
        <v>7</v>
      </c>
      <c r="D507" s="0" t="n">
        <v>12643.7592062348</v>
      </c>
      <c r="E507" s="13" t="n">
        <v>12199122.6827321</v>
      </c>
      <c r="F507" s="24" t="n">
        <f aca="false">E507/43560</f>
        <v>280.053321458497</v>
      </c>
    </row>
    <row r="508" customFormat="false" ht="15" hidden="false" customHeight="false" outlineLevel="0" collapsed="false">
      <c r="A508" s="58" t="n">
        <v>12113</v>
      </c>
      <c r="B508" s="0" t="n">
        <v>1933</v>
      </c>
      <c r="C508" s="0" t="n">
        <v>2</v>
      </c>
      <c r="D508" s="0" t="n">
        <v>12721.4070132357</v>
      </c>
      <c r="E508" s="13" t="n">
        <v>12639094.4938974</v>
      </c>
      <c r="F508" s="24" t="n">
        <f aca="false">E508/43560</f>
        <v>290.153684432907</v>
      </c>
    </row>
    <row r="509" customFormat="false" ht="15" hidden="false" customHeight="false" outlineLevel="0" collapsed="false">
      <c r="A509" s="58" t="n">
        <v>22980</v>
      </c>
      <c r="B509" s="0" t="n">
        <v>1962</v>
      </c>
      <c r="C509" s="0" t="n">
        <v>11</v>
      </c>
      <c r="D509" s="0" t="n">
        <v>12746.4865959686</v>
      </c>
      <c r="E509" s="13" t="n">
        <v>11970090.2068902</v>
      </c>
      <c r="F509" s="24" t="n">
        <f aca="false">E509/43560</f>
        <v>274.795459295001</v>
      </c>
    </row>
    <row r="510" customFormat="false" ht="15" hidden="false" customHeight="false" outlineLevel="0" collapsed="false">
      <c r="A510" s="58" t="n">
        <v>11748</v>
      </c>
      <c r="B510" s="0" t="n">
        <v>1932</v>
      </c>
      <c r="C510" s="0" t="n">
        <v>2</v>
      </c>
      <c r="D510" s="0" t="n">
        <v>12748.9474552488</v>
      </c>
      <c r="E510" s="13" t="n">
        <v>9184006.46867021</v>
      </c>
      <c r="F510" s="24" t="n">
        <f aca="false">E510/43560</f>
        <v>210.835777517681</v>
      </c>
    </row>
    <row r="511" customFormat="false" ht="15" hidden="false" customHeight="false" outlineLevel="0" collapsed="false">
      <c r="A511" s="58" t="n">
        <v>30163</v>
      </c>
      <c r="B511" s="0" t="n">
        <v>1982</v>
      </c>
      <c r="C511" s="0" t="n">
        <v>7</v>
      </c>
      <c r="D511" s="0" t="n">
        <v>12752.4954916945</v>
      </c>
      <c r="E511" s="13" t="n">
        <v>12199122.6827321</v>
      </c>
      <c r="F511" s="24" t="n">
        <f aca="false">E511/43560</f>
        <v>280.053321458497</v>
      </c>
    </row>
    <row r="512" customFormat="false" ht="15" hidden="false" customHeight="false" outlineLevel="0" collapsed="false">
      <c r="A512" s="58" t="n">
        <v>29555</v>
      </c>
      <c r="B512" s="0" t="n">
        <v>1980</v>
      </c>
      <c r="C512" s="0" t="n">
        <v>11</v>
      </c>
      <c r="D512" s="0" t="n">
        <v>12768.1257395328</v>
      </c>
      <c r="E512" s="13" t="n">
        <v>12949765.8640035</v>
      </c>
      <c r="F512" s="24" t="n">
        <f aca="false">E512/43560</f>
        <v>297.285717722762</v>
      </c>
    </row>
    <row r="513" customFormat="false" ht="15" hidden="false" customHeight="false" outlineLevel="0" collapsed="false">
      <c r="A513" s="58" t="n">
        <v>32659</v>
      </c>
      <c r="B513" s="0" t="n">
        <v>1989</v>
      </c>
      <c r="C513" s="0" t="n">
        <v>5</v>
      </c>
      <c r="D513" s="0" t="n">
        <v>12776.1744728459</v>
      </c>
      <c r="E513" s="13" t="n">
        <v>11716947.5753833</v>
      </c>
      <c r="F513" s="24" t="n">
        <f aca="false">E513/43560</f>
        <v>268.984104118073</v>
      </c>
    </row>
    <row r="514" customFormat="false" ht="15" hidden="false" customHeight="false" outlineLevel="0" collapsed="false">
      <c r="A514" s="58" t="n">
        <v>12144</v>
      </c>
      <c r="B514" s="0" t="n">
        <v>1933</v>
      </c>
      <c r="C514" s="0" t="n">
        <v>3</v>
      </c>
      <c r="D514" s="0" t="n">
        <v>12816.1504427715</v>
      </c>
      <c r="E514" s="13" t="n">
        <v>10723226.2134553</v>
      </c>
      <c r="F514" s="24" t="n">
        <f aca="false">E514/43560</f>
        <v>246.171400676201</v>
      </c>
    </row>
    <row r="515" customFormat="false" ht="15" hidden="false" customHeight="false" outlineLevel="0" collapsed="false">
      <c r="A515" s="58" t="n">
        <v>20636</v>
      </c>
      <c r="B515" s="0" t="n">
        <v>1956</v>
      </c>
      <c r="C515" s="0" t="n">
        <v>6</v>
      </c>
      <c r="D515" s="0" t="n">
        <v>12832.2240405036</v>
      </c>
      <c r="E515" s="13" t="n">
        <v>10976378.0668769</v>
      </c>
      <c r="F515" s="24" t="n">
        <f aca="false">E515/43560</f>
        <v>251.982967559158</v>
      </c>
    </row>
    <row r="516" customFormat="false" ht="15" hidden="false" customHeight="false" outlineLevel="0" collapsed="false">
      <c r="A516" s="58" t="n">
        <v>26815</v>
      </c>
      <c r="B516" s="0" t="n">
        <v>1973</v>
      </c>
      <c r="C516" s="0" t="n">
        <v>5</v>
      </c>
      <c r="D516" s="0" t="n">
        <v>12845.6532112788</v>
      </c>
      <c r="E516" s="13" t="n">
        <v>8562509.59182995</v>
      </c>
      <c r="F516" s="24" t="n">
        <f aca="false">E516/43560</f>
        <v>196.568172447887</v>
      </c>
    </row>
    <row r="517" customFormat="false" ht="15" hidden="false" customHeight="false" outlineLevel="0" collapsed="false">
      <c r="A517" s="58" t="n">
        <v>34699</v>
      </c>
      <c r="B517" s="0" t="n">
        <v>1994</v>
      </c>
      <c r="C517" s="0" t="n">
        <v>12</v>
      </c>
      <c r="D517" s="0" t="n">
        <v>12847.5040863926</v>
      </c>
      <c r="E517" s="13" t="n">
        <v>12087959.2785832</v>
      </c>
      <c r="F517" s="24" t="n">
        <f aca="false">E517/43560</f>
        <v>277.501360849018</v>
      </c>
    </row>
    <row r="518" customFormat="false" ht="15" hidden="false" customHeight="false" outlineLevel="0" collapsed="false">
      <c r="A518" s="58" t="n">
        <v>19602</v>
      </c>
      <c r="B518" s="0" t="n">
        <v>1953</v>
      </c>
      <c r="C518" s="0" t="n">
        <v>8</v>
      </c>
      <c r="D518" s="0" t="n">
        <v>12862.5784544713</v>
      </c>
      <c r="E518" s="13" t="n">
        <v>13305823.0817965</v>
      </c>
      <c r="F518" s="24" t="n">
        <f aca="false">E518/43560</f>
        <v>305.459666707908</v>
      </c>
    </row>
    <row r="519" customFormat="false" ht="15" hidden="false" customHeight="false" outlineLevel="0" collapsed="false">
      <c r="A519" s="58" t="n">
        <v>18475</v>
      </c>
      <c r="B519" s="0" t="n">
        <v>1950</v>
      </c>
      <c r="C519" s="0" t="n">
        <v>7</v>
      </c>
      <c r="D519" s="0" t="n">
        <v>12868.9327783677</v>
      </c>
      <c r="E519" s="13" t="n">
        <v>13441363.3811376</v>
      </c>
      <c r="F519" s="24" t="n">
        <f aca="false">E519/43560</f>
        <v>308.571243827768</v>
      </c>
    </row>
    <row r="520" customFormat="false" ht="15" hidden="false" customHeight="false" outlineLevel="0" collapsed="false">
      <c r="A520" s="58" t="n">
        <v>30132</v>
      </c>
      <c r="B520" s="0" t="n">
        <v>1982</v>
      </c>
      <c r="C520" s="0" t="n">
        <v>6</v>
      </c>
      <c r="D520" s="0" t="n">
        <v>12885.6862105583</v>
      </c>
      <c r="E520" s="13" t="n">
        <v>11153491.7049201</v>
      </c>
      <c r="F520" s="24" t="n">
        <f aca="false">E520/43560</f>
        <v>256.048937211205</v>
      </c>
    </row>
    <row r="521" customFormat="false" ht="15" hidden="false" customHeight="false" outlineLevel="0" collapsed="false">
      <c r="A521" s="58" t="n">
        <v>14457</v>
      </c>
      <c r="B521" s="0" t="n">
        <v>1939</v>
      </c>
      <c r="C521" s="0" t="n">
        <v>7</v>
      </c>
      <c r="D521" s="0" t="n">
        <v>12889.6666461241</v>
      </c>
      <c r="E521" s="13" t="n">
        <v>12367423.2827731</v>
      </c>
      <c r="F521" s="24" t="n">
        <f aca="false">E521/43560</f>
        <v>283.916971597178</v>
      </c>
    </row>
    <row r="522" customFormat="false" ht="15" hidden="false" customHeight="false" outlineLevel="0" collapsed="false">
      <c r="A522" s="58" t="n">
        <v>29067</v>
      </c>
      <c r="B522" s="0" t="n">
        <v>1979</v>
      </c>
      <c r="C522" s="0" t="n">
        <v>7</v>
      </c>
      <c r="D522" s="0" t="n">
        <v>12912.3318985134</v>
      </c>
      <c r="E522" s="13" t="n">
        <v>13441363.3811376</v>
      </c>
      <c r="F522" s="24" t="n">
        <f aca="false">E522/43560</f>
        <v>308.571243827768</v>
      </c>
    </row>
    <row r="523" customFormat="false" ht="15" hidden="false" customHeight="false" outlineLevel="0" collapsed="false">
      <c r="A523" s="58" t="n">
        <v>36038</v>
      </c>
      <c r="B523" s="0" t="n">
        <v>1998</v>
      </c>
      <c r="C523" s="0" t="n">
        <v>8</v>
      </c>
      <c r="D523" s="0" t="n">
        <v>12958.1518602093</v>
      </c>
      <c r="E523" s="13" t="n">
        <v>12392692.4144391</v>
      </c>
      <c r="F523" s="24" t="n">
        <f aca="false">E523/43560</f>
        <v>284.497071038548</v>
      </c>
    </row>
    <row r="524" customFormat="false" ht="15" hidden="false" customHeight="false" outlineLevel="0" collapsed="false">
      <c r="A524" s="58" t="n">
        <v>14214</v>
      </c>
      <c r="B524" s="0" t="n">
        <v>1938</v>
      </c>
      <c r="C524" s="0" t="n">
        <v>11</v>
      </c>
      <c r="D524" s="0" t="n">
        <v>12981.1526329263</v>
      </c>
      <c r="E524" s="13" t="n">
        <v>10069983.4446669</v>
      </c>
      <c r="F524" s="24" t="n">
        <f aca="false">E524/43560</f>
        <v>231.175010208148</v>
      </c>
    </row>
    <row r="525" customFormat="false" ht="15" hidden="false" customHeight="false" outlineLevel="0" collapsed="false">
      <c r="A525" s="58" t="n">
        <v>21640</v>
      </c>
      <c r="B525" s="0" t="n">
        <v>1959</v>
      </c>
      <c r="C525" s="0" t="n">
        <v>3</v>
      </c>
      <c r="D525" s="0" t="n">
        <v>13022.9142189396</v>
      </c>
      <c r="E525" s="13" t="n">
        <v>12217371.3331759</v>
      </c>
      <c r="F525" s="24" t="n">
        <f aca="false">E525/43560</f>
        <v>280.472252827729</v>
      </c>
    </row>
    <row r="526" customFormat="false" ht="15" hidden="false" customHeight="false" outlineLevel="0" collapsed="false">
      <c r="A526" s="58" t="n">
        <v>12085</v>
      </c>
      <c r="B526" s="0" t="n">
        <v>1933</v>
      </c>
      <c r="C526" s="0" t="n">
        <v>1</v>
      </c>
      <c r="D526" s="0" t="n">
        <v>13061.1508978686</v>
      </c>
      <c r="E526" s="13" t="n">
        <v>11578889.5483747</v>
      </c>
      <c r="F526" s="24" t="n">
        <f aca="false">E526/43560</f>
        <v>265.814727924122</v>
      </c>
    </row>
    <row r="527" customFormat="false" ht="15" hidden="false" customHeight="false" outlineLevel="0" collapsed="false">
      <c r="A527" s="58" t="n">
        <v>27850</v>
      </c>
      <c r="B527" s="0" t="n">
        <v>1976</v>
      </c>
      <c r="C527" s="0" t="n">
        <v>3</v>
      </c>
      <c r="D527" s="0" t="n">
        <v>13078.9551587151</v>
      </c>
      <c r="E527" s="13" t="n">
        <v>11360007.5668806</v>
      </c>
      <c r="F527" s="24" t="n">
        <f aca="false">E527/43560</f>
        <v>260.789889046847</v>
      </c>
    </row>
    <row r="528" customFormat="false" ht="15" hidden="false" customHeight="false" outlineLevel="0" collapsed="false">
      <c r="A528" s="58" t="n">
        <v>9344</v>
      </c>
      <c r="B528" s="0" t="n">
        <v>1925</v>
      </c>
      <c r="C528" s="0" t="n">
        <v>7</v>
      </c>
      <c r="D528" s="0" t="n">
        <v>13108.7990414518</v>
      </c>
      <c r="E528" s="13" t="n">
        <v>13274453.1428931</v>
      </c>
      <c r="F528" s="24" t="n">
        <f aca="false">E528/43560</f>
        <v>304.739512003975</v>
      </c>
    </row>
    <row r="529" customFormat="false" ht="15" hidden="false" customHeight="false" outlineLevel="0" collapsed="false">
      <c r="A529" s="58" t="n">
        <v>22493</v>
      </c>
      <c r="B529" s="0" t="n">
        <v>1961</v>
      </c>
      <c r="C529" s="0" t="n">
        <v>7</v>
      </c>
      <c r="D529" s="0" t="n">
        <v>13141.5323545586</v>
      </c>
      <c r="E529" s="13" t="n">
        <v>13260511.1094999</v>
      </c>
      <c r="F529" s="24" t="n">
        <f aca="false">E529/43560</f>
        <v>304.419446958217</v>
      </c>
    </row>
    <row r="530" customFormat="false" ht="15" hidden="false" customHeight="false" outlineLevel="0" collapsed="false">
      <c r="A530" s="58" t="n">
        <v>17957</v>
      </c>
      <c r="B530" s="0" t="n">
        <v>1949</v>
      </c>
      <c r="C530" s="0" t="n">
        <v>2</v>
      </c>
      <c r="D530" s="0" t="n">
        <v>13164.1799529733</v>
      </c>
      <c r="E530" s="13" t="n">
        <v>11875704.0700211</v>
      </c>
      <c r="F530" s="24" t="n">
        <f aca="false">E530/43560</f>
        <v>272.628651745204</v>
      </c>
    </row>
    <row r="531" customFormat="false" ht="15" hidden="false" customHeight="false" outlineLevel="0" collapsed="false">
      <c r="A531" s="58" t="n">
        <v>24441</v>
      </c>
      <c r="B531" s="0" t="n">
        <v>1966</v>
      </c>
      <c r="C531" s="0" t="n">
        <v>11</v>
      </c>
      <c r="D531" s="0" t="n">
        <v>13173.9547794675</v>
      </c>
      <c r="E531" s="13" t="n">
        <v>12684403.4768669</v>
      </c>
      <c r="F531" s="24" t="n">
        <f aca="false">E531/43560</f>
        <v>291.193835557092</v>
      </c>
    </row>
    <row r="532" customFormat="false" ht="15" hidden="false" customHeight="false" outlineLevel="0" collapsed="false">
      <c r="A532" s="58" t="n">
        <v>16437</v>
      </c>
      <c r="B532" s="0" t="n">
        <v>1944</v>
      </c>
      <c r="C532" s="0" t="n">
        <v>12</v>
      </c>
      <c r="D532" s="0" t="n">
        <v>13176.818821583</v>
      </c>
      <c r="E532" s="13" t="n">
        <v>11944881.0622634</v>
      </c>
      <c r="F532" s="24" t="n">
        <f aca="false">E532/43560</f>
        <v>274.216736966562</v>
      </c>
    </row>
    <row r="533" customFormat="false" ht="15" hidden="false" customHeight="false" outlineLevel="0" collapsed="false">
      <c r="A533" s="58" t="n">
        <v>37864</v>
      </c>
      <c r="B533" s="0" t="n">
        <v>2003</v>
      </c>
      <c r="C533" s="0" t="n">
        <v>8</v>
      </c>
      <c r="D533" s="0" t="n">
        <v>13198.5436419144</v>
      </c>
      <c r="E533" s="13" t="n">
        <v>13260511.1094999</v>
      </c>
      <c r="F533" s="24" t="n">
        <f aca="false">E533/43560</f>
        <v>304.419446958217</v>
      </c>
    </row>
    <row r="534" customFormat="false" ht="15" hidden="false" customHeight="false" outlineLevel="0" collapsed="false">
      <c r="A534" s="58" t="n">
        <v>23436</v>
      </c>
      <c r="B534" s="0" t="n">
        <v>1964</v>
      </c>
      <c r="C534" s="0" t="n">
        <v>2</v>
      </c>
      <c r="D534" s="0" t="n">
        <v>13199.9617671041</v>
      </c>
      <c r="E534" s="13" t="n">
        <v>12216723.9592663</v>
      </c>
      <c r="F534" s="24" t="n">
        <f aca="false">E534/43560</f>
        <v>280.457391167729</v>
      </c>
    </row>
    <row r="535" customFormat="false" ht="15" hidden="false" customHeight="false" outlineLevel="0" collapsed="false">
      <c r="A535" s="58" t="n">
        <v>15553</v>
      </c>
      <c r="B535" s="0" t="n">
        <v>1942</v>
      </c>
      <c r="C535" s="0" t="n">
        <v>7</v>
      </c>
      <c r="D535" s="0" t="n">
        <v>13221.0938969584</v>
      </c>
      <c r="E535" s="13" t="n">
        <v>12527809.1178957</v>
      </c>
      <c r="F535" s="24" t="n">
        <f aca="false">E535/43560</f>
        <v>287.59892373498</v>
      </c>
    </row>
    <row r="536" customFormat="false" ht="15" hidden="false" customHeight="false" outlineLevel="0" collapsed="false">
      <c r="A536" s="58" t="n">
        <v>34303</v>
      </c>
      <c r="B536" s="0" t="n">
        <v>1993</v>
      </c>
      <c r="C536" s="0" t="n">
        <v>11</v>
      </c>
      <c r="D536" s="0" t="n">
        <v>13247.3313912697</v>
      </c>
      <c r="E536" s="13" t="n">
        <v>12797506.5705734</v>
      </c>
      <c r="F536" s="24" t="n">
        <f aca="false">E536/43560</f>
        <v>293.790325311602</v>
      </c>
    </row>
    <row r="537" customFormat="false" ht="15" hidden="false" customHeight="false" outlineLevel="0" collapsed="false">
      <c r="A537" s="58" t="n">
        <v>17563</v>
      </c>
      <c r="B537" s="0" t="n">
        <v>1948</v>
      </c>
      <c r="C537" s="0" t="n">
        <v>1</v>
      </c>
      <c r="D537" s="0" t="n">
        <v>13297.7745278368</v>
      </c>
      <c r="E537" s="13" t="n">
        <v>11028216.3270247</v>
      </c>
      <c r="F537" s="24" t="n">
        <f aca="false">E537/43560</f>
        <v>253.173010262274</v>
      </c>
    </row>
    <row r="538" customFormat="false" ht="15" hidden="false" customHeight="false" outlineLevel="0" collapsed="false">
      <c r="A538" s="58" t="n">
        <v>23711</v>
      </c>
      <c r="B538" s="0" t="n">
        <v>1964</v>
      </c>
      <c r="C538" s="0" t="n">
        <v>11</v>
      </c>
      <c r="D538" s="0" t="n">
        <v>13316.008315003</v>
      </c>
      <c r="E538" s="13" t="n">
        <v>11822248.013164</v>
      </c>
      <c r="F538" s="24" t="n">
        <f aca="false">E538/43560</f>
        <v>271.401469540036</v>
      </c>
    </row>
    <row r="539" customFormat="false" ht="15" hidden="false" customHeight="false" outlineLevel="0" collapsed="false">
      <c r="A539" s="58" t="n">
        <v>8067</v>
      </c>
      <c r="B539" s="0" t="n">
        <v>1922</v>
      </c>
      <c r="C539" s="0" t="n">
        <v>1</v>
      </c>
      <c r="D539" s="0" t="n">
        <v>13337.1042693796</v>
      </c>
      <c r="E539" s="13" t="n">
        <v>11061906.4408007</v>
      </c>
      <c r="F539" s="24" t="n">
        <f aca="false">E539/43560</f>
        <v>253.946428852174</v>
      </c>
    </row>
    <row r="540" customFormat="false" ht="15" hidden="false" customHeight="false" outlineLevel="0" collapsed="false">
      <c r="A540" s="58" t="n">
        <v>28975</v>
      </c>
      <c r="B540" s="0" t="n">
        <v>1979</v>
      </c>
      <c r="C540" s="0" t="n">
        <v>4</v>
      </c>
      <c r="D540" s="0" t="n">
        <v>13384.5780444099</v>
      </c>
      <c r="E540" s="13" t="n">
        <v>7211776.74509461</v>
      </c>
      <c r="F540" s="24" t="n">
        <f aca="false">E540/43560</f>
        <v>165.559613064615</v>
      </c>
    </row>
    <row r="541" customFormat="false" ht="15" hidden="false" customHeight="false" outlineLevel="0" collapsed="false">
      <c r="A541" s="58" t="n">
        <v>36099</v>
      </c>
      <c r="B541" s="0" t="n">
        <v>1998</v>
      </c>
      <c r="C541" s="0" t="n">
        <v>10</v>
      </c>
      <c r="D541" s="0" t="n">
        <v>13427.3460823726</v>
      </c>
      <c r="E541" s="13" t="n">
        <v>11704699.2601465</v>
      </c>
      <c r="F541" s="24" t="n">
        <f aca="false">E541/43560</f>
        <v>268.702921490967</v>
      </c>
    </row>
    <row r="542" customFormat="false" ht="15" hidden="false" customHeight="false" outlineLevel="0" collapsed="false">
      <c r="A542" s="58" t="n">
        <v>17776</v>
      </c>
      <c r="B542" s="0" t="n">
        <v>1948</v>
      </c>
      <c r="C542" s="0" t="n">
        <v>8</v>
      </c>
      <c r="D542" s="0" t="n">
        <v>13434.820511605</v>
      </c>
      <c r="E542" s="13" t="n">
        <v>12635564.6562598</v>
      </c>
      <c r="F542" s="24" t="n">
        <f aca="false">E542/43560</f>
        <v>290.072650511016</v>
      </c>
    </row>
    <row r="543" customFormat="false" ht="15" hidden="false" customHeight="false" outlineLevel="0" collapsed="false">
      <c r="A543" s="58" t="n">
        <v>29798</v>
      </c>
      <c r="B543" s="0" t="n">
        <v>1981</v>
      </c>
      <c r="C543" s="0" t="n">
        <v>7</v>
      </c>
      <c r="D543" s="0" t="n">
        <v>13475.5847239078</v>
      </c>
      <c r="E543" s="13" t="n">
        <v>13225849.5157021</v>
      </c>
      <c r="F543" s="24" t="n">
        <f aca="false">E543/43560</f>
        <v>303.623726255788</v>
      </c>
    </row>
    <row r="544" customFormat="false" ht="15" hidden="false" customHeight="false" outlineLevel="0" collapsed="false">
      <c r="A544" s="58" t="n">
        <v>36860</v>
      </c>
      <c r="B544" s="0" t="n">
        <v>2000</v>
      </c>
      <c r="C544" s="0" t="n">
        <v>11</v>
      </c>
      <c r="D544" s="0" t="n">
        <v>13492.150741429</v>
      </c>
      <c r="E544" s="13" t="n">
        <v>12855021.9707586</v>
      </c>
      <c r="F544" s="24" t="n">
        <f aca="false">E544/43560</f>
        <v>295.110697216681</v>
      </c>
    </row>
    <row r="545" customFormat="false" ht="15" hidden="false" customHeight="false" outlineLevel="0" collapsed="false">
      <c r="A545" s="58" t="n">
        <v>28490</v>
      </c>
      <c r="B545" s="0" t="n">
        <v>1977</v>
      </c>
      <c r="C545" s="0" t="n">
        <v>12</v>
      </c>
      <c r="D545" s="0" t="n">
        <v>13523.7268137515</v>
      </c>
      <c r="E545" s="13" t="n">
        <v>11802073.2548687</v>
      </c>
      <c r="F545" s="24" t="n">
        <f aca="false">E545/43560</f>
        <v>270.93832081884</v>
      </c>
    </row>
    <row r="546" customFormat="false" ht="15" hidden="false" customHeight="false" outlineLevel="0" collapsed="false">
      <c r="A546" s="58" t="n">
        <v>13666</v>
      </c>
      <c r="B546" s="0" t="n">
        <v>1937</v>
      </c>
      <c r="C546" s="0" t="n">
        <v>5</v>
      </c>
      <c r="D546" s="0" t="n">
        <v>13534.4119908601</v>
      </c>
      <c r="E546" s="13" t="n">
        <v>7151333.44266483</v>
      </c>
      <c r="F546" s="24" t="n">
        <f aca="false">E546/43560</f>
        <v>164.172025772838</v>
      </c>
    </row>
    <row r="547" customFormat="false" ht="15" hidden="false" customHeight="false" outlineLevel="0" collapsed="false">
      <c r="A547" s="58" t="n">
        <v>7975</v>
      </c>
      <c r="B547" s="0" t="n">
        <v>1921</v>
      </c>
      <c r="C547" s="0" t="n">
        <v>10</v>
      </c>
      <c r="D547" s="0" t="n">
        <v>13543.7479473225</v>
      </c>
      <c r="E547" s="13" t="n">
        <v>10694588.5114615</v>
      </c>
      <c r="F547" s="24" t="n">
        <f aca="false">E547/43560</f>
        <v>245.513969500953</v>
      </c>
    </row>
    <row r="548" customFormat="false" ht="15" hidden="false" customHeight="false" outlineLevel="0" collapsed="false">
      <c r="A548" s="58" t="n">
        <v>12478</v>
      </c>
      <c r="B548" s="0" t="n">
        <v>1934</v>
      </c>
      <c r="C548" s="0" t="n">
        <v>2</v>
      </c>
      <c r="D548" s="0" t="n">
        <v>13569.0942240595</v>
      </c>
      <c r="E548" s="13" t="n">
        <v>9309724.22910818</v>
      </c>
      <c r="F548" s="24" t="n">
        <f aca="false">E548/43560</f>
        <v>213.721860172364</v>
      </c>
    </row>
    <row r="549" customFormat="false" ht="15" hidden="false" customHeight="false" outlineLevel="0" collapsed="false">
      <c r="A549" s="58" t="n">
        <v>15188</v>
      </c>
      <c r="B549" s="0" t="n">
        <v>1941</v>
      </c>
      <c r="C549" s="0" t="n">
        <v>7</v>
      </c>
      <c r="D549" s="0" t="n">
        <v>13575.942657767</v>
      </c>
      <c r="E549" s="13" t="n">
        <v>12505389.8278552</v>
      </c>
      <c r="F549" s="24" t="n">
        <f aca="false">E549/43560</f>
        <v>287.084247655077</v>
      </c>
    </row>
    <row r="550" customFormat="false" ht="15" hidden="false" customHeight="false" outlineLevel="0" collapsed="false">
      <c r="A550" s="58" t="n">
        <v>32932</v>
      </c>
      <c r="B550" s="0" t="n">
        <v>1990</v>
      </c>
      <c r="C550" s="0" t="n">
        <v>2</v>
      </c>
      <c r="D550" s="0" t="n">
        <v>13581.3061855279</v>
      </c>
      <c r="E550" s="13" t="n">
        <v>11877301.8628305</v>
      </c>
      <c r="F550" s="24" t="n">
        <f aca="false">E550/43560</f>
        <v>272.665332020903</v>
      </c>
    </row>
    <row r="551" customFormat="false" ht="15" hidden="false" customHeight="false" outlineLevel="0" collapsed="false">
      <c r="A551" s="58" t="n">
        <v>30255</v>
      </c>
      <c r="B551" s="0" t="n">
        <v>1982</v>
      </c>
      <c r="C551" s="0" t="n">
        <v>10</v>
      </c>
      <c r="D551" s="0" t="n">
        <v>13647.7528870221</v>
      </c>
      <c r="E551" s="13" t="n">
        <v>11704699.2601465</v>
      </c>
      <c r="F551" s="24" t="n">
        <f aca="false">E551/43560</f>
        <v>268.702921490967</v>
      </c>
    </row>
    <row r="552" customFormat="false" ht="15" hidden="false" customHeight="false" outlineLevel="0" collapsed="false">
      <c r="A552" s="58" t="n">
        <v>16922</v>
      </c>
      <c r="B552" s="0" t="n">
        <v>1946</v>
      </c>
      <c r="C552" s="0" t="n">
        <v>4</v>
      </c>
      <c r="D552" s="0" t="n">
        <v>13727.7557266384</v>
      </c>
      <c r="E552" s="13" t="n">
        <v>7547496.29756677</v>
      </c>
      <c r="F552" s="24" t="n">
        <f aca="false">E552/43560</f>
        <v>173.26667349786</v>
      </c>
    </row>
    <row r="553" customFormat="false" ht="15" hidden="false" customHeight="false" outlineLevel="0" collapsed="false">
      <c r="A553" s="58" t="n">
        <v>26329</v>
      </c>
      <c r="B553" s="0" t="n">
        <v>1972</v>
      </c>
      <c r="C553" s="0" t="n">
        <v>1</v>
      </c>
      <c r="D553" s="0" t="n">
        <v>13739.7633163304</v>
      </c>
      <c r="E553" s="13" t="n">
        <v>11877301.8628305</v>
      </c>
      <c r="F553" s="24" t="n">
        <f aca="false">E553/43560</f>
        <v>272.665332020903</v>
      </c>
    </row>
    <row r="554" customFormat="false" ht="15" hidden="false" customHeight="false" outlineLevel="0" collapsed="false">
      <c r="A554" s="58" t="n">
        <v>29433</v>
      </c>
      <c r="B554" s="0" t="n">
        <v>1980</v>
      </c>
      <c r="C554" s="0" t="n">
        <v>7</v>
      </c>
      <c r="D554" s="0" t="n">
        <v>13744.3989494842</v>
      </c>
      <c r="E554" s="13" t="n">
        <v>12356647.3510289</v>
      </c>
      <c r="F554" s="24" t="n">
        <f aca="false">E554/43560</f>
        <v>283.669590244005</v>
      </c>
    </row>
    <row r="555" customFormat="false" ht="15" hidden="false" customHeight="false" outlineLevel="0" collapsed="false">
      <c r="A555" s="58" t="n">
        <v>23893</v>
      </c>
      <c r="B555" s="0" t="n">
        <v>1965</v>
      </c>
      <c r="C555" s="0" t="n">
        <v>5</v>
      </c>
      <c r="D555" s="0" t="n">
        <v>13760.7475965185</v>
      </c>
      <c r="E555" s="13" t="n">
        <v>8235195.36628137</v>
      </c>
      <c r="F555" s="24" t="n">
        <f aca="false">E555/43560</f>
        <v>189.054071769545</v>
      </c>
    </row>
    <row r="556" customFormat="false" ht="15" hidden="false" customHeight="false" outlineLevel="0" collapsed="false">
      <c r="A556" s="58" t="n">
        <v>20667</v>
      </c>
      <c r="B556" s="0" t="n">
        <v>1956</v>
      </c>
      <c r="C556" s="0" t="n">
        <v>7</v>
      </c>
      <c r="D556" s="0" t="n">
        <v>13785.6413408298</v>
      </c>
      <c r="E556" s="13" t="n">
        <v>12356647.3510289</v>
      </c>
      <c r="F556" s="24" t="n">
        <f aca="false">E556/43560</f>
        <v>283.669590244005</v>
      </c>
    </row>
    <row r="557" customFormat="false" ht="15" hidden="false" customHeight="false" outlineLevel="0" collapsed="false">
      <c r="A557" s="58" t="n">
        <v>23589</v>
      </c>
      <c r="B557" s="0" t="n">
        <v>1964</v>
      </c>
      <c r="C557" s="0" t="n">
        <v>7</v>
      </c>
      <c r="D557" s="0" t="n">
        <v>13959.5654628717</v>
      </c>
      <c r="E557" s="13" t="n">
        <v>13074439.8339767</v>
      </c>
      <c r="F557" s="24" t="n">
        <f aca="false">E557/43560</f>
        <v>300.147838245563</v>
      </c>
    </row>
    <row r="558" customFormat="false" ht="15" hidden="false" customHeight="false" outlineLevel="0" collapsed="false">
      <c r="A558" s="58" t="n">
        <v>28824</v>
      </c>
      <c r="B558" s="0" t="n">
        <v>1978</v>
      </c>
      <c r="C558" s="0" t="n">
        <v>11</v>
      </c>
      <c r="D558" s="0" t="n">
        <v>13974.6021692961</v>
      </c>
      <c r="E558" s="13" t="n">
        <v>12887403.8929835</v>
      </c>
      <c r="F558" s="24" t="n">
        <f aca="false">E558/43560</f>
        <v>295.854083860962</v>
      </c>
    </row>
    <row r="559" customFormat="false" ht="15" hidden="false" customHeight="false" outlineLevel="0" collapsed="false">
      <c r="A559" s="58" t="n">
        <v>36311</v>
      </c>
      <c r="B559" s="0" t="n">
        <v>1999</v>
      </c>
      <c r="C559" s="0" t="n">
        <v>5</v>
      </c>
      <c r="D559" s="0" t="n">
        <v>13977.3306564776</v>
      </c>
      <c r="E559" s="13" t="n">
        <v>7508318.10810192</v>
      </c>
      <c r="F559" s="24" t="n">
        <f aca="false">E559/43560</f>
        <v>172.367266026215</v>
      </c>
    </row>
    <row r="560" customFormat="false" ht="15" hidden="false" customHeight="false" outlineLevel="0" collapsed="false">
      <c r="A560" s="58" t="n">
        <v>31412</v>
      </c>
      <c r="B560" s="0" t="n">
        <v>1985</v>
      </c>
      <c r="C560" s="0" t="n">
        <v>12</v>
      </c>
      <c r="D560" s="0" t="n">
        <v>14003.2529391687</v>
      </c>
      <c r="E560" s="13" t="n">
        <v>11578307.028297</v>
      </c>
      <c r="F560" s="24" t="n">
        <f aca="false">E560/43560</f>
        <v>265.801355103237</v>
      </c>
    </row>
    <row r="561" customFormat="false" ht="15" hidden="false" customHeight="false" outlineLevel="0" collapsed="false">
      <c r="A561" s="58" t="n">
        <v>21397</v>
      </c>
      <c r="B561" s="0" t="n">
        <v>1958</v>
      </c>
      <c r="C561" s="0" t="n">
        <v>7</v>
      </c>
      <c r="D561" s="0" t="n">
        <v>14019.1968484527</v>
      </c>
      <c r="E561" s="13" t="n">
        <v>12297716.5692348</v>
      </c>
      <c r="F561" s="24" t="n">
        <f aca="false">E561/43560</f>
        <v>282.316725648182</v>
      </c>
    </row>
    <row r="562" customFormat="false" ht="15" hidden="false" customHeight="false" outlineLevel="0" collapsed="false">
      <c r="A562" s="58" t="n">
        <v>27575</v>
      </c>
      <c r="B562" s="0" t="n">
        <v>1975</v>
      </c>
      <c r="C562" s="0" t="n">
        <v>6</v>
      </c>
      <c r="D562" s="0" t="n">
        <v>14046.5976846936</v>
      </c>
      <c r="E562" s="13" t="n">
        <v>12103104.7919606</v>
      </c>
      <c r="F562" s="24" t="n">
        <f aca="false">E562/43560</f>
        <v>277.849053993585</v>
      </c>
    </row>
    <row r="563" customFormat="false" ht="15" hidden="false" customHeight="false" outlineLevel="0" collapsed="false">
      <c r="A563" s="58" t="n">
        <v>22646</v>
      </c>
      <c r="B563" s="0" t="n">
        <v>1961</v>
      </c>
      <c r="C563" s="0" t="n">
        <v>12</v>
      </c>
      <c r="D563" s="0" t="n">
        <v>14067.4123274424</v>
      </c>
      <c r="E563" s="13" t="n">
        <v>11325293.4109005</v>
      </c>
      <c r="F563" s="24" t="n">
        <f aca="false">E563/43560</f>
        <v>259.992961682749</v>
      </c>
    </row>
    <row r="564" customFormat="false" ht="15" hidden="false" customHeight="false" outlineLevel="0" collapsed="false">
      <c r="A564" s="58" t="n">
        <v>32202</v>
      </c>
      <c r="B564" s="0" t="n">
        <v>1988</v>
      </c>
      <c r="C564" s="0" t="n">
        <v>2</v>
      </c>
      <c r="D564" s="0" t="n">
        <v>14089.4791224211</v>
      </c>
      <c r="E564" s="13" t="n">
        <v>8186372.327348</v>
      </c>
      <c r="F564" s="24" t="n">
        <f aca="false">E564/43560</f>
        <v>187.933249020845</v>
      </c>
    </row>
    <row r="565" customFormat="false" ht="15" hidden="false" customHeight="false" outlineLevel="0" collapsed="false">
      <c r="A565" s="58" t="n">
        <v>36007</v>
      </c>
      <c r="B565" s="0" t="n">
        <v>1998</v>
      </c>
      <c r="C565" s="0" t="n">
        <v>7</v>
      </c>
      <c r="D565" s="0" t="n">
        <v>14190.4666309542</v>
      </c>
      <c r="E565" s="13" t="n">
        <v>7812710.25639641</v>
      </c>
      <c r="F565" s="24" t="n">
        <f aca="false">E565/43560</f>
        <v>179.355148218467</v>
      </c>
    </row>
    <row r="566" customFormat="false" ht="15" hidden="false" customHeight="false" outlineLevel="0" collapsed="false">
      <c r="A566" s="58" t="n">
        <v>22281</v>
      </c>
      <c r="B566" s="0" t="n">
        <v>1960</v>
      </c>
      <c r="C566" s="0" t="n">
        <v>12</v>
      </c>
      <c r="D566" s="0" t="n">
        <v>14264.2128764032</v>
      </c>
      <c r="E566" s="13" t="n">
        <v>11539158.4453369</v>
      </c>
      <c r="F566" s="24" t="n">
        <f aca="false">E566/43560</f>
        <v>264.902627303419</v>
      </c>
    </row>
    <row r="567" customFormat="false" ht="15" hidden="false" customHeight="false" outlineLevel="0" collapsed="false">
      <c r="A567" s="58" t="n">
        <v>30528</v>
      </c>
      <c r="B567" s="0" t="n">
        <v>1983</v>
      </c>
      <c r="C567" s="0" t="n">
        <v>7</v>
      </c>
      <c r="D567" s="0" t="n">
        <v>14346.2124355279</v>
      </c>
      <c r="E567" s="13" t="n">
        <v>6562073.53532607</v>
      </c>
      <c r="F567" s="24" t="n">
        <f aca="false">E567/43560</f>
        <v>150.644479690681</v>
      </c>
    </row>
    <row r="568" customFormat="false" ht="15" hidden="false" customHeight="false" outlineLevel="0" collapsed="false">
      <c r="A568" s="58" t="n">
        <v>36922</v>
      </c>
      <c r="B568" s="0" t="n">
        <v>2001</v>
      </c>
      <c r="C568" s="0" t="n">
        <v>1</v>
      </c>
      <c r="D568" s="0" t="n">
        <v>14349.9636965261</v>
      </c>
      <c r="E568" s="13" t="n">
        <v>10694125.0755934</v>
      </c>
      <c r="F568" s="24" t="n">
        <f aca="false">E568/43560</f>
        <v>245.50333047735</v>
      </c>
    </row>
    <row r="569" customFormat="false" ht="15" hidden="false" customHeight="false" outlineLevel="0" collapsed="false">
      <c r="A569" s="58" t="n">
        <v>17623</v>
      </c>
      <c r="B569" s="0" t="n">
        <v>1948</v>
      </c>
      <c r="C569" s="0" t="n">
        <v>3</v>
      </c>
      <c r="D569" s="0" t="n">
        <v>14390.1746292855</v>
      </c>
      <c r="E569" s="13" t="n">
        <v>10151219.0618554</v>
      </c>
      <c r="F569" s="24" t="n">
        <f aca="false">E569/43560</f>
        <v>233.039923366744</v>
      </c>
    </row>
    <row r="570" customFormat="false" ht="15" hidden="false" customHeight="false" outlineLevel="0" collapsed="false">
      <c r="A570" s="58" t="n">
        <v>35550</v>
      </c>
      <c r="B570" s="0" t="n">
        <v>1997</v>
      </c>
      <c r="C570" s="0" t="n">
        <v>4</v>
      </c>
      <c r="D570" s="0" t="n">
        <v>14433.1748615746</v>
      </c>
      <c r="E570" s="13" t="n">
        <v>7905205.7669734</v>
      </c>
      <c r="F570" s="24" t="n">
        <f aca="false">E570/43560</f>
        <v>181.478552960822</v>
      </c>
    </row>
    <row r="571" customFormat="false" ht="15" hidden="false" customHeight="false" outlineLevel="0" collapsed="false">
      <c r="A571" s="58" t="n">
        <v>37468</v>
      </c>
      <c r="B571" s="0" t="n">
        <v>2002</v>
      </c>
      <c r="C571" s="0" t="n">
        <v>7</v>
      </c>
      <c r="D571" s="0" t="n">
        <v>14445.9289005613</v>
      </c>
      <c r="E571" s="13" t="n">
        <v>12754608.5353641</v>
      </c>
      <c r="F571" s="24" t="n">
        <f aca="false">E571/43560</f>
        <v>292.805521932142</v>
      </c>
    </row>
    <row r="572" customFormat="false" ht="15" hidden="false" customHeight="false" outlineLevel="0" collapsed="false">
      <c r="A572" s="58" t="n">
        <v>29494</v>
      </c>
      <c r="B572" s="0" t="n">
        <v>1980</v>
      </c>
      <c r="C572" s="0" t="n">
        <v>9</v>
      </c>
      <c r="D572" s="0" t="n">
        <v>14498.3519322664</v>
      </c>
      <c r="E572" s="13" t="n">
        <v>11696909.2614706</v>
      </c>
      <c r="F572" s="24" t="n">
        <f aca="false">E572/43560</f>
        <v>268.524087728894</v>
      </c>
    </row>
    <row r="573" customFormat="false" ht="15" hidden="false" customHeight="false" outlineLevel="0" collapsed="false">
      <c r="A573" s="58" t="n">
        <v>8036</v>
      </c>
      <c r="B573" s="0" t="n">
        <v>1921</v>
      </c>
      <c r="C573" s="0" t="n">
        <v>12</v>
      </c>
      <c r="D573" s="0" t="n">
        <v>14516.1278490974</v>
      </c>
      <c r="E573" s="13" t="n">
        <v>11350189.5498442</v>
      </c>
      <c r="F573" s="24" t="n">
        <f aca="false">E573/43560</f>
        <v>260.564498389445</v>
      </c>
    </row>
    <row r="574" customFormat="false" ht="15" hidden="false" customHeight="false" outlineLevel="0" collapsed="false">
      <c r="A574" s="58" t="n">
        <v>21154</v>
      </c>
      <c r="B574" s="0" t="n">
        <v>1957</v>
      </c>
      <c r="C574" s="0" t="n">
        <v>11</v>
      </c>
      <c r="D574" s="0" t="n">
        <v>14524.982047368</v>
      </c>
      <c r="E574" s="13" t="n">
        <v>12359273.4357641</v>
      </c>
      <c r="F574" s="24" t="n">
        <f aca="false">E574/43560</f>
        <v>283.729876854089</v>
      </c>
    </row>
    <row r="575" customFormat="false" ht="15" hidden="false" customHeight="false" outlineLevel="0" collapsed="false">
      <c r="A575" s="58" t="n">
        <v>37376</v>
      </c>
      <c r="B575" s="0" t="n">
        <v>2002</v>
      </c>
      <c r="C575" s="0" t="n">
        <v>4</v>
      </c>
      <c r="D575" s="0" t="n">
        <v>14556.8971053929</v>
      </c>
      <c r="E575" s="13" t="n">
        <v>8503285.78949857</v>
      </c>
      <c r="F575" s="24" t="n">
        <f aca="false">E575/43560</f>
        <v>195.208581026138</v>
      </c>
    </row>
    <row r="576" customFormat="false" ht="15" hidden="false" customHeight="false" outlineLevel="0" collapsed="false">
      <c r="A576" s="58" t="n">
        <v>35033</v>
      </c>
      <c r="B576" s="0" t="n">
        <v>1995</v>
      </c>
      <c r="C576" s="0" t="n">
        <v>11</v>
      </c>
      <c r="D576" s="0" t="n">
        <v>14560.4787194706</v>
      </c>
      <c r="E576" s="13" t="n">
        <v>11466026.4379767</v>
      </c>
      <c r="F576" s="24" t="n">
        <f aca="false">E576/43560</f>
        <v>263.223747428298</v>
      </c>
    </row>
    <row r="577" customFormat="false" ht="15" hidden="false" customHeight="false" outlineLevel="0" collapsed="false">
      <c r="A577" s="58" t="n">
        <v>16040</v>
      </c>
      <c r="B577" s="0" t="n">
        <v>1943</v>
      </c>
      <c r="C577" s="0" t="n">
        <v>11</v>
      </c>
      <c r="D577" s="0" t="n">
        <v>14658.3928104141</v>
      </c>
      <c r="E577" s="13" t="n">
        <v>11489153.1740063</v>
      </c>
      <c r="F577" s="24" t="n">
        <f aca="false">E577/43560</f>
        <v>263.754664233387</v>
      </c>
    </row>
    <row r="578" customFormat="false" ht="15" hidden="false" customHeight="false" outlineLevel="0" collapsed="false">
      <c r="A578" s="58" t="n">
        <v>16649</v>
      </c>
      <c r="B578" s="0" t="n">
        <v>1945</v>
      </c>
      <c r="C578" s="0" t="n">
        <v>7</v>
      </c>
      <c r="D578" s="0" t="n">
        <v>14693.2433370942</v>
      </c>
      <c r="E578" s="13" t="n">
        <v>11624210.7623673</v>
      </c>
      <c r="F578" s="24" t="n">
        <f aca="false">E578/43560</f>
        <v>266.85515983396</v>
      </c>
    </row>
    <row r="579" customFormat="false" ht="15" hidden="false" customHeight="false" outlineLevel="0" collapsed="false">
      <c r="A579" s="58" t="n">
        <v>19479</v>
      </c>
      <c r="B579" s="0" t="n">
        <v>1953</v>
      </c>
      <c r="C579" s="0" t="n">
        <v>4</v>
      </c>
      <c r="D579" s="0" t="n">
        <v>14694.3177715413</v>
      </c>
      <c r="E579" s="13" t="n">
        <v>6815737.07196334</v>
      </c>
      <c r="F579" s="24" t="n">
        <f aca="false">E579/43560</f>
        <v>156.467793203933</v>
      </c>
    </row>
    <row r="580" customFormat="false" ht="15" hidden="false" customHeight="false" outlineLevel="0" collapsed="false">
      <c r="A580" s="58" t="n">
        <v>27728</v>
      </c>
      <c r="B580" s="0" t="n">
        <v>1975</v>
      </c>
      <c r="C580" s="0" t="n">
        <v>11</v>
      </c>
      <c r="D580" s="0" t="n">
        <v>14714.9237522755</v>
      </c>
      <c r="E580" s="13" t="n">
        <v>9332637.11933752</v>
      </c>
      <c r="F580" s="24" t="n">
        <f aca="false">E580/43560</f>
        <v>214.247867753387</v>
      </c>
    </row>
    <row r="581" customFormat="false" ht="15" hidden="false" customHeight="false" outlineLevel="0" collapsed="false">
      <c r="A581" s="58" t="n">
        <v>25537</v>
      </c>
      <c r="B581" s="0" t="n">
        <v>1969</v>
      </c>
      <c r="C581" s="0" t="n">
        <v>11</v>
      </c>
      <c r="D581" s="0" t="n">
        <v>14737.2629323422</v>
      </c>
      <c r="E581" s="13" t="n">
        <v>9333284.49324712</v>
      </c>
      <c r="F581" s="24" t="n">
        <f aca="false">E581/43560</f>
        <v>214.262729413387</v>
      </c>
    </row>
    <row r="582" customFormat="false" ht="15" hidden="false" customHeight="false" outlineLevel="0" collapsed="false">
      <c r="A582" s="58" t="n">
        <v>17714</v>
      </c>
      <c r="B582" s="0" t="n">
        <v>1948</v>
      </c>
      <c r="C582" s="0" t="n">
        <v>6</v>
      </c>
      <c r="D582" s="0" t="n">
        <v>14753.4877171192</v>
      </c>
      <c r="E582" s="13" t="n">
        <v>11589306.031477</v>
      </c>
      <c r="F582" s="24" t="n">
        <f aca="false">E582/43560</f>
        <v>266.053857471924</v>
      </c>
    </row>
    <row r="583" customFormat="false" ht="15" hidden="false" customHeight="false" outlineLevel="0" collapsed="false">
      <c r="A583" s="58" t="n">
        <v>8826</v>
      </c>
      <c r="B583" s="0" t="n">
        <v>1924</v>
      </c>
      <c r="C583" s="0" t="n">
        <v>2</v>
      </c>
      <c r="D583" s="0" t="n">
        <v>14774.7765188865</v>
      </c>
      <c r="E583" s="13" t="n">
        <v>7837062.15740257</v>
      </c>
      <c r="F583" s="24" t="n">
        <f aca="false">E583/43560</f>
        <v>179.914190941289</v>
      </c>
    </row>
    <row r="584" customFormat="false" ht="15" hidden="false" customHeight="false" outlineLevel="0" collapsed="false">
      <c r="A584" s="58" t="n">
        <v>26784</v>
      </c>
      <c r="B584" s="0" t="n">
        <v>1973</v>
      </c>
      <c r="C584" s="0" t="n">
        <v>4</v>
      </c>
      <c r="D584" s="0" t="n">
        <v>14785.764198081</v>
      </c>
      <c r="E584" s="13" t="n">
        <v>6523999.17898492</v>
      </c>
      <c r="F584" s="24" t="n">
        <f aca="false">E584/43560</f>
        <v>149.770412740701</v>
      </c>
    </row>
    <row r="585" customFormat="false" ht="15" hidden="false" customHeight="false" outlineLevel="0" collapsed="false">
      <c r="A585" s="58" t="n">
        <v>8248</v>
      </c>
      <c r="B585" s="0" t="n">
        <v>1922</v>
      </c>
      <c r="C585" s="0" t="n">
        <v>7</v>
      </c>
      <c r="D585" s="0" t="n">
        <v>14805.0297661939</v>
      </c>
      <c r="E585" s="13" t="n">
        <v>11864857.1107374</v>
      </c>
      <c r="F585" s="24" t="n">
        <f aca="false">E585/43560</f>
        <v>272.379639824091</v>
      </c>
    </row>
    <row r="586" customFormat="false" ht="15" hidden="false" customHeight="false" outlineLevel="0" collapsed="false">
      <c r="A586" s="58" t="n">
        <v>16892</v>
      </c>
      <c r="B586" s="0" t="n">
        <v>1946</v>
      </c>
      <c r="C586" s="0" t="n">
        <v>3</v>
      </c>
      <c r="D586" s="0" t="n">
        <v>14807.4432503413</v>
      </c>
      <c r="E586" s="13" t="n">
        <v>9472880.551663</v>
      </c>
      <c r="F586" s="24" t="n">
        <f aca="false">E586/43560</f>
        <v>217.467413950023</v>
      </c>
    </row>
    <row r="587" customFormat="false" ht="15" hidden="false" customHeight="false" outlineLevel="0" collapsed="false">
      <c r="A587" s="58" t="n">
        <v>17745</v>
      </c>
      <c r="B587" s="0" t="n">
        <v>1948</v>
      </c>
      <c r="C587" s="0" t="n">
        <v>7</v>
      </c>
      <c r="D587" s="0" t="n">
        <v>14841.1280813865</v>
      </c>
      <c r="E587" s="13" t="n">
        <v>11588587.3776627</v>
      </c>
      <c r="F587" s="24" t="n">
        <f aca="false">E587/43560</f>
        <v>266.037359450475</v>
      </c>
    </row>
    <row r="588" customFormat="false" ht="15" hidden="false" customHeight="false" outlineLevel="0" collapsed="false">
      <c r="A588" s="58" t="n">
        <v>30620</v>
      </c>
      <c r="B588" s="0" t="n">
        <v>1983</v>
      </c>
      <c r="C588" s="0" t="n">
        <v>10</v>
      </c>
      <c r="D588" s="0" t="n">
        <v>14846.0746833283</v>
      </c>
      <c r="E588" s="13" t="n">
        <v>11771517.2934071</v>
      </c>
      <c r="F588" s="24" t="n">
        <f aca="false">E588/43560</f>
        <v>270.236852465727</v>
      </c>
    </row>
    <row r="589" customFormat="false" ht="15" hidden="false" customHeight="false" outlineLevel="0" collapsed="false">
      <c r="A589" s="58" t="n">
        <v>22128</v>
      </c>
      <c r="B589" s="0" t="n">
        <v>1960</v>
      </c>
      <c r="C589" s="0" t="n">
        <v>7</v>
      </c>
      <c r="D589" s="0" t="n">
        <v>14885.8571729938</v>
      </c>
      <c r="E589" s="13" t="n">
        <v>11990416.7489716</v>
      </c>
      <c r="F589" s="24" t="n">
        <f aca="false">E589/43560</f>
        <v>275.262092492462</v>
      </c>
    </row>
    <row r="590" customFormat="false" ht="15" hidden="false" customHeight="false" outlineLevel="0" collapsed="false">
      <c r="A590" s="58" t="n">
        <v>8460</v>
      </c>
      <c r="B590" s="0" t="n">
        <v>1923</v>
      </c>
      <c r="C590" s="0" t="n">
        <v>2</v>
      </c>
      <c r="D590" s="0" t="n">
        <v>15011.3785459648</v>
      </c>
      <c r="E590" s="13" t="n">
        <v>8408992.55337889</v>
      </c>
      <c r="F590" s="24" t="n">
        <f aca="false">E590/43560</f>
        <v>193.043906184088</v>
      </c>
    </row>
    <row r="591" customFormat="false" ht="15" hidden="false" customHeight="false" outlineLevel="0" collapsed="false">
      <c r="A591" s="58" t="n">
        <v>26937</v>
      </c>
      <c r="B591" s="0" t="n">
        <v>1973</v>
      </c>
      <c r="C591" s="0" t="n">
        <v>9</v>
      </c>
      <c r="D591" s="0" t="n">
        <v>15061.0674207373</v>
      </c>
      <c r="E591" s="13" t="n">
        <v>11793289.337579</v>
      </c>
      <c r="F591" s="24" t="n">
        <f aca="false">E591/43560</f>
        <v>270.736669825046</v>
      </c>
    </row>
    <row r="592" customFormat="false" ht="15" hidden="false" customHeight="false" outlineLevel="0" collapsed="false">
      <c r="A592" s="58" t="n">
        <v>18962</v>
      </c>
      <c r="B592" s="0" t="n">
        <v>1951</v>
      </c>
      <c r="C592" s="0" t="n">
        <v>11</v>
      </c>
      <c r="D592" s="0" t="n">
        <v>15158.161208662</v>
      </c>
      <c r="E592" s="13" t="n">
        <v>12366055.2243561</v>
      </c>
      <c r="F592" s="24" t="n">
        <f aca="false">E592/43560</f>
        <v>283.885565297432</v>
      </c>
    </row>
    <row r="593" customFormat="false" ht="15" hidden="false" customHeight="false" outlineLevel="0" collapsed="false">
      <c r="A593" s="58" t="n">
        <v>19540</v>
      </c>
      <c r="B593" s="0" t="n">
        <v>1953</v>
      </c>
      <c r="C593" s="0" t="n">
        <v>6</v>
      </c>
      <c r="D593" s="0" t="n">
        <v>15212.9523854672</v>
      </c>
      <c r="E593" s="13" t="n">
        <v>9051911.6627986</v>
      </c>
      <c r="F593" s="24" t="n">
        <f aca="false">E593/43560</f>
        <v>207.803298044045</v>
      </c>
    </row>
    <row r="594" customFormat="false" ht="15" hidden="false" customHeight="false" outlineLevel="0" collapsed="false">
      <c r="A594" s="58" t="n">
        <v>31106</v>
      </c>
      <c r="B594" s="0" t="n">
        <v>1985</v>
      </c>
      <c r="C594" s="0" t="n">
        <v>2</v>
      </c>
      <c r="D594" s="0" t="n">
        <v>15252.6914015094</v>
      </c>
      <c r="E594" s="13" t="n">
        <v>9324136.88523859</v>
      </c>
      <c r="F594" s="24" t="n">
        <f aca="false">E594/43560</f>
        <v>214.052729229536</v>
      </c>
    </row>
    <row r="595" customFormat="false" ht="15" hidden="false" customHeight="false" outlineLevel="0" collapsed="false">
      <c r="A595" s="58" t="n">
        <v>34181</v>
      </c>
      <c r="B595" s="0" t="n">
        <v>1993</v>
      </c>
      <c r="C595" s="0" t="n">
        <v>7</v>
      </c>
      <c r="D595" s="0" t="n">
        <v>15271.0081158981</v>
      </c>
      <c r="E595" s="13" t="n">
        <v>11972579.7532998</v>
      </c>
      <c r="F595" s="24" t="n">
        <f aca="false">E595/43560</f>
        <v>274.852611416432</v>
      </c>
    </row>
    <row r="596" customFormat="false" ht="15" hidden="false" customHeight="false" outlineLevel="0" collapsed="false">
      <c r="A596" s="58" t="n">
        <v>27606</v>
      </c>
      <c r="B596" s="0" t="n">
        <v>1975</v>
      </c>
      <c r="C596" s="0" t="n">
        <v>7</v>
      </c>
      <c r="D596" s="0" t="n">
        <v>15355.1502057418</v>
      </c>
      <c r="E596" s="13" t="n">
        <v>11972579.7532998</v>
      </c>
      <c r="F596" s="24" t="n">
        <f aca="false">E596/43560</f>
        <v>274.852611416432</v>
      </c>
    </row>
    <row r="597" customFormat="false" ht="15" hidden="false" customHeight="false" outlineLevel="0" collapsed="false">
      <c r="A597" s="58" t="n">
        <v>10196</v>
      </c>
      <c r="B597" s="0" t="n">
        <v>1927</v>
      </c>
      <c r="C597" s="0" t="n">
        <v>11</v>
      </c>
      <c r="D597" s="0" t="n">
        <v>15407.336136605</v>
      </c>
      <c r="E597" s="13" t="n">
        <v>12359827.3984099</v>
      </c>
      <c r="F597" s="24" t="n">
        <f aca="false">E597/43560</f>
        <v>283.742594086545</v>
      </c>
    </row>
    <row r="598" customFormat="false" ht="15" hidden="false" customHeight="false" outlineLevel="0" collapsed="false">
      <c r="A598" s="58" t="n">
        <v>10135</v>
      </c>
      <c r="B598" s="0" t="n">
        <v>1927</v>
      </c>
      <c r="C598" s="0" t="n">
        <v>9</v>
      </c>
      <c r="D598" s="0" t="n">
        <v>15471.4984261226</v>
      </c>
      <c r="E598" s="13" t="n">
        <v>12220540.6493421</v>
      </c>
      <c r="F598" s="24" t="n">
        <f aca="false">E598/43560</f>
        <v>280.545010315474</v>
      </c>
    </row>
    <row r="599" customFormat="false" ht="15" hidden="false" customHeight="false" outlineLevel="0" collapsed="false">
      <c r="A599" s="58" t="n">
        <v>28702</v>
      </c>
      <c r="B599" s="0" t="n">
        <v>1978</v>
      </c>
      <c r="C599" s="0" t="n">
        <v>7</v>
      </c>
      <c r="D599" s="0" t="n">
        <v>15489.4896133571</v>
      </c>
      <c r="E599" s="13" t="n">
        <v>11968796.9925747</v>
      </c>
      <c r="F599" s="24" t="n">
        <f aca="false">E599/43560</f>
        <v>274.765771179401</v>
      </c>
    </row>
    <row r="600" customFormat="false" ht="15" hidden="false" customHeight="false" outlineLevel="0" collapsed="false">
      <c r="A600" s="58" t="n">
        <v>32720</v>
      </c>
      <c r="B600" s="0" t="n">
        <v>1989</v>
      </c>
      <c r="C600" s="0" t="n">
        <v>7</v>
      </c>
      <c r="D600" s="0" t="n">
        <v>15537.121380556</v>
      </c>
      <c r="E600" s="13" t="n">
        <v>11779940.7812387</v>
      </c>
      <c r="F600" s="24" t="n">
        <f aca="false">E600/43560</f>
        <v>270.43022913771</v>
      </c>
    </row>
    <row r="601" customFormat="false" ht="15" hidden="false" customHeight="false" outlineLevel="0" collapsed="false">
      <c r="A601" s="58" t="n">
        <v>9528</v>
      </c>
      <c r="B601" s="0" t="n">
        <v>1926</v>
      </c>
      <c r="C601" s="0" t="n">
        <v>1</v>
      </c>
      <c r="D601" s="0" t="n">
        <v>15539.461511112</v>
      </c>
      <c r="E601" s="13" t="n">
        <v>9320620.87239862</v>
      </c>
      <c r="F601" s="24" t="n">
        <f aca="false">E601/43560</f>
        <v>213.972012681327</v>
      </c>
    </row>
    <row r="602" customFormat="false" ht="15" hidden="false" customHeight="false" outlineLevel="0" collapsed="false">
      <c r="A602" s="58" t="n">
        <v>20058</v>
      </c>
      <c r="B602" s="0" t="n">
        <v>1954</v>
      </c>
      <c r="C602" s="0" t="n">
        <v>11</v>
      </c>
      <c r="D602" s="0" t="n">
        <v>15552.1791518128</v>
      </c>
      <c r="E602" s="13" t="n">
        <v>12381075.8884996</v>
      </c>
      <c r="F602" s="24" t="n">
        <f aca="false">E602/43560</f>
        <v>284.23039229797</v>
      </c>
    </row>
    <row r="603" customFormat="false" ht="15" hidden="false" customHeight="false" outlineLevel="0" collapsed="false">
      <c r="A603" s="58" t="n">
        <v>37315</v>
      </c>
      <c r="B603" s="0" t="n">
        <v>2002</v>
      </c>
      <c r="C603" s="0" t="n">
        <v>2</v>
      </c>
      <c r="D603" s="0" t="n">
        <v>15562.0376877275</v>
      </c>
      <c r="E603" s="13" t="n">
        <v>10052058.5492311</v>
      </c>
      <c r="F603" s="24" t="n">
        <f aca="false">E603/43560</f>
        <v>230.763511231201</v>
      </c>
    </row>
    <row r="604" customFormat="false" ht="15" hidden="false" customHeight="false" outlineLevel="0" collapsed="false">
      <c r="A604" s="58" t="n">
        <v>35764</v>
      </c>
      <c r="B604" s="0" t="n">
        <v>1997</v>
      </c>
      <c r="C604" s="0" t="n">
        <v>11</v>
      </c>
      <c r="D604" s="0" t="n">
        <v>15612.7731862485</v>
      </c>
      <c r="E604" s="13" t="n">
        <v>8389578.91114036</v>
      </c>
      <c r="F604" s="24" t="n">
        <f aca="false">E604/43560</f>
        <v>192.598230283296</v>
      </c>
    </row>
    <row r="605" customFormat="false" ht="15" hidden="false" customHeight="false" outlineLevel="0" collapsed="false">
      <c r="A605" s="58" t="n">
        <v>13362</v>
      </c>
      <c r="B605" s="0" t="n">
        <v>1936</v>
      </c>
      <c r="C605" s="0" t="n">
        <v>7</v>
      </c>
      <c r="D605" s="0" t="n">
        <v>15630.4896797254</v>
      </c>
      <c r="E605" s="13" t="n">
        <v>11978227.9428369</v>
      </c>
      <c r="F605" s="24" t="n">
        <f aca="false">E605/43560</f>
        <v>274.982276006356</v>
      </c>
    </row>
    <row r="606" customFormat="false" ht="15" hidden="false" customHeight="false" outlineLevel="0" collapsed="false">
      <c r="A606" s="58" t="n">
        <v>23042</v>
      </c>
      <c r="B606" s="0" t="n">
        <v>1963</v>
      </c>
      <c r="C606" s="0" t="n">
        <v>1</v>
      </c>
      <c r="D606" s="0" t="n">
        <v>15642.4262268659</v>
      </c>
      <c r="E606" s="13" t="n">
        <v>7488894.26513544</v>
      </c>
      <c r="F606" s="24" t="n">
        <f aca="false">E606/43560</f>
        <v>171.921355948931</v>
      </c>
    </row>
    <row r="607" customFormat="false" ht="15" hidden="false" customHeight="false" outlineLevel="0" collapsed="false">
      <c r="A607" s="58" t="n">
        <v>8613</v>
      </c>
      <c r="B607" s="0" t="n">
        <v>1923</v>
      </c>
      <c r="C607" s="0" t="n">
        <v>7</v>
      </c>
      <c r="D607" s="0" t="n">
        <v>15666.0814766004</v>
      </c>
      <c r="E607" s="13" t="n">
        <v>12795455.5815052</v>
      </c>
      <c r="F607" s="24" t="n">
        <f aca="false">E607/43560</f>
        <v>293.743241081387</v>
      </c>
    </row>
    <row r="608" customFormat="false" ht="15" hidden="false" customHeight="false" outlineLevel="0" collapsed="false">
      <c r="A608" s="58" t="n">
        <v>10958</v>
      </c>
      <c r="B608" s="0" t="n">
        <v>1929</v>
      </c>
      <c r="C608" s="0" t="n">
        <v>12</v>
      </c>
      <c r="D608" s="0" t="n">
        <v>15696.6342489002</v>
      </c>
      <c r="E608" s="13" t="n">
        <v>9321222.00532222</v>
      </c>
      <c r="F608" s="24" t="n">
        <f aca="false">E608/43560</f>
        <v>213.985812794358</v>
      </c>
    </row>
    <row r="609" customFormat="false" ht="15" hidden="false" customHeight="false" outlineLevel="0" collapsed="false">
      <c r="A609" s="58" t="n">
        <v>20971</v>
      </c>
      <c r="B609" s="0" t="n">
        <v>1957</v>
      </c>
      <c r="C609" s="0" t="n">
        <v>5</v>
      </c>
      <c r="D609" s="0" t="n">
        <v>15731.6486460862</v>
      </c>
      <c r="E609" s="13" t="n">
        <v>6427722.14287623</v>
      </c>
      <c r="F609" s="24" t="n">
        <f aca="false">E609/43560</f>
        <v>147.560196117452</v>
      </c>
    </row>
    <row r="610" customFormat="false" ht="15" hidden="false" customHeight="false" outlineLevel="0" collapsed="false">
      <c r="A610" s="58" t="n">
        <v>15706</v>
      </c>
      <c r="B610" s="0" t="n">
        <v>1942</v>
      </c>
      <c r="C610" s="0" t="n">
        <v>12</v>
      </c>
      <c r="D610" s="0" t="n">
        <v>15741.4446014108</v>
      </c>
      <c r="E610" s="13" t="n">
        <v>8811648.8060649</v>
      </c>
      <c r="F610" s="24" t="n">
        <f aca="false">E610/43560</f>
        <v>202.287621810489</v>
      </c>
    </row>
    <row r="611" customFormat="false" ht="15" hidden="false" customHeight="false" outlineLevel="0" collapsed="false">
      <c r="A611" s="58" t="n">
        <v>27180</v>
      </c>
      <c r="B611" s="0" t="n">
        <v>1974</v>
      </c>
      <c r="C611" s="0" t="n">
        <v>5</v>
      </c>
      <c r="D611" s="0" t="n">
        <v>15794.3202698347</v>
      </c>
      <c r="E611" s="13" t="n">
        <v>6243171.41908913</v>
      </c>
      <c r="F611" s="24" t="n">
        <f aca="false">E611/43560</f>
        <v>143.323494469447</v>
      </c>
    </row>
    <row r="612" customFormat="false" ht="15" hidden="false" customHeight="false" outlineLevel="0" collapsed="false">
      <c r="A612" s="58" t="n">
        <v>32904</v>
      </c>
      <c r="B612" s="0" t="n">
        <v>1990</v>
      </c>
      <c r="C612" s="0" t="n">
        <v>1</v>
      </c>
      <c r="D612" s="0" t="n">
        <v>15801.0853828504</v>
      </c>
      <c r="E612" s="13" t="n">
        <v>9334760.64179182</v>
      </c>
      <c r="F612" s="24" t="n">
        <f aca="false">E612/43560</f>
        <v>214.296617121024</v>
      </c>
    </row>
    <row r="613" customFormat="false" ht="15" hidden="false" customHeight="false" outlineLevel="0" collapsed="false">
      <c r="A613" s="58" t="n">
        <v>12450</v>
      </c>
      <c r="B613" s="0" t="n">
        <v>1934</v>
      </c>
      <c r="C613" s="0" t="n">
        <v>1</v>
      </c>
      <c r="D613" s="0" t="n">
        <v>15828.4741447967</v>
      </c>
      <c r="E613" s="13" t="n">
        <v>8799000.31827142</v>
      </c>
      <c r="F613" s="24" t="n">
        <f aca="false">E613/43560</f>
        <v>201.99725248557</v>
      </c>
    </row>
    <row r="614" customFormat="false" ht="15" hidden="false" customHeight="false" outlineLevel="0" collapsed="false">
      <c r="A614" s="58" t="n">
        <v>24806</v>
      </c>
      <c r="B614" s="0" t="n">
        <v>1967</v>
      </c>
      <c r="C614" s="0" t="n">
        <v>11</v>
      </c>
      <c r="D614" s="0" t="n">
        <v>15832.4994311286</v>
      </c>
      <c r="E614" s="13" t="n">
        <v>10066257.3654921</v>
      </c>
      <c r="F614" s="24" t="n">
        <f aca="false">E614/43560</f>
        <v>231.089471200462</v>
      </c>
    </row>
    <row r="615" customFormat="false" ht="15" hidden="false" customHeight="false" outlineLevel="0" collapsed="false">
      <c r="A615" s="58" t="n">
        <v>28641</v>
      </c>
      <c r="B615" s="0" t="n">
        <v>1978</v>
      </c>
      <c r="C615" s="0" t="n">
        <v>5</v>
      </c>
      <c r="D615" s="0" t="n">
        <v>15903.6539602928</v>
      </c>
      <c r="E615" s="13" t="n">
        <v>6837310.53913132</v>
      </c>
      <c r="F615" s="24" t="n">
        <f aca="false">E615/43560</f>
        <v>156.963051862519</v>
      </c>
    </row>
    <row r="616" customFormat="false" ht="15" hidden="false" customHeight="false" outlineLevel="0" collapsed="false">
      <c r="A616" s="58" t="n">
        <v>15675</v>
      </c>
      <c r="B616" s="0" t="n">
        <v>1942</v>
      </c>
      <c r="C616" s="0" t="n">
        <v>11</v>
      </c>
      <c r="D616" s="0" t="n">
        <v>15918.1372591778</v>
      </c>
      <c r="E616" s="13" t="n">
        <v>8762432.45624355</v>
      </c>
      <c r="F616" s="24" t="n">
        <f aca="false">E616/43560</f>
        <v>201.157769886216</v>
      </c>
    </row>
    <row r="617" customFormat="false" ht="15" hidden="false" customHeight="false" outlineLevel="0" collapsed="false">
      <c r="A617" s="58" t="n">
        <v>35795</v>
      </c>
      <c r="B617" s="0" t="n">
        <v>1997</v>
      </c>
      <c r="C617" s="0" t="n">
        <v>12</v>
      </c>
      <c r="D617" s="0" t="n">
        <v>15923.4162431735</v>
      </c>
      <c r="E617" s="13" t="n">
        <v>11294592.2474722</v>
      </c>
      <c r="F617" s="24" t="n">
        <f aca="false">E617/43560</f>
        <v>259.288159951152</v>
      </c>
    </row>
    <row r="618" customFormat="false" ht="15" hidden="false" customHeight="false" outlineLevel="0" collapsed="false">
      <c r="A618" s="58" t="n">
        <v>20120</v>
      </c>
      <c r="B618" s="0" t="n">
        <v>1955</v>
      </c>
      <c r="C618" s="0" t="n">
        <v>1</v>
      </c>
      <c r="D618" s="0" t="n">
        <v>15980.2227795055</v>
      </c>
      <c r="E618" s="13" t="n">
        <v>7494903.08598996</v>
      </c>
      <c r="F618" s="24" t="n">
        <f aca="false">E618/43560</f>
        <v>172.059299494719</v>
      </c>
    </row>
    <row r="619" customFormat="false" ht="15" hidden="false" customHeight="false" outlineLevel="0" collapsed="false">
      <c r="A619" s="58" t="n">
        <v>29220</v>
      </c>
      <c r="B619" s="0" t="n">
        <v>1979</v>
      </c>
      <c r="C619" s="0" t="n">
        <v>12</v>
      </c>
      <c r="D619" s="0" t="n">
        <v>15997.2477624393</v>
      </c>
      <c r="E619" s="13" t="n">
        <v>11792709.5129495</v>
      </c>
      <c r="F619" s="24" t="n">
        <f aca="false">E619/43560</f>
        <v>270.723358883138</v>
      </c>
    </row>
    <row r="620" customFormat="false" ht="15" hidden="false" customHeight="false" outlineLevel="0" collapsed="false">
      <c r="A620" s="58" t="n">
        <v>22371</v>
      </c>
      <c r="B620" s="0" t="n">
        <v>1961</v>
      </c>
      <c r="C620" s="0" t="n">
        <v>3</v>
      </c>
      <c r="D620" s="0" t="n">
        <v>16017.1381646314</v>
      </c>
      <c r="E620" s="13" t="n">
        <v>8108890.05030363</v>
      </c>
      <c r="F620" s="24" t="n">
        <f aca="false">E620/43560</f>
        <v>186.154500695676</v>
      </c>
    </row>
    <row r="621" customFormat="false" ht="15" hidden="false" customHeight="false" outlineLevel="0" collapsed="false">
      <c r="A621" s="58" t="n">
        <v>21519</v>
      </c>
      <c r="B621" s="0" t="n">
        <v>1958</v>
      </c>
      <c r="C621" s="0" t="n">
        <v>11</v>
      </c>
      <c r="D621" s="0" t="n">
        <v>16036.7441027002</v>
      </c>
      <c r="E621" s="13" t="n">
        <v>10080676.896712</v>
      </c>
      <c r="F621" s="24" t="n">
        <f aca="false">E621/43560</f>
        <v>231.42049808797</v>
      </c>
    </row>
    <row r="622" customFormat="false" ht="15" hidden="false" customHeight="false" outlineLevel="0" collapsed="false">
      <c r="A622" s="58" t="n">
        <v>19328</v>
      </c>
      <c r="B622" s="0" t="n">
        <v>1952</v>
      </c>
      <c r="C622" s="0" t="n">
        <v>11</v>
      </c>
      <c r="D622" s="0" t="n">
        <v>16037.3283193644</v>
      </c>
      <c r="E622" s="13" t="n">
        <v>10045486.3732291</v>
      </c>
      <c r="F622" s="24" t="n">
        <f aca="false">E622/43560</f>
        <v>230.612634830788</v>
      </c>
    </row>
    <row r="623" customFormat="false" ht="15" hidden="false" customHeight="false" outlineLevel="0" collapsed="false">
      <c r="A623" s="58" t="n">
        <v>9222</v>
      </c>
      <c r="B623" s="0" t="n">
        <v>1925</v>
      </c>
      <c r="C623" s="0" t="n">
        <v>3</v>
      </c>
      <c r="D623" s="0" t="n">
        <v>16038.9335273817</v>
      </c>
      <c r="E623" s="13" t="n">
        <v>9349319.81340759</v>
      </c>
      <c r="F623" s="24" t="n">
        <f aca="false">E623/43560</f>
        <v>214.630849710918</v>
      </c>
    </row>
    <row r="624" customFormat="false" ht="15" hidden="false" customHeight="false" outlineLevel="0" collapsed="false">
      <c r="A624" s="58" t="n">
        <v>32142</v>
      </c>
      <c r="B624" s="0" t="n">
        <v>1987</v>
      </c>
      <c r="C624" s="0" t="n">
        <v>12</v>
      </c>
      <c r="D624" s="0" t="n">
        <v>16051.853667324</v>
      </c>
      <c r="E624" s="13" t="n">
        <v>9349319.81340759</v>
      </c>
      <c r="F624" s="24" t="n">
        <f aca="false">E624/43560</f>
        <v>214.630849710918</v>
      </c>
    </row>
    <row r="625" customFormat="false" ht="15" hidden="false" customHeight="false" outlineLevel="0" collapsed="false">
      <c r="A625" s="58" t="n">
        <v>15522</v>
      </c>
      <c r="B625" s="0" t="n">
        <v>1942</v>
      </c>
      <c r="C625" s="0" t="n">
        <v>6</v>
      </c>
      <c r="D625" s="0" t="n">
        <v>16052.0641118022</v>
      </c>
      <c r="E625" s="13" t="n">
        <v>7481604.59923598</v>
      </c>
      <c r="F625" s="24" t="n">
        <f aca="false">E625/43560</f>
        <v>171.754008246923</v>
      </c>
    </row>
    <row r="626" customFormat="false" ht="15" hidden="false" customHeight="false" outlineLevel="0" collapsed="false">
      <c r="A626" s="58" t="n">
        <v>26358</v>
      </c>
      <c r="B626" s="0" t="n">
        <v>1972</v>
      </c>
      <c r="C626" s="0" t="n">
        <v>2</v>
      </c>
      <c r="D626" s="0" t="n">
        <v>16079.5601818492</v>
      </c>
      <c r="E626" s="13" t="n">
        <v>7455162.47046484</v>
      </c>
      <c r="F626" s="24" t="n">
        <f aca="false">E626/43560</f>
        <v>171.146980497356</v>
      </c>
    </row>
    <row r="627" customFormat="false" ht="15" hidden="false" customHeight="false" outlineLevel="0" collapsed="false">
      <c r="A627" s="58" t="n">
        <v>10501</v>
      </c>
      <c r="B627" s="0" t="n">
        <v>1928</v>
      </c>
      <c r="C627" s="0" t="n">
        <v>9</v>
      </c>
      <c r="D627" s="0" t="n">
        <v>16083.2602254627</v>
      </c>
      <c r="E627" s="13" t="n">
        <v>11808050.5519839</v>
      </c>
      <c r="F627" s="24" t="n">
        <f aca="false">E627/43560</f>
        <v>271.075540679152</v>
      </c>
    </row>
    <row r="628" customFormat="false" ht="15" hidden="false" customHeight="false" outlineLevel="0" collapsed="false">
      <c r="A628" s="58" t="n">
        <v>10652</v>
      </c>
      <c r="B628" s="0" t="n">
        <v>1929</v>
      </c>
      <c r="C628" s="0" t="n">
        <v>2</v>
      </c>
      <c r="D628" s="0" t="n">
        <v>16093.193757585</v>
      </c>
      <c r="E628" s="13" t="n">
        <v>8827098.12635679</v>
      </c>
      <c r="F628" s="24" t="n">
        <f aca="false">E628/43560</f>
        <v>202.64228940213</v>
      </c>
    </row>
    <row r="629" customFormat="false" ht="15" hidden="false" customHeight="false" outlineLevel="0" collapsed="false">
      <c r="A629" s="58" t="n">
        <v>29341</v>
      </c>
      <c r="B629" s="0" t="n">
        <v>1980</v>
      </c>
      <c r="C629" s="0" t="n">
        <v>4</v>
      </c>
      <c r="D629" s="0" t="n">
        <v>16106.4246482479</v>
      </c>
      <c r="E629" s="13" t="n">
        <v>5884235.3685598</v>
      </c>
      <c r="F629" s="24" t="n">
        <f aca="false">E629/43560</f>
        <v>135.083456578508</v>
      </c>
    </row>
    <row r="630" customFormat="false" ht="15" hidden="false" customHeight="false" outlineLevel="0" collapsed="false">
      <c r="A630" s="58" t="n">
        <v>34150</v>
      </c>
      <c r="B630" s="0" t="n">
        <v>1993</v>
      </c>
      <c r="C630" s="0" t="n">
        <v>6</v>
      </c>
      <c r="D630" s="0" t="n">
        <v>16169.1516326608</v>
      </c>
      <c r="E630" s="13" t="n">
        <v>8452848.06154796</v>
      </c>
      <c r="F630" s="24" t="n">
        <f aca="false">E630/43560</f>
        <v>194.050690118181</v>
      </c>
    </row>
    <row r="631" customFormat="false" ht="15" hidden="false" customHeight="false" outlineLevel="0" collapsed="false">
      <c r="A631" s="58" t="n">
        <v>36646</v>
      </c>
      <c r="B631" s="0" t="n">
        <v>2000</v>
      </c>
      <c r="C631" s="0" t="n">
        <v>4</v>
      </c>
      <c r="D631" s="0" t="n">
        <v>16193.2165551047</v>
      </c>
      <c r="E631" s="13" t="n">
        <v>6093745.6957277</v>
      </c>
      <c r="F631" s="24" t="n">
        <f aca="false">E631/43560</f>
        <v>139.89315187621</v>
      </c>
    </row>
    <row r="632" customFormat="false" ht="15" hidden="false" customHeight="false" outlineLevel="0" collapsed="false">
      <c r="A632" s="58" t="n">
        <v>14884</v>
      </c>
      <c r="B632" s="0" t="n">
        <v>1940</v>
      </c>
      <c r="C632" s="0" t="n">
        <v>9</v>
      </c>
      <c r="D632" s="0" t="n">
        <v>16316.904799378</v>
      </c>
      <c r="E632" s="13" t="n">
        <v>11812038.2413975</v>
      </c>
      <c r="F632" s="24" t="n">
        <f aca="false">E632/43560</f>
        <v>271.167085431531</v>
      </c>
    </row>
    <row r="633" customFormat="false" ht="15" hidden="false" customHeight="false" outlineLevel="0" collapsed="false">
      <c r="A633" s="58" t="n">
        <v>36799</v>
      </c>
      <c r="B633" s="0" t="n">
        <v>2000</v>
      </c>
      <c r="C633" s="0" t="n">
        <v>9</v>
      </c>
      <c r="D633" s="0" t="n">
        <v>16346.2321042552</v>
      </c>
      <c r="E633" s="13" t="n">
        <v>11812038.2413975</v>
      </c>
      <c r="F633" s="24" t="n">
        <f aca="false">E633/43560</f>
        <v>271.167085431531</v>
      </c>
    </row>
    <row r="634" customFormat="false" ht="15" hidden="false" customHeight="false" outlineLevel="0" collapsed="false">
      <c r="A634" s="58" t="n">
        <v>15310</v>
      </c>
      <c r="B634" s="0" t="n">
        <v>1941</v>
      </c>
      <c r="C634" s="0" t="n">
        <v>11</v>
      </c>
      <c r="D634" s="0" t="n">
        <v>16435.9373388198</v>
      </c>
      <c r="E634" s="13" t="n">
        <v>9290909.57100902</v>
      </c>
      <c r="F634" s="24" t="n">
        <f aca="false">E634/43560</f>
        <v>213.289935055303</v>
      </c>
    </row>
    <row r="635" customFormat="false" ht="15" hidden="false" customHeight="false" outlineLevel="0" collapsed="false">
      <c r="A635" s="58" t="n">
        <v>28763</v>
      </c>
      <c r="B635" s="0" t="n">
        <v>1978</v>
      </c>
      <c r="C635" s="0" t="n">
        <v>9</v>
      </c>
      <c r="D635" s="0" t="n">
        <v>16460.0410772527</v>
      </c>
      <c r="E635" s="13" t="n">
        <v>11436680.8644667</v>
      </c>
      <c r="F635" s="24" t="n">
        <f aca="false">E635/43560</f>
        <v>262.550065759107</v>
      </c>
    </row>
    <row r="636" customFormat="false" ht="15" hidden="false" customHeight="false" outlineLevel="0" collapsed="false">
      <c r="A636" s="58" t="n">
        <v>26267</v>
      </c>
      <c r="B636" s="0" t="n">
        <v>1971</v>
      </c>
      <c r="C636" s="0" t="n">
        <v>11</v>
      </c>
      <c r="D636" s="0" t="n">
        <v>16505.8259301047</v>
      </c>
      <c r="E636" s="13" t="n">
        <v>8792957.07195446</v>
      </c>
      <c r="F636" s="24" t="n">
        <f aca="false">E636/43560</f>
        <v>201.858518639909</v>
      </c>
    </row>
    <row r="637" customFormat="false" ht="15" hidden="false" customHeight="false" outlineLevel="0" collapsed="false">
      <c r="A637" s="58" t="n">
        <v>16162</v>
      </c>
      <c r="B637" s="0" t="n">
        <v>1944</v>
      </c>
      <c r="C637" s="0" t="n">
        <v>3</v>
      </c>
      <c r="D637" s="0" t="n">
        <v>16506.5810594281</v>
      </c>
      <c r="E637" s="13" t="n">
        <v>7265431.48712871</v>
      </c>
      <c r="F637" s="24" t="n">
        <f aca="false">E637/43560</f>
        <v>166.791356453827</v>
      </c>
    </row>
    <row r="638" customFormat="false" ht="15" hidden="false" customHeight="false" outlineLevel="0" collapsed="false">
      <c r="A638" s="58" t="n">
        <v>12935</v>
      </c>
      <c r="B638" s="0" t="n">
        <v>1935</v>
      </c>
      <c r="C638" s="0" t="n">
        <v>5</v>
      </c>
      <c r="D638" s="0" t="n">
        <v>16523.8684532388</v>
      </c>
      <c r="E638" s="13" t="n">
        <v>7498327.18367964</v>
      </c>
      <c r="F638" s="24" t="n">
        <f aca="false">E638/43560</f>
        <v>172.137905961424</v>
      </c>
    </row>
    <row r="639" customFormat="false" ht="15" hidden="false" customHeight="false" outlineLevel="0" collapsed="false">
      <c r="A639" s="58" t="n">
        <v>37894</v>
      </c>
      <c r="B639" s="0" t="n">
        <v>2003</v>
      </c>
      <c r="C639" s="0" t="n">
        <v>9</v>
      </c>
      <c r="D639" s="0" t="n">
        <v>16535.8569383343</v>
      </c>
      <c r="E639" s="13" t="n">
        <v>12133869.0922433</v>
      </c>
      <c r="F639" s="24" t="n">
        <f aca="false">E639/43560</f>
        <v>278.555305147917</v>
      </c>
    </row>
    <row r="640" customFormat="false" ht="15" hidden="false" customHeight="false" outlineLevel="0" collapsed="false">
      <c r="A640" s="58" t="n">
        <v>34242</v>
      </c>
      <c r="B640" s="0" t="n">
        <v>1993</v>
      </c>
      <c r="C640" s="0" t="n">
        <v>9</v>
      </c>
      <c r="D640" s="0" t="n">
        <v>16592.6866324712</v>
      </c>
      <c r="E640" s="13" t="n">
        <v>11436680.8644667</v>
      </c>
      <c r="F640" s="24" t="n">
        <f aca="false">E640/43560</f>
        <v>262.550065759107</v>
      </c>
    </row>
    <row r="641" customFormat="false" ht="15" hidden="false" customHeight="false" outlineLevel="0" collapsed="false">
      <c r="A641" s="58" t="n">
        <v>19571</v>
      </c>
      <c r="B641" s="0" t="n">
        <v>1953</v>
      </c>
      <c r="C641" s="0" t="n">
        <v>7</v>
      </c>
      <c r="D641" s="0" t="n">
        <v>16599.5583993856</v>
      </c>
      <c r="E641" s="13" t="n">
        <v>11636432.2420839</v>
      </c>
      <c r="F641" s="24" t="n">
        <f aca="false">E641/43560</f>
        <v>267.135726402294</v>
      </c>
    </row>
    <row r="642" customFormat="false" ht="15" hidden="false" customHeight="false" outlineLevel="0" collapsed="false">
      <c r="A642" s="58" t="n">
        <v>33694</v>
      </c>
      <c r="B642" s="0" t="n">
        <v>1992</v>
      </c>
      <c r="C642" s="0" t="n">
        <v>3</v>
      </c>
      <c r="D642" s="0" t="n">
        <v>16612.4711345191</v>
      </c>
      <c r="E642" s="13" t="n">
        <v>7597043.60101735</v>
      </c>
      <c r="F642" s="24" t="n">
        <f aca="false">E642/43560</f>
        <v>174.404123072024</v>
      </c>
    </row>
    <row r="643" customFormat="false" ht="15" hidden="false" customHeight="false" outlineLevel="0" collapsed="false">
      <c r="A643" s="58" t="n">
        <v>36738</v>
      </c>
      <c r="B643" s="0" t="n">
        <v>2000</v>
      </c>
      <c r="C643" s="0" t="n">
        <v>7</v>
      </c>
      <c r="D643" s="0" t="n">
        <v>16633.3021986878</v>
      </c>
      <c r="E643" s="13" t="n">
        <v>11454283.6790303</v>
      </c>
      <c r="F643" s="24" t="n">
        <f aca="false">E643/43560</f>
        <v>262.954170776637</v>
      </c>
    </row>
    <row r="644" customFormat="false" ht="15" hidden="false" customHeight="false" outlineLevel="0" collapsed="false">
      <c r="A644" s="58" t="n">
        <v>27363</v>
      </c>
      <c r="B644" s="0" t="n">
        <v>1974</v>
      </c>
      <c r="C644" s="0" t="n">
        <v>11</v>
      </c>
      <c r="D644" s="0" t="n">
        <v>16642.854615443</v>
      </c>
      <c r="E644" s="13" t="n">
        <v>8769289.01686862</v>
      </c>
      <c r="F644" s="24" t="n">
        <f aca="false">E644/43560</f>
        <v>201.315174859243</v>
      </c>
    </row>
    <row r="645" customFormat="false" ht="15" hidden="false" customHeight="false" outlineLevel="0" collapsed="false">
      <c r="A645" s="58" t="n">
        <v>21093</v>
      </c>
      <c r="B645" s="0" t="n">
        <v>1957</v>
      </c>
      <c r="C645" s="0" t="n">
        <v>9</v>
      </c>
      <c r="D645" s="0" t="n">
        <v>16684.7837672558</v>
      </c>
      <c r="E645" s="13" t="n">
        <v>11282893.071255</v>
      </c>
      <c r="F645" s="24" t="n">
        <f aca="false">E645/43560</f>
        <v>259.019583821281</v>
      </c>
    </row>
    <row r="646" customFormat="false" ht="15" hidden="false" customHeight="false" outlineLevel="0" collapsed="false">
      <c r="A646" s="58" t="n">
        <v>17257</v>
      </c>
      <c r="B646" s="0" t="n">
        <v>1947</v>
      </c>
      <c r="C646" s="0" t="n">
        <v>3</v>
      </c>
      <c r="D646" s="0" t="n">
        <v>16693.5479890397</v>
      </c>
      <c r="E646" s="13" t="n">
        <v>6451763.41756359</v>
      </c>
      <c r="F646" s="24" t="n">
        <f aca="false">E646/43560</f>
        <v>148.112107841221</v>
      </c>
    </row>
    <row r="647" customFormat="false" ht="15" hidden="false" customHeight="false" outlineLevel="0" collapsed="false">
      <c r="A647" s="58" t="n">
        <v>20575</v>
      </c>
      <c r="B647" s="0" t="n">
        <v>1956</v>
      </c>
      <c r="C647" s="0" t="n">
        <v>4</v>
      </c>
      <c r="D647" s="0" t="n">
        <v>16747.6501204111</v>
      </c>
      <c r="E647" s="13" t="n">
        <v>5716119.77266276</v>
      </c>
      <c r="F647" s="24" t="n">
        <f aca="false">E647/43560</f>
        <v>131.224053550568</v>
      </c>
    </row>
    <row r="648" customFormat="false" ht="15" hidden="false" customHeight="false" outlineLevel="0" collapsed="false">
      <c r="A648" s="58" t="n">
        <v>8370</v>
      </c>
      <c r="B648" s="0" t="n">
        <v>1922</v>
      </c>
      <c r="C648" s="0" t="n">
        <v>11</v>
      </c>
      <c r="D648" s="0" t="n">
        <v>16794.6593598301</v>
      </c>
      <c r="E648" s="13" t="n">
        <v>8744801.90739287</v>
      </c>
      <c r="F648" s="24" t="n">
        <f aca="false">E648/43560</f>
        <v>200.753028177063</v>
      </c>
    </row>
    <row r="649" customFormat="false" ht="15" hidden="false" customHeight="false" outlineLevel="0" collapsed="false">
      <c r="A649" s="58" t="n">
        <v>25902</v>
      </c>
      <c r="B649" s="0" t="n">
        <v>1970</v>
      </c>
      <c r="C649" s="0" t="n">
        <v>11</v>
      </c>
      <c r="D649" s="0" t="n">
        <v>16804.0403092764</v>
      </c>
      <c r="E649" s="13" t="n">
        <v>8348743.14200258</v>
      </c>
      <c r="F649" s="24" t="n">
        <f aca="false">E649/43560</f>
        <v>191.660770018425</v>
      </c>
    </row>
    <row r="650" customFormat="false" ht="15" hidden="false" customHeight="false" outlineLevel="0" collapsed="false">
      <c r="A650" s="58" t="n">
        <v>31047</v>
      </c>
      <c r="B650" s="0" t="n">
        <v>1984</v>
      </c>
      <c r="C650" s="0" t="n">
        <v>12</v>
      </c>
      <c r="D650" s="0" t="n">
        <v>16809.8126611802</v>
      </c>
      <c r="E650" s="13" t="n">
        <v>12286873.4967173</v>
      </c>
      <c r="F650" s="24" t="n">
        <f aca="false">E650/43560</f>
        <v>282.067802954942</v>
      </c>
    </row>
    <row r="651" customFormat="false" ht="15" hidden="false" customHeight="false" outlineLevel="0" collapsed="false">
      <c r="A651" s="58" t="n">
        <v>37833</v>
      </c>
      <c r="B651" s="0" t="n">
        <v>2003</v>
      </c>
      <c r="C651" s="0" t="n">
        <v>7</v>
      </c>
      <c r="D651" s="0" t="n">
        <v>16810.7261690306</v>
      </c>
      <c r="E651" s="13" t="n">
        <v>12281668.3623146</v>
      </c>
      <c r="F651" s="24" t="n">
        <f aca="false">E651/43560</f>
        <v>281.948309511355</v>
      </c>
    </row>
    <row r="652" customFormat="false" ht="15" hidden="false" customHeight="false" outlineLevel="0" collapsed="false">
      <c r="A652" s="58" t="n">
        <v>17075</v>
      </c>
      <c r="B652" s="0" t="n">
        <v>1946</v>
      </c>
      <c r="C652" s="0" t="n">
        <v>9</v>
      </c>
      <c r="D652" s="0" t="n">
        <v>16821.2486252276</v>
      </c>
      <c r="E652" s="13" t="n">
        <v>11283741.7487801</v>
      </c>
      <c r="F652" s="24" t="n">
        <f aca="false">E652/43560</f>
        <v>259.039066776402</v>
      </c>
    </row>
    <row r="653" customFormat="false" ht="15" hidden="false" customHeight="false" outlineLevel="0" collapsed="false">
      <c r="A653" s="58" t="n">
        <v>35399</v>
      </c>
      <c r="B653" s="0" t="n">
        <v>1996</v>
      </c>
      <c r="C653" s="0" t="n">
        <v>11</v>
      </c>
      <c r="D653" s="0" t="n">
        <v>16854.8966502958</v>
      </c>
      <c r="E653" s="13" t="n">
        <v>8741707.49957738</v>
      </c>
      <c r="F653" s="24" t="n">
        <f aca="false">E653/43560</f>
        <v>200.681990348425</v>
      </c>
    </row>
    <row r="654" customFormat="false" ht="15" hidden="false" customHeight="false" outlineLevel="0" collapsed="false">
      <c r="A654" s="58" t="n">
        <v>18901</v>
      </c>
      <c r="B654" s="0" t="n">
        <v>1951</v>
      </c>
      <c r="C654" s="0" t="n">
        <v>9</v>
      </c>
      <c r="D654" s="0" t="n">
        <v>16857.3067164745</v>
      </c>
      <c r="E654" s="13" t="n">
        <v>11659099.1257109</v>
      </c>
      <c r="F654" s="24" t="n">
        <f aca="false">E654/43560</f>
        <v>267.656086448826</v>
      </c>
    </row>
    <row r="655" customFormat="false" ht="15" hidden="false" customHeight="false" outlineLevel="0" collapsed="false">
      <c r="A655" s="58" t="n">
        <v>19997</v>
      </c>
      <c r="B655" s="0" t="n">
        <v>1954</v>
      </c>
      <c r="C655" s="0" t="n">
        <v>9</v>
      </c>
      <c r="D655" s="0" t="n">
        <v>16859.4391544675</v>
      </c>
      <c r="E655" s="13" t="n">
        <v>11659099.1257109</v>
      </c>
      <c r="F655" s="24" t="n">
        <f aca="false">E655/43560</f>
        <v>267.656086448826</v>
      </c>
    </row>
    <row r="656" customFormat="false" ht="15" hidden="false" customHeight="false" outlineLevel="0" collapsed="false">
      <c r="A656" s="58" t="n">
        <v>31259</v>
      </c>
      <c r="B656" s="0" t="n">
        <v>1985</v>
      </c>
      <c r="C656" s="0" t="n">
        <v>7</v>
      </c>
      <c r="D656" s="0" t="n">
        <v>16861.8057209496</v>
      </c>
      <c r="E656" s="13" t="n">
        <v>12307659.6744069</v>
      </c>
      <c r="F656" s="24" t="n">
        <f aca="false">E656/43560</f>
        <v>282.544987934043</v>
      </c>
    </row>
    <row r="657" customFormat="false" ht="15" hidden="false" customHeight="false" outlineLevel="0" collapsed="false">
      <c r="A657" s="58" t="n">
        <v>9862</v>
      </c>
      <c r="B657" s="0" t="n">
        <v>1926</v>
      </c>
      <c r="C657" s="0" t="n">
        <v>12</v>
      </c>
      <c r="D657" s="0" t="n">
        <v>16865.9722627806</v>
      </c>
      <c r="E657" s="13" t="n">
        <v>7807078.56752268</v>
      </c>
      <c r="F657" s="24" t="n">
        <f aca="false">E657/43560</f>
        <v>179.22586243165</v>
      </c>
    </row>
    <row r="658" customFormat="false" ht="15" hidden="false" customHeight="false" outlineLevel="0" collapsed="false">
      <c r="A658" s="58" t="n">
        <v>25384</v>
      </c>
      <c r="B658" s="0" t="n">
        <v>1969</v>
      </c>
      <c r="C658" s="0" t="n">
        <v>6</v>
      </c>
      <c r="D658" s="0" t="n">
        <v>16874.9279050364</v>
      </c>
      <c r="E658" s="13" t="n">
        <v>6576196.81298404</v>
      </c>
      <c r="F658" s="24" t="n">
        <f aca="false">E658/43560</f>
        <v>150.968705532232</v>
      </c>
    </row>
    <row r="659" customFormat="false" ht="15" hidden="false" customHeight="false" outlineLevel="0" collapsed="false">
      <c r="A659" s="58" t="n">
        <v>11688</v>
      </c>
      <c r="B659" s="0" t="n">
        <v>1931</v>
      </c>
      <c r="C659" s="0" t="n">
        <v>12</v>
      </c>
      <c r="D659" s="0" t="n">
        <v>16908.9885562045</v>
      </c>
      <c r="E659" s="13" t="n">
        <v>8992361.25286606</v>
      </c>
      <c r="F659" s="24" t="n">
        <f aca="false">E659/43560</f>
        <v>206.436208743482</v>
      </c>
    </row>
    <row r="660" customFormat="false" ht="15" hidden="false" customHeight="false" outlineLevel="0" collapsed="false">
      <c r="A660" s="58" t="n">
        <v>30589</v>
      </c>
      <c r="B660" s="0" t="n">
        <v>1983</v>
      </c>
      <c r="C660" s="0" t="n">
        <v>9</v>
      </c>
      <c r="D660" s="0" t="n">
        <v>16911.3160270024</v>
      </c>
      <c r="E660" s="13" t="n">
        <v>8136277.15596952</v>
      </c>
      <c r="F660" s="24" t="n">
        <f aca="false">E660/43560</f>
        <v>186.783222129695</v>
      </c>
    </row>
    <row r="661" customFormat="false" ht="15" hidden="false" customHeight="false" outlineLevel="0" collapsed="false">
      <c r="A661" s="58" t="n">
        <v>19693</v>
      </c>
      <c r="B661" s="0" t="n">
        <v>1953</v>
      </c>
      <c r="C661" s="0" t="n">
        <v>11</v>
      </c>
      <c r="D661" s="0" t="n">
        <v>16912.1987115064</v>
      </c>
      <c r="E661" s="13" t="n">
        <v>8741343.05482163</v>
      </c>
      <c r="F661" s="24" t="n">
        <f aca="false">E661/43560</f>
        <v>200.673623848063</v>
      </c>
    </row>
    <row r="662" customFormat="false" ht="15" hidden="false" customHeight="false" outlineLevel="0" collapsed="false">
      <c r="A662" s="58" t="n">
        <v>20879</v>
      </c>
      <c r="B662" s="0" t="n">
        <v>1957</v>
      </c>
      <c r="C662" s="0" t="n">
        <v>2</v>
      </c>
      <c r="D662" s="0" t="n">
        <v>17032.5831500303</v>
      </c>
      <c r="E662" s="13" t="n">
        <v>6126785.22823791</v>
      </c>
      <c r="F662" s="24" t="n">
        <f aca="false">E662/43560</f>
        <v>140.651635175342</v>
      </c>
    </row>
    <row r="663" customFormat="false" ht="15" hidden="false" customHeight="false" outlineLevel="0" collapsed="false">
      <c r="A663" s="58" t="n">
        <v>36494</v>
      </c>
      <c r="B663" s="0" t="n">
        <v>1999</v>
      </c>
      <c r="C663" s="0" t="n">
        <v>11</v>
      </c>
      <c r="D663" s="0" t="n">
        <v>17055.567610361</v>
      </c>
      <c r="E663" s="13" t="n">
        <v>8351837.54981807</v>
      </c>
      <c r="F663" s="24" t="n">
        <f aca="false">E663/43560</f>
        <v>191.731807847063</v>
      </c>
    </row>
    <row r="664" customFormat="false" ht="15" hidden="false" customHeight="false" outlineLevel="0" collapsed="false">
      <c r="A664" s="58" t="n">
        <v>22006</v>
      </c>
      <c r="B664" s="0" t="n">
        <v>1960</v>
      </c>
      <c r="C664" s="0" t="n">
        <v>3</v>
      </c>
      <c r="D664" s="0" t="n">
        <v>17127.9901585255</v>
      </c>
      <c r="E664" s="13" t="n">
        <v>7539188.25054317</v>
      </c>
      <c r="F664" s="24" t="n">
        <f aca="false">E664/43560</f>
        <v>173.075946982166</v>
      </c>
    </row>
    <row r="665" customFormat="false" ht="15" hidden="false" customHeight="false" outlineLevel="0" collapsed="false">
      <c r="A665" s="58" t="n">
        <v>16861</v>
      </c>
      <c r="B665" s="0" t="n">
        <v>1946</v>
      </c>
      <c r="C665" s="0" t="n">
        <v>2</v>
      </c>
      <c r="D665" s="0" t="n">
        <v>17133.5334591171</v>
      </c>
      <c r="E665" s="13" t="n">
        <v>7682519.50990658</v>
      </c>
      <c r="F665" s="24" t="n">
        <f aca="false">E665/43560</f>
        <v>176.366379933576</v>
      </c>
    </row>
    <row r="666" customFormat="false" ht="15" hidden="false" customHeight="false" outlineLevel="0" collapsed="false">
      <c r="A666" s="58" t="n">
        <v>37346</v>
      </c>
      <c r="B666" s="0" t="n">
        <v>2002</v>
      </c>
      <c r="C666" s="0" t="n">
        <v>3</v>
      </c>
      <c r="D666" s="0" t="n">
        <v>17211.4374051881</v>
      </c>
      <c r="E666" s="13" t="n">
        <v>7414326.70132706</v>
      </c>
      <c r="F666" s="24" t="n">
        <f aca="false">E666/43560</f>
        <v>170.209520232485</v>
      </c>
    </row>
    <row r="667" customFormat="false" ht="15" hidden="false" customHeight="false" outlineLevel="0" collapsed="false">
      <c r="A667" s="58" t="n">
        <v>26511</v>
      </c>
      <c r="B667" s="0" t="n">
        <v>1972</v>
      </c>
      <c r="C667" s="0" t="n">
        <v>7</v>
      </c>
      <c r="D667" s="0" t="n">
        <v>17219.4076200319</v>
      </c>
      <c r="E667" s="13" t="n">
        <v>11623534.8055471</v>
      </c>
      <c r="F667" s="24" t="n">
        <f aca="false">E667/43560</f>
        <v>266.839642000623</v>
      </c>
    </row>
    <row r="668" customFormat="false" ht="15" hidden="false" customHeight="false" outlineLevel="0" collapsed="false">
      <c r="A668" s="58" t="n">
        <v>29676</v>
      </c>
      <c r="B668" s="0" t="n">
        <v>1981</v>
      </c>
      <c r="C668" s="0" t="n">
        <v>3</v>
      </c>
      <c r="D668" s="0" t="n">
        <v>17230.2617661559</v>
      </c>
      <c r="E668" s="13" t="n">
        <v>6430992.2433947</v>
      </c>
      <c r="F668" s="24" t="n">
        <f aca="false">E668/43560</f>
        <v>147.635267295562</v>
      </c>
    </row>
    <row r="669" customFormat="false" ht="15" hidden="false" customHeight="false" outlineLevel="0" collapsed="false">
      <c r="A669" s="58" t="n">
        <v>11719</v>
      </c>
      <c r="B669" s="0" t="n">
        <v>1932</v>
      </c>
      <c r="C669" s="0" t="n">
        <v>1</v>
      </c>
      <c r="D669" s="0" t="n">
        <v>17313.1893914973</v>
      </c>
      <c r="E669" s="13" t="n">
        <v>6969560.01284141</v>
      </c>
      <c r="F669" s="24" t="n">
        <f aca="false">E669/43560</f>
        <v>159.999082021153</v>
      </c>
    </row>
    <row r="670" customFormat="false" ht="15" hidden="false" customHeight="false" outlineLevel="0" collapsed="false">
      <c r="A670" s="58" t="n">
        <v>17226</v>
      </c>
      <c r="B670" s="0" t="n">
        <v>1947</v>
      </c>
      <c r="C670" s="0" t="n">
        <v>2</v>
      </c>
      <c r="D670" s="0" t="n">
        <v>17315.8919144417</v>
      </c>
      <c r="E670" s="13" t="n">
        <v>7384760.49964279</v>
      </c>
      <c r="F670" s="24" t="n">
        <f aca="false">E670/43560</f>
        <v>169.530773637346</v>
      </c>
    </row>
    <row r="671" customFormat="false" ht="15" hidden="false" customHeight="false" outlineLevel="0" collapsed="false">
      <c r="A671" s="58" t="n">
        <v>18383</v>
      </c>
      <c r="B671" s="0" t="n">
        <v>1950</v>
      </c>
      <c r="C671" s="0" t="n">
        <v>4</v>
      </c>
      <c r="D671" s="0" t="n">
        <v>17413.2252066899</v>
      </c>
      <c r="E671" s="13" t="n">
        <v>6082196.10556406</v>
      </c>
      <c r="F671" s="24" t="n">
        <f aca="false">E671/43560</f>
        <v>139.628009769606</v>
      </c>
    </row>
    <row r="672" customFormat="false" ht="15" hidden="false" customHeight="false" outlineLevel="0" collapsed="false">
      <c r="A672" s="58" t="n">
        <v>31532</v>
      </c>
      <c r="B672" s="0" t="n">
        <v>1986</v>
      </c>
      <c r="C672" s="0" t="n">
        <v>4</v>
      </c>
      <c r="D672" s="0" t="n">
        <v>17469.5210672027</v>
      </c>
      <c r="E672" s="13" t="n">
        <v>5938086.80326324</v>
      </c>
      <c r="F672" s="24" t="n">
        <f aca="false">E672/43560</f>
        <v>136.319715410084</v>
      </c>
    </row>
    <row r="673" customFormat="false" ht="15" hidden="false" customHeight="false" outlineLevel="0" collapsed="false">
      <c r="A673" s="58" t="n">
        <v>24319</v>
      </c>
      <c r="B673" s="0" t="n">
        <v>1966</v>
      </c>
      <c r="C673" s="0" t="n">
        <v>7</v>
      </c>
      <c r="D673" s="0" t="n">
        <v>17475.4928985892</v>
      </c>
      <c r="E673" s="13" t="n">
        <v>11289539.7608536</v>
      </c>
      <c r="F673" s="24" t="n">
        <f aca="false">E673/43560</f>
        <v>259.172170818494</v>
      </c>
    </row>
    <row r="674" customFormat="false" ht="15" hidden="false" customHeight="false" outlineLevel="0" collapsed="false">
      <c r="A674" s="58" t="n">
        <v>36068</v>
      </c>
      <c r="B674" s="0" t="n">
        <v>1998</v>
      </c>
      <c r="C674" s="0" t="n">
        <v>9</v>
      </c>
      <c r="D674" s="0" t="n">
        <v>17517.9860484299</v>
      </c>
      <c r="E674" s="13" t="n">
        <v>8666207.66727522</v>
      </c>
      <c r="F674" s="24" t="n">
        <f aca="false">E674/43560</f>
        <v>198.948752692269</v>
      </c>
    </row>
    <row r="675" customFormat="false" ht="15" hidden="false" customHeight="false" outlineLevel="0" collapsed="false">
      <c r="A675" s="58" t="n">
        <v>18294</v>
      </c>
      <c r="B675" s="0" t="n">
        <v>1950</v>
      </c>
      <c r="C675" s="0" t="n">
        <v>1</v>
      </c>
      <c r="D675" s="0" t="n">
        <v>17614.063599818</v>
      </c>
      <c r="E675" s="13" t="n">
        <v>6038215.50545209</v>
      </c>
      <c r="F675" s="24" t="n">
        <f aca="false">E675/43560</f>
        <v>138.618354119653</v>
      </c>
    </row>
    <row r="676" customFormat="false" ht="15" hidden="false" customHeight="false" outlineLevel="0" collapsed="false">
      <c r="A676" s="58" t="n">
        <v>17014</v>
      </c>
      <c r="B676" s="0" t="n">
        <v>1946</v>
      </c>
      <c r="C676" s="0" t="n">
        <v>7</v>
      </c>
      <c r="D676" s="0" t="n">
        <v>17674.8077262212</v>
      </c>
      <c r="E676" s="13" t="n">
        <v>11725027.9047271</v>
      </c>
      <c r="F676" s="24" t="n">
        <f aca="false">E676/43560</f>
        <v>269.169602955168</v>
      </c>
    </row>
    <row r="677" customFormat="false" ht="15" hidden="false" customHeight="false" outlineLevel="0" collapsed="false">
      <c r="A677" s="58" t="n">
        <v>11017</v>
      </c>
      <c r="B677" s="0" t="n">
        <v>1930</v>
      </c>
      <c r="C677" s="0" t="n">
        <v>2</v>
      </c>
      <c r="D677" s="0" t="n">
        <v>17680.1798154961</v>
      </c>
      <c r="E677" s="13" t="n">
        <v>6427718.912701</v>
      </c>
      <c r="F677" s="24" t="n">
        <f aca="false">E677/43560</f>
        <v>147.560121962833</v>
      </c>
    </row>
    <row r="678" customFormat="false" ht="15" hidden="false" customHeight="false" outlineLevel="0" collapsed="false">
      <c r="A678" s="58" t="n">
        <v>35064</v>
      </c>
      <c r="B678" s="0" t="n">
        <v>1995</v>
      </c>
      <c r="C678" s="0" t="n">
        <v>12</v>
      </c>
      <c r="D678" s="0" t="n">
        <v>17691.0255802488</v>
      </c>
      <c r="E678" s="13" t="n">
        <v>7368796.72920331</v>
      </c>
      <c r="F678" s="24" t="n">
        <f aca="false">E678/43560</f>
        <v>169.164295895393</v>
      </c>
    </row>
    <row r="679" customFormat="false" ht="15" hidden="false" customHeight="false" outlineLevel="0" collapsed="false">
      <c r="A679" s="58" t="n">
        <v>25050</v>
      </c>
      <c r="B679" s="0" t="n">
        <v>1968</v>
      </c>
      <c r="C679" s="0" t="n">
        <v>7</v>
      </c>
      <c r="D679" s="0" t="n">
        <v>17719.487532236</v>
      </c>
      <c r="E679" s="13" t="n">
        <v>11619113.8940334</v>
      </c>
      <c r="F679" s="24" t="n">
        <f aca="false">E679/43560</f>
        <v>266.738151837314</v>
      </c>
    </row>
    <row r="680" customFormat="false" ht="15" hidden="false" customHeight="false" outlineLevel="0" collapsed="false">
      <c r="A680" s="58" t="n">
        <v>20789</v>
      </c>
      <c r="B680" s="0" t="n">
        <v>1956</v>
      </c>
      <c r="C680" s="0" t="n">
        <v>11</v>
      </c>
      <c r="D680" s="0" t="n">
        <v>17733.80819554</v>
      </c>
      <c r="E680" s="13" t="n">
        <v>8828600.34633822</v>
      </c>
      <c r="F680" s="24" t="n">
        <f aca="false">E680/43560</f>
        <v>202.676775627599</v>
      </c>
    </row>
    <row r="681" customFormat="false" ht="15" hidden="false" customHeight="false" outlineLevel="0" collapsed="false">
      <c r="A681" s="58" t="n">
        <v>21581</v>
      </c>
      <c r="B681" s="0" t="n">
        <v>1959</v>
      </c>
      <c r="C681" s="0" t="n">
        <v>1</v>
      </c>
      <c r="D681" s="0" t="n">
        <v>17839.0265094053</v>
      </c>
      <c r="E681" s="13" t="n">
        <v>6339900.9969154</v>
      </c>
      <c r="F681" s="24" t="n">
        <f aca="false">E681/43560</f>
        <v>145.544100021015</v>
      </c>
    </row>
    <row r="682" customFormat="false" ht="15" hidden="false" customHeight="false" outlineLevel="0" collapsed="false">
      <c r="A682" s="58" t="n">
        <v>21762</v>
      </c>
      <c r="B682" s="0" t="n">
        <v>1959</v>
      </c>
      <c r="C682" s="0" t="n">
        <v>7</v>
      </c>
      <c r="D682" s="0" t="n">
        <v>17840.6459249848</v>
      </c>
      <c r="E682" s="13" t="n">
        <v>11583859.0215326</v>
      </c>
      <c r="F682" s="24" t="n">
        <f aca="false">E682/43560</f>
        <v>265.92881132995</v>
      </c>
    </row>
    <row r="683" customFormat="false" ht="15" hidden="false" customHeight="false" outlineLevel="0" collapsed="false">
      <c r="A683" s="58" t="n">
        <v>21366</v>
      </c>
      <c r="B683" s="0" t="n">
        <v>1958</v>
      </c>
      <c r="C683" s="0" t="n">
        <v>6</v>
      </c>
      <c r="D683" s="0" t="n">
        <v>17847.5530282919</v>
      </c>
      <c r="E683" s="13" t="n">
        <v>6122388.91846628</v>
      </c>
      <c r="F683" s="24" t="n">
        <f aca="false">E683/43560</f>
        <v>140.550709790319</v>
      </c>
    </row>
    <row r="684" customFormat="false" ht="15" hidden="false" customHeight="false" outlineLevel="0" collapsed="false">
      <c r="A684" s="58" t="n">
        <v>26389</v>
      </c>
      <c r="B684" s="0" t="n">
        <v>1972</v>
      </c>
      <c r="C684" s="0" t="n">
        <v>3</v>
      </c>
      <c r="D684" s="0" t="n">
        <v>17858.4709780795</v>
      </c>
      <c r="E684" s="13" t="n">
        <v>7498848.82211137</v>
      </c>
      <c r="F684" s="24" t="n">
        <f aca="false">E684/43560</f>
        <v>172.149881132033</v>
      </c>
    </row>
    <row r="685" customFormat="false" ht="15" hidden="false" customHeight="false" outlineLevel="0" collapsed="false">
      <c r="A685" s="58" t="n">
        <v>26876</v>
      </c>
      <c r="B685" s="0" t="n">
        <v>1973</v>
      </c>
      <c r="C685" s="0" t="n">
        <v>7</v>
      </c>
      <c r="D685" s="0" t="n">
        <v>17925.3654666641</v>
      </c>
      <c r="E685" s="13" t="n">
        <v>11210070.2464666</v>
      </c>
      <c r="F685" s="24" t="n">
        <f aca="false">E685/43560</f>
        <v>257.347801801344</v>
      </c>
    </row>
    <row r="686" customFormat="false" ht="15" hidden="false" customHeight="false" outlineLevel="0" collapsed="false">
      <c r="A686" s="58" t="n">
        <v>24197</v>
      </c>
      <c r="B686" s="0" t="n">
        <v>1966</v>
      </c>
      <c r="C686" s="0" t="n">
        <v>3</v>
      </c>
      <c r="D686" s="0" t="n">
        <v>17934.8874061362</v>
      </c>
      <c r="E686" s="13" t="n">
        <v>5875809.02843157</v>
      </c>
      <c r="F686" s="24" t="n">
        <f aca="false">E686/43560</f>
        <v>134.890014426804</v>
      </c>
    </row>
    <row r="687" customFormat="false" ht="15" hidden="false" customHeight="false" outlineLevel="0" collapsed="false">
      <c r="A687" s="58" t="n">
        <v>26145</v>
      </c>
      <c r="B687" s="0" t="n">
        <v>1971</v>
      </c>
      <c r="C687" s="0" t="n">
        <v>7</v>
      </c>
      <c r="D687" s="0" t="n">
        <v>17945.5630214654</v>
      </c>
      <c r="E687" s="13" t="n">
        <v>12153592.8983665</v>
      </c>
      <c r="F687" s="24" t="n">
        <f aca="false">E687/43560</f>
        <v>279.008101431738</v>
      </c>
    </row>
    <row r="688" customFormat="false" ht="15" hidden="false" customHeight="false" outlineLevel="0" collapsed="false">
      <c r="A688" s="58" t="n">
        <v>26633</v>
      </c>
      <c r="B688" s="0" t="n">
        <v>1972</v>
      </c>
      <c r="C688" s="0" t="n">
        <v>11</v>
      </c>
      <c r="D688" s="0" t="n">
        <v>17973.3181318265</v>
      </c>
      <c r="E688" s="13" t="n">
        <v>10261046.8617521</v>
      </c>
      <c r="F688" s="24" t="n">
        <f aca="false">E688/43560</f>
        <v>235.561222721582</v>
      </c>
    </row>
    <row r="689" customFormat="false" ht="15" hidden="false" customHeight="false" outlineLevel="0" collapsed="false">
      <c r="A689" s="58" t="n">
        <v>23832</v>
      </c>
      <c r="B689" s="0" t="n">
        <v>1965</v>
      </c>
      <c r="C689" s="0" t="n">
        <v>3</v>
      </c>
      <c r="D689" s="0" t="n">
        <v>17996.9840194554</v>
      </c>
      <c r="E689" s="13" t="n">
        <v>7136052.07175126</v>
      </c>
      <c r="F689" s="24" t="n">
        <f aca="false">E689/43560</f>
        <v>163.821213768394</v>
      </c>
    </row>
    <row r="690" customFormat="false" ht="15" hidden="false" customHeight="false" outlineLevel="0" collapsed="false">
      <c r="A690" s="58" t="n">
        <v>18353</v>
      </c>
      <c r="B690" s="0" t="n">
        <v>1950</v>
      </c>
      <c r="C690" s="0" t="n">
        <v>3</v>
      </c>
      <c r="D690" s="0" t="n">
        <v>18048.9861953883</v>
      </c>
      <c r="E690" s="13" t="n">
        <v>7544108.85759698</v>
      </c>
      <c r="F690" s="24" t="n">
        <f aca="false">E690/43560</f>
        <v>173.188908576607</v>
      </c>
    </row>
    <row r="691" customFormat="false" ht="15" hidden="false" customHeight="false" outlineLevel="0" collapsed="false">
      <c r="A691" s="58" t="n">
        <v>24076</v>
      </c>
      <c r="B691" s="0" t="n">
        <v>1965</v>
      </c>
      <c r="C691" s="0" t="n">
        <v>11</v>
      </c>
      <c r="D691" s="0" t="n">
        <v>18049.5067411256</v>
      </c>
      <c r="E691" s="13" t="n">
        <v>8157358.01007435</v>
      </c>
      <c r="F691" s="24" t="n">
        <f aca="false">E691/43560</f>
        <v>187.267171948447</v>
      </c>
    </row>
    <row r="692" customFormat="false" ht="15" hidden="false" customHeight="false" outlineLevel="0" collapsed="false">
      <c r="A692" s="58" t="n">
        <v>30894</v>
      </c>
      <c r="B692" s="0" t="n">
        <v>1984</v>
      </c>
      <c r="C692" s="0" t="n">
        <v>7</v>
      </c>
      <c r="D692" s="0" t="n">
        <v>18064.8528993477</v>
      </c>
      <c r="E692" s="13" t="n">
        <v>11303465.5549033</v>
      </c>
      <c r="F692" s="24" t="n">
        <f aca="false">E692/43560</f>
        <v>259.491863060223</v>
      </c>
    </row>
    <row r="693" customFormat="false" ht="15" hidden="false" customHeight="false" outlineLevel="0" collapsed="false">
      <c r="A693" s="58" t="n">
        <v>32628</v>
      </c>
      <c r="B693" s="0" t="n">
        <v>1989</v>
      </c>
      <c r="C693" s="0" t="n">
        <v>4</v>
      </c>
      <c r="D693" s="0" t="n">
        <v>18112.6113470874</v>
      </c>
      <c r="E693" s="13" t="n">
        <v>6329480.06240882</v>
      </c>
      <c r="F693" s="24" t="n">
        <f aca="false">E693/43560</f>
        <v>145.304868283031</v>
      </c>
    </row>
    <row r="694" customFormat="false" ht="15" hidden="false" customHeight="false" outlineLevel="0" collapsed="false">
      <c r="A694" s="58" t="n">
        <v>27241</v>
      </c>
      <c r="B694" s="0" t="n">
        <v>1974</v>
      </c>
      <c r="C694" s="0" t="n">
        <v>7</v>
      </c>
      <c r="D694" s="0" t="n">
        <v>18225.2649139108</v>
      </c>
      <c r="E694" s="13" t="n">
        <v>11663287.766882</v>
      </c>
      <c r="F694" s="24" t="n">
        <f aca="false">E694/43560</f>
        <v>267.752244418778</v>
      </c>
    </row>
    <row r="695" customFormat="false" ht="15" hidden="false" customHeight="false" outlineLevel="0" collapsed="false">
      <c r="A695" s="58" t="n">
        <v>10989</v>
      </c>
      <c r="B695" s="0" t="n">
        <v>1930</v>
      </c>
      <c r="C695" s="0" t="n">
        <v>1</v>
      </c>
      <c r="D695" s="0" t="n">
        <v>18227.7358398438</v>
      </c>
      <c r="E695" s="13" t="n">
        <v>5708146.58776568</v>
      </c>
      <c r="F695" s="24" t="n">
        <f aca="false">E695/43560</f>
        <v>131.041014411517</v>
      </c>
    </row>
    <row r="696" customFormat="false" ht="15" hidden="false" customHeight="false" outlineLevel="0" collapsed="false">
      <c r="A696" s="58" t="n">
        <v>18840</v>
      </c>
      <c r="B696" s="0" t="n">
        <v>1951</v>
      </c>
      <c r="C696" s="0" t="n">
        <v>7</v>
      </c>
      <c r="D696" s="0" t="n">
        <v>18238.1591133192</v>
      </c>
      <c r="E696" s="13" t="n">
        <v>11229834.7397509</v>
      </c>
      <c r="F696" s="24" t="n">
        <f aca="false">E696/43560</f>
        <v>257.80153213386</v>
      </c>
    </row>
    <row r="697" customFormat="false" ht="15" hidden="false" customHeight="false" outlineLevel="0" collapsed="false">
      <c r="A697" s="58" t="n">
        <v>14823</v>
      </c>
      <c r="B697" s="0" t="n">
        <v>1940</v>
      </c>
      <c r="C697" s="0" t="n">
        <v>7</v>
      </c>
      <c r="D697" s="0" t="n">
        <v>18256.903069061</v>
      </c>
      <c r="E697" s="13" t="n">
        <v>10498674.7510278</v>
      </c>
      <c r="F697" s="24" t="n">
        <f aca="false">E697/43560</f>
        <v>241.016408425799</v>
      </c>
    </row>
    <row r="698" customFormat="false" ht="15" hidden="false" customHeight="false" outlineLevel="0" collapsed="false">
      <c r="A698" s="58" t="n">
        <v>35277</v>
      </c>
      <c r="B698" s="0" t="n">
        <v>1996</v>
      </c>
      <c r="C698" s="0" t="n">
        <v>7</v>
      </c>
      <c r="D698" s="0" t="n">
        <v>18271.9638245221</v>
      </c>
      <c r="E698" s="13" t="n">
        <v>12230646.0323859</v>
      </c>
      <c r="F698" s="24" t="n">
        <f aca="false">E698/43560</f>
        <v>280.776997988657</v>
      </c>
    </row>
    <row r="699" customFormat="false" ht="15" hidden="false" customHeight="false" outlineLevel="0" collapsed="false">
      <c r="A699" s="58" t="n">
        <v>19755</v>
      </c>
      <c r="B699" s="0" t="n">
        <v>1954</v>
      </c>
      <c r="C699" s="0" t="n">
        <v>1</v>
      </c>
      <c r="D699" s="0" t="n">
        <v>18423.546652192</v>
      </c>
      <c r="E699" s="13" t="n">
        <v>5756421.38264622</v>
      </c>
      <c r="F699" s="24" t="n">
        <f aca="false">E699/43560</f>
        <v>132.149251208591</v>
      </c>
    </row>
    <row r="700" customFormat="false" ht="15" hidden="false" customHeight="false" outlineLevel="0" collapsed="false">
      <c r="A700" s="58" t="n">
        <v>29617</v>
      </c>
      <c r="B700" s="0" t="n">
        <v>1981</v>
      </c>
      <c r="C700" s="0" t="n">
        <v>1</v>
      </c>
      <c r="D700" s="0" t="n">
        <v>18488.8611432418</v>
      </c>
      <c r="E700" s="13" t="n">
        <v>5834297.19535856</v>
      </c>
      <c r="F700" s="24" t="n">
        <f aca="false">E700/43560</f>
        <v>133.937033869572</v>
      </c>
    </row>
    <row r="701" customFormat="false" ht="15" hidden="false" customHeight="false" outlineLevel="0" collapsed="false">
      <c r="A701" s="58" t="n">
        <v>22858</v>
      </c>
      <c r="B701" s="0" t="n">
        <v>1962</v>
      </c>
      <c r="C701" s="0" t="n">
        <v>7</v>
      </c>
      <c r="D701" s="0" t="n">
        <v>18521.7309807342</v>
      </c>
      <c r="E701" s="13" t="n">
        <v>12244868.7307988</v>
      </c>
      <c r="F701" s="24" t="n">
        <f aca="false">E701/43560</f>
        <v>281.103506216686</v>
      </c>
    </row>
    <row r="702" customFormat="false" ht="15" hidden="false" customHeight="false" outlineLevel="0" collapsed="false">
      <c r="A702" s="58" t="n">
        <v>20089</v>
      </c>
      <c r="B702" s="0" t="n">
        <v>1954</v>
      </c>
      <c r="C702" s="0" t="n">
        <v>12</v>
      </c>
      <c r="D702" s="0" t="n">
        <v>18552.6463990443</v>
      </c>
      <c r="E702" s="13" t="n">
        <v>9788012.49549622</v>
      </c>
      <c r="F702" s="24" t="n">
        <f aca="false">E702/43560</f>
        <v>224.701847922319</v>
      </c>
    </row>
    <row r="703" customFormat="false" ht="15" hidden="false" customHeight="false" outlineLevel="0" collapsed="false">
      <c r="A703" s="58" t="n">
        <v>15918</v>
      </c>
      <c r="B703" s="0" t="n">
        <v>1943</v>
      </c>
      <c r="C703" s="0" t="n">
        <v>7</v>
      </c>
      <c r="D703" s="0" t="n">
        <v>18554.0942714654</v>
      </c>
      <c r="E703" s="13" t="n">
        <v>9214662.05812332</v>
      </c>
      <c r="F703" s="24" t="n">
        <f aca="false">E703/43560</f>
        <v>211.539533014769</v>
      </c>
    </row>
    <row r="704" customFormat="false" ht="15" hidden="false" customHeight="false" outlineLevel="0" collapsed="false">
      <c r="A704" s="58" t="n">
        <v>9617</v>
      </c>
      <c r="B704" s="0" t="n">
        <v>1926</v>
      </c>
      <c r="C704" s="0" t="n">
        <v>4</v>
      </c>
      <c r="D704" s="0" t="n">
        <v>18638.9899167552</v>
      </c>
      <c r="E704" s="13" t="n">
        <v>5322585.56195416</v>
      </c>
      <c r="F704" s="24" t="n">
        <f aca="false">E704/43560</f>
        <v>122.189751192703</v>
      </c>
    </row>
    <row r="705" customFormat="false" ht="15" hidden="false" customHeight="false" outlineLevel="0" collapsed="false">
      <c r="A705" s="58" t="n">
        <v>36372</v>
      </c>
      <c r="B705" s="0" t="n">
        <v>1999</v>
      </c>
      <c r="C705" s="0" t="n">
        <v>7</v>
      </c>
      <c r="D705" s="0" t="n">
        <v>18647.9044770176</v>
      </c>
      <c r="E705" s="13" t="n">
        <v>10950911.7314595</v>
      </c>
      <c r="F705" s="24" t="n">
        <f aca="false">E705/43560</f>
        <v>251.398340942597</v>
      </c>
    </row>
    <row r="706" customFormat="false" ht="15" hidden="false" customHeight="false" outlineLevel="0" collapsed="false">
      <c r="A706" s="58" t="n">
        <v>23954</v>
      </c>
      <c r="B706" s="0" t="n">
        <v>1965</v>
      </c>
      <c r="C706" s="0" t="n">
        <v>7</v>
      </c>
      <c r="D706" s="0" t="n">
        <v>18658.4722532995</v>
      </c>
      <c r="E706" s="13" t="n">
        <v>11213273.6274183</v>
      </c>
      <c r="F706" s="24" t="n">
        <f aca="false">E706/43560</f>
        <v>257.42134130896</v>
      </c>
    </row>
    <row r="707" customFormat="false" ht="15" hidden="false" customHeight="false" outlineLevel="0" collapsed="false">
      <c r="A707" s="58" t="n">
        <v>36556</v>
      </c>
      <c r="B707" s="0" t="n">
        <v>2000</v>
      </c>
      <c r="C707" s="0" t="n">
        <v>1</v>
      </c>
      <c r="D707" s="0" t="n">
        <v>18682.0533269493</v>
      </c>
      <c r="E707" s="13" t="n">
        <v>5798102.58493422</v>
      </c>
      <c r="F707" s="24" t="n">
        <f aca="false">E707/43560</f>
        <v>133.106119947985</v>
      </c>
    </row>
    <row r="708" customFormat="false" ht="15" hidden="false" customHeight="false" outlineLevel="0" collapsed="false">
      <c r="A708" s="58" t="n">
        <v>31624</v>
      </c>
      <c r="B708" s="0" t="n">
        <v>1986</v>
      </c>
      <c r="C708" s="0" t="n">
        <v>7</v>
      </c>
      <c r="D708" s="0" t="n">
        <v>18684.4250654202</v>
      </c>
      <c r="E708" s="13" t="n">
        <v>11213273.6274183</v>
      </c>
      <c r="F708" s="24" t="n">
        <f aca="false">E708/43560</f>
        <v>257.42134130896</v>
      </c>
    </row>
    <row r="709" customFormat="false" ht="15" hidden="false" customHeight="false" outlineLevel="0" collapsed="false">
      <c r="A709" s="58" t="n">
        <v>10074</v>
      </c>
      <c r="B709" s="0" t="n">
        <v>1927</v>
      </c>
      <c r="C709" s="0" t="n">
        <v>7</v>
      </c>
      <c r="D709" s="0" t="n">
        <v>18772.4089426578</v>
      </c>
      <c r="E709" s="13" t="n">
        <v>11301127.1409836</v>
      </c>
      <c r="F709" s="24" t="n">
        <f aca="false">E709/43560</f>
        <v>259.438180463353</v>
      </c>
    </row>
    <row r="710" customFormat="false" ht="15" hidden="false" customHeight="false" outlineLevel="0" collapsed="false">
      <c r="A710" s="58" t="n">
        <v>21032</v>
      </c>
      <c r="B710" s="0" t="n">
        <v>1957</v>
      </c>
      <c r="C710" s="0" t="n">
        <v>7</v>
      </c>
      <c r="D710" s="0" t="n">
        <v>18780.603667324</v>
      </c>
      <c r="E710" s="13" t="n">
        <v>10965592.9776962</v>
      </c>
      <c r="F710" s="24" t="n">
        <f aca="false">E710/43560</f>
        <v>251.735375980171</v>
      </c>
    </row>
    <row r="711" customFormat="false" ht="15" hidden="false" customHeight="false" outlineLevel="0" collapsed="false">
      <c r="A711" s="58" t="n">
        <v>25780</v>
      </c>
      <c r="B711" s="0" t="n">
        <v>1970</v>
      </c>
      <c r="C711" s="0" t="n">
        <v>7</v>
      </c>
      <c r="D711" s="0" t="n">
        <v>18784.0986944402</v>
      </c>
      <c r="E711" s="13" t="n">
        <v>10965592.9776962</v>
      </c>
      <c r="F711" s="24" t="n">
        <f aca="false">E711/43560</f>
        <v>251.735375980171</v>
      </c>
    </row>
    <row r="712" customFormat="false" ht="15" hidden="false" customHeight="false" outlineLevel="0" collapsed="false">
      <c r="A712" s="58" t="n">
        <v>10440</v>
      </c>
      <c r="B712" s="0" t="n">
        <v>1928</v>
      </c>
      <c r="C712" s="0" t="n">
        <v>7</v>
      </c>
      <c r="D712" s="0" t="n">
        <v>18817.588265132</v>
      </c>
      <c r="E712" s="13" t="n">
        <v>10965592.9776962</v>
      </c>
      <c r="F712" s="24" t="n">
        <f aca="false">E712/43560</f>
        <v>251.735375980171</v>
      </c>
    </row>
    <row r="713" customFormat="false" ht="15" hidden="false" customHeight="false" outlineLevel="0" collapsed="false">
      <c r="A713" s="58" t="n">
        <v>35642</v>
      </c>
      <c r="B713" s="0" t="n">
        <v>1997</v>
      </c>
      <c r="C713" s="0" t="n">
        <v>7</v>
      </c>
      <c r="D713" s="0" t="n">
        <v>18926.2414005613</v>
      </c>
      <c r="E713" s="13" t="n">
        <v>8675879.25873991</v>
      </c>
      <c r="F713" s="24" t="n">
        <f aca="false">E713/43560</f>
        <v>199.170781881082</v>
      </c>
    </row>
    <row r="714" customFormat="false" ht="15" hidden="false" customHeight="false" outlineLevel="0" collapsed="false">
      <c r="A714" s="58" t="n">
        <v>23223</v>
      </c>
      <c r="B714" s="0" t="n">
        <v>1963</v>
      </c>
      <c r="C714" s="0" t="n">
        <v>7</v>
      </c>
      <c r="D714" s="0" t="n">
        <v>18951.461838213</v>
      </c>
      <c r="E714" s="13" t="n">
        <v>11228805.8767299</v>
      </c>
      <c r="F714" s="24" t="n">
        <f aca="false">E714/43560</f>
        <v>257.777912688933</v>
      </c>
    </row>
    <row r="715" customFormat="false" ht="15" hidden="false" customHeight="false" outlineLevel="0" collapsed="false">
      <c r="A715" s="58" t="n">
        <v>19449</v>
      </c>
      <c r="B715" s="0" t="n">
        <v>1953</v>
      </c>
      <c r="C715" s="0" t="n">
        <v>3</v>
      </c>
      <c r="D715" s="0" t="n">
        <v>19017.6496131675</v>
      </c>
      <c r="E715" s="13" t="n">
        <v>6168888.51851685</v>
      </c>
      <c r="F715" s="24" t="n">
        <f aca="false">E715/43560</f>
        <v>141.618193721691</v>
      </c>
    </row>
    <row r="716" customFormat="false" ht="15" hidden="false" customHeight="false" outlineLevel="0" collapsed="false">
      <c r="A716" s="58" t="n">
        <v>19936</v>
      </c>
      <c r="B716" s="0" t="n">
        <v>1954</v>
      </c>
      <c r="C716" s="0" t="n">
        <v>7</v>
      </c>
      <c r="D716" s="0" t="n">
        <v>19042.9199266156</v>
      </c>
      <c r="E716" s="13" t="n">
        <v>9212782.19202744</v>
      </c>
      <c r="F716" s="24" t="n">
        <f aca="false">E716/43560</f>
        <v>211.496377227444</v>
      </c>
    </row>
    <row r="717" customFormat="false" ht="15" hidden="false" customHeight="false" outlineLevel="0" collapsed="false">
      <c r="A717" s="58" t="n">
        <v>25203</v>
      </c>
      <c r="B717" s="0" t="n">
        <v>1968</v>
      </c>
      <c r="C717" s="0" t="n">
        <v>12</v>
      </c>
      <c r="D717" s="0" t="n">
        <v>19097.2768981341</v>
      </c>
      <c r="E717" s="13" t="n">
        <v>7028311.10638691</v>
      </c>
      <c r="F717" s="24" t="n">
        <f aca="false">E717/43560</f>
        <v>161.347821542399</v>
      </c>
    </row>
    <row r="718" customFormat="false" ht="15" hidden="false" customHeight="false" outlineLevel="0" collapsed="false">
      <c r="A718" s="58" t="n">
        <v>31836</v>
      </c>
      <c r="B718" s="0" t="n">
        <v>1987</v>
      </c>
      <c r="C718" s="0" t="n">
        <v>2</v>
      </c>
      <c r="D718" s="0" t="n">
        <v>19135.964995449</v>
      </c>
      <c r="E718" s="13" t="n">
        <v>5956771.78421449</v>
      </c>
      <c r="F718" s="24" t="n">
        <f aca="false">E718/43560</f>
        <v>136.74866354946</v>
      </c>
    </row>
    <row r="719" customFormat="false" ht="15" hidden="false" customHeight="false" outlineLevel="0" collapsed="false">
      <c r="A719" s="58" t="n">
        <v>21185</v>
      </c>
      <c r="B719" s="0" t="n">
        <v>1957</v>
      </c>
      <c r="C719" s="0" t="n">
        <v>12</v>
      </c>
      <c r="D719" s="0" t="n">
        <v>19255.9863660498</v>
      </c>
      <c r="E719" s="13" t="n">
        <v>5752042.35657136</v>
      </c>
      <c r="F719" s="24" t="n">
        <f aca="false">E719/43560</f>
        <v>132.048722602648</v>
      </c>
    </row>
    <row r="720" customFormat="false" ht="15" hidden="false" customHeight="false" outlineLevel="0" collapsed="false">
      <c r="A720" s="58" t="n">
        <v>28886</v>
      </c>
      <c r="B720" s="0" t="n">
        <v>1979</v>
      </c>
      <c r="C720" s="0" t="n">
        <v>1</v>
      </c>
      <c r="D720" s="0" t="n">
        <v>19288.7313125758</v>
      </c>
      <c r="E720" s="13" t="n">
        <v>5477122.74701832</v>
      </c>
      <c r="F720" s="24" t="n">
        <f aca="false">E720/43560</f>
        <v>125.737436800237</v>
      </c>
    </row>
    <row r="721" customFormat="false" ht="15" hidden="false" customHeight="false" outlineLevel="0" collapsed="false">
      <c r="A721" s="58" t="n">
        <v>9831</v>
      </c>
      <c r="B721" s="0" t="n">
        <v>1926</v>
      </c>
      <c r="C721" s="0" t="n">
        <v>11</v>
      </c>
      <c r="D721" s="0" t="n">
        <v>19358.2010912849</v>
      </c>
      <c r="E721" s="13" t="n">
        <v>8472698.06582112</v>
      </c>
      <c r="F721" s="24" t="n">
        <f aca="false">E721/43560</f>
        <v>194.506383512882</v>
      </c>
    </row>
    <row r="722" customFormat="false" ht="15" hidden="false" customHeight="false" outlineLevel="0" collapsed="false">
      <c r="A722" s="58" t="n">
        <v>31685</v>
      </c>
      <c r="B722" s="0" t="n">
        <v>1986</v>
      </c>
      <c r="C722" s="0" t="n">
        <v>9</v>
      </c>
      <c r="D722" s="0" t="n">
        <v>19403.1180076229</v>
      </c>
      <c r="E722" s="13" t="n">
        <v>6332314.20500238</v>
      </c>
      <c r="F722" s="24" t="n">
        <f aca="false">E722/43560</f>
        <v>145.369931244315</v>
      </c>
    </row>
    <row r="723" customFormat="false" ht="15" hidden="false" customHeight="false" outlineLevel="0" collapsed="false">
      <c r="A723" s="58" t="n">
        <v>19510</v>
      </c>
      <c r="B723" s="0" t="n">
        <v>1953</v>
      </c>
      <c r="C723" s="0" t="n">
        <v>5</v>
      </c>
      <c r="D723" s="0" t="n">
        <v>19543.3026206007</v>
      </c>
      <c r="E723" s="13" t="n">
        <v>5899831.26681869</v>
      </c>
      <c r="F723" s="24" t="n">
        <f aca="false">E723/43560</f>
        <v>135.441489137252</v>
      </c>
    </row>
    <row r="724" customFormat="false" ht="15" hidden="false" customHeight="false" outlineLevel="0" collapsed="false">
      <c r="A724" s="58" t="n">
        <v>16527</v>
      </c>
      <c r="B724" s="0" t="n">
        <v>1945</v>
      </c>
      <c r="C724" s="0" t="n">
        <v>3</v>
      </c>
      <c r="D724" s="0" t="n">
        <v>19578.2912621359</v>
      </c>
      <c r="E724" s="13" t="n">
        <v>5735832.67714009</v>
      </c>
      <c r="F724" s="24" t="n">
        <f aca="false">E724/43560</f>
        <v>131.676599567036</v>
      </c>
    </row>
    <row r="725" customFormat="false" ht="15" hidden="false" customHeight="false" outlineLevel="0" collapsed="false">
      <c r="A725" s="58" t="n">
        <v>13635</v>
      </c>
      <c r="B725" s="0" t="n">
        <v>1937</v>
      </c>
      <c r="C725" s="0" t="n">
        <v>4</v>
      </c>
      <c r="D725" s="0" t="n">
        <v>19676.7803682494</v>
      </c>
      <c r="E725" s="13" t="n">
        <v>5995118.79126217</v>
      </c>
      <c r="F725" s="24" t="n">
        <f aca="false">E725/43560</f>
        <v>137.628989698397</v>
      </c>
    </row>
    <row r="726" customFormat="false" ht="15" hidden="false" customHeight="false" outlineLevel="0" collapsed="false">
      <c r="A726" s="58" t="n">
        <v>23345</v>
      </c>
      <c r="B726" s="0" t="n">
        <v>1963</v>
      </c>
      <c r="C726" s="0" t="n">
        <v>11</v>
      </c>
      <c r="D726" s="0" t="n">
        <v>19689.5752237561</v>
      </c>
      <c r="E726" s="13" t="n">
        <v>8143345.9251123</v>
      </c>
      <c r="F726" s="24" t="n">
        <f aca="false">E726/43560</f>
        <v>186.945498739952</v>
      </c>
    </row>
    <row r="727" customFormat="false" ht="15" hidden="false" customHeight="false" outlineLevel="0" collapsed="false">
      <c r="A727" s="58" t="n">
        <v>26053</v>
      </c>
      <c r="B727" s="0" t="n">
        <v>1971</v>
      </c>
      <c r="C727" s="0" t="n">
        <v>4</v>
      </c>
      <c r="D727" s="0" t="n">
        <v>19700.0682930067</v>
      </c>
      <c r="E727" s="13" t="n">
        <v>5574819.17652023</v>
      </c>
      <c r="F727" s="24" t="n">
        <f aca="false">E727/43560</f>
        <v>127.980238212127</v>
      </c>
    </row>
    <row r="728" customFormat="false" ht="15" hidden="false" customHeight="false" outlineLevel="0" collapsed="false">
      <c r="A728" s="58" t="n">
        <v>36981</v>
      </c>
      <c r="B728" s="0" t="n">
        <v>2001</v>
      </c>
      <c r="C728" s="0" t="n">
        <v>3</v>
      </c>
      <c r="D728" s="0" t="n">
        <v>19808.382063486</v>
      </c>
      <c r="E728" s="13" t="n">
        <v>4936300.95178138</v>
      </c>
      <c r="F728" s="24" t="n">
        <f aca="false">E728/43560</f>
        <v>113.321876762658</v>
      </c>
    </row>
    <row r="729" customFormat="false" ht="15" hidden="false" customHeight="false" outlineLevel="0" collapsed="false">
      <c r="A729" s="58" t="n">
        <v>27514</v>
      </c>
      <c r="B729" s="0" t="n">
        <v>1975</v>
      </c>
      <c r="C729" s="0" t="n">
        <v>4</v>
      </c>
      <c r="D729" s="0" t="n">
        <v>19856.0201190837</v>
      </c>
      <c r="E729" s="13" t="n">
        <v>5716585.70198562</v>
      </c>
      <c r="F729" s="24" t="n">
        <f aca="false">E729/43560</f>
        <v>131.234749816015</v>
      </c>
    </row>
    <row r="730" customFormat="false" ht="15" hidden="false" customHeight="false" outlineLevel="0" collapsed="false">
      <c r="A730" s="58" t="n">
        <v>22736</v>
      </c>
      <c r="B730" s="0" t="n">
        <v>1962</v>
      </c>
      <c r="C730" s="0" t="n">
        <v>3</v>
      </c>
      <c r="D730" s="0" t="n">
        <v>19890.011917855</v>
      </c>
      <c r="E730" s="13" t="n">
        <v>5085449.60473331</v>
      </c>
      <c r="F730" s="24" t="n">
        <f aca="false">E730/43560</f>
        <v>116.74585869452</v>
      </c>
    </row>
    <row r="731" customFormat="false" ht="15" hidden="false" customHeight="false" outlineLevel="0" collapsed="false">
      <c r="A731" s="58" t="n">
        <v>31016</v>
      </c>
      <c r="B731" s="0" t="n">
        <v>1984</v>
      </c>
      <c r="C731" s="0" t="n">
        <v>11</v>
      </c>
      <c r="D731" s="0" t="n">
        <v>19897.5584136074</v>
      </c>
      <c r="E731" s="13" t="n">
        <v>7302027.94634735</v>
      </c>
      <c r="F731" s="24" t="n">
        <f aca="false">E731/43560</f>
        <v>167.631495554347</v>
      </c>
    </row>
    <row r="732" customFormat="false" ht="15" hidden="false" customHeight="false" outlineLevel="0" collapsed="false">
      <c r="A732" s="58" t="n">
        <v>23407</v>
      </c>
      <c r="B732" s="0" t="n">
        <v>1964</v>
      </c>
      <c r="C732" s="0" t="n">
        <v>1</v>
      </c>
      <c r="D732" s="0" t="n">
        <v>19914.2672652458</v>
      </c>
      <c r="E732" s="13" t="n">
        <v>5023688.50794251</v>
      </c>
      <c r="F732" s="24" t="n">
        <f aca="false">E732/43560</f>
        <v>115.328019006945</v>
      </c>
    </row>
    <row r="733" customFormat="false" ht="15" hidden="false" customHeight="false" outlineLevel="0" collapsed="false">
      <c r="A733" s="58" t="n">
        <v>13270</v>
      </c>
      <c r="B733" s="0" t="n">
        <v>1936</v>
      </c>
      <c r="C733" s="0" t="n">
        <v>4</v>
      </c>
      <c r="D733" s="0" t="n">
        <v>19952.2719110285</v>
      </c>
      <c r="E733" s="13" t="n">
        <v>6067895.90713969</v>
      </c>
      <c r="F733" s="24" t="n">
        <f aca="false">E733/43560</f>
        <v>139.299722386127</v>
      </c>
    </row>
    <row r="734" customFormat="false" ht="15" hidden="false" customHeight="false" outlineLevel="0" collapsed="false">
      <c r="A734" s="58" t="n">
        <v>10013</v>
      </c>
      <c r="B734" s="0" t="n">
        <v>1927</v>
      </c>
      <c r="C734" s="0" t="n">
        <v>5</v>
      </c>
      <c r="D734" s="0" t="n">
        <v>19997.3008191748</v>
      </c>
      <c r="E734" s="13" t="n">
        <v>5047435.63362748</v>
      </c>
      <c r="F734" s="24" t="n">
        <f aca="false">E734/43560</f>
        <v>115.873177998794</v>
      </c>
    </row>
    <row r="735" customFormat="false" ht="15" hidden="false" customHeight="false" outlineLevel="0" collapsed="false">
      <c r="A735" s="58" t="n">
        <v>31867</v>
      </c>
      <c r="B735" s="0" t="n">
        <v>1987</v>
      </c>
      <c r="C735" s="0" t="n">
        <v>3</v>
      </c>
      <c r="D735" s="0" t="n">
        <v>20054.0716493477</v>
      </c>
      <c r="E735" s="13" t="n">
        <v>4624115.64304614</v>
      </c>
      <c r="F735" s="24" t="n">
        <f aca="false">E735/43560</f>
        <v>106.1550882242</v>
      </c>
    </row>
    <row r="736" customFormat="false" ht="15" hidden="false" customHeight="false" outlineLevel="0" collapsed="false">
      <c r="A736" s="58" t="n">
        <v>30224</v>
      </c>
      <c r="B736" s="0" t="n">
        <v>1982</v>
      </c>
      <c r="C736" s="0" t="n">
        <v>9</v>
      </c>
      <c r="D736" s="0" t="n">
        <v>20254.1252607327</v>
      </c>
      <c r="E736" s="13" t="n">
        <v>5988878.78879505</v>
      </c>
      <c r="F736" s="24" t="n">
        <f aca="false">E736/43560</f>
        <v>137.485738953054</v>
      </c>
    </row>
    <row r="737" customFormat="false" ht="15" hidden="false" customHeight="false" outlineLevel="0" collapsed="false">
      <c r="A737" s="58" t="n">
        <v>24868</v>
      </c>
      <c r="B737" s="0" t="n">
        <v>1968</v>
      </c>
      <c r="C737" s="0" t="n">
        <v>1</v>
      </c>
      <c r="D737" s="0" t="n">
        <v>20326.0477188258</v>
      </c>
      <c r="E737" s="13" t="n">
        <v>4485380.47676344</v>
      </c>
      <c r="F737" s="24" t="n">
        <f aca="false">E737/43560</f>
        <v>102.970167051502</v>
      </c>
    </row>
    <row r="738" customFormat="false" ht="15" hidden="false" customHeight="false" outlineLevel="0" collapsed="false">
      <c r="A738" s="58" t="n">
        <v>35520</v>
      </c>
      <c r="B738" s="0" t="n">
        <v>1997</v>
      </c>
      <c r="C738" s="0" t="n">
        <v>3</v>
      </c>
      <c r="D738" s="0" t="n">
        <v>20469.6139544144</v>
      </c>
      <c r="E738" s="13" t="n">
        <v>5827706.20266602</v>
      </c>
      <c r="F738" s="24" t="n">
        <f aca="false">E738/43560</f>
        <v>133.785725497383</v>
      </c>
    </row>
    <row r="739" customFormat="false" ht="15" hidden="false" customHeight="false" outlineLevel="0" collapsed="false">
      <c r="A739" s="58" t="n">
        <v>10287</v>
      </c>
      <c r="B739" s="0" t="n">
        <v>1928</v>
      </c>
      <c r="C739" s="0" t="n">
        <v>2</v>
      </c>
      <c r="D739" s="0" t="n">
        <v>20476.6252654733</v>
      </c>
      <c r="E739" s="13" t="n">
        <v>4409269.40446443</v>
      </c>
      <c r="F739" s="24" t="n">
        <f aca="false">E739/43560</f>
        <v>101.222897255841</v>
      </c>
    </row>
    <row r="740" customFormat="false" ht="15" hidden="false" customHeight="false" outlineLevel="0" collapsed="false">
      <c r="A740" s="58" t="n">
        <v>10348</v>
      </c>
      <c r="B740" s="0" t="n">
        <v>1928</v>
      </c>
      <c r="C740" s="0" t="n">
        <v>4</v>
      </c>
      <c r="D740" s="0" t="n">
        <v>20789.7292836013</v>
      </c>
      <c r="E740" s="13" t="n">
        <v>5580845.85714107</v>
      </c>
      <c r="F740" s="24" t="n">
        <f aca="false">E740/43560</f>
        <v>128.118591761733</v>
      </c>
    </row>
    <row r="741" customFormat="false" ht="15" hidden="false" customHeight="false" outlineLevel="0" collapsed="false">
      <c r="A741" s="58" t="n">
        <v>37711</v>
      </c>
      <c r="B741" s="0" t="n">
        <v>2003</v>
      </c>
      <c r="C741" s="0" t="n">
        <v>3</v>
      </c>
      <c r="D741" s="0" t="n">
        <v>20839.1572076001</v>
      </c>
      <c r="E741" s="13" t="n">
        <v>4977554.09369465</v>
      </c>
      <c r="F741" s="24" t="n">
        <f aca="false">E741/43560</f>
        <v>114.268918588031</v>
      </c>
    </row>
    <row r="742" customFormat="false" ht="15" hidden="false" customHeight="false" outlineLevel="0" collapsed="false">
      <c r="A742" s="58" t="n">
        <v>26664</v>
      </c>
      <c r="B742" s="0" t="n">
        <v>1972</v>
      </c>
      <c r="C742" s="0" t="n">
        <v>12</v>
      </c>
      <c r="D742" s="0" t="n">
        <v>20843.5344451608</v>
      </c>
      <c r="E742" s="13" t="n">
        <v>4539154.28351575</v>
      </c>
      <c r="F742" s="24" t="n">
        <f aca="false">E742/43560</f>
        <v>104.204643790536</v>
      </c>
    </row>
    <row r="743" customFormat="false" ht="15" hidden="false" customHeight="false" outlineLevel="0" collapsed="false">
      <c r="A743" s="58" t="n">
        <v>10258</v>
      </c>
      <c r="B743" s="0" t="n">
        <v>1928</v>
      </c>
      <c r="C743" s="0" t="n">
        <v>1</v>
      </c>
      <c r="D743" s="0" t="n">
        <v>21033.3593939624</v>
      </c>
      <c r="E743" s="13" t="n">
        <v>5106032.06073185</v>
      </c>
      <c r="F743" s="24" t="n">
        <f aca="false">E743/43560</f>
        <v>117.218366867122</v>
      </c>
    </row>
    <row r="744" customFormat="false" ht="15" hidden="false" customHeight="false" outlineLevel="0" collapsed="false">
      <c r="A744" s="58" t="n">
        <v>34393</v>
      </c>
      <c r="B744" s="0" t="n">
        <v>1994</v>
      </c>
      <c r="C744" s="0" t="n">
        <v>2</v>
      </c>
      <c r="D744" s="0" t="n">
        <v>21140.6425402002</v>
      </c>
      <c r="E744" s="13" t="n">
        <v>4294821.34331111</v>
      </c>
      <c r="F744" s="24" t="n">
        <f aca="false">E744/43560</f>
        <v>98.5955312973166</v>
      </c>
    </row>
    <row r="745" customFormat="false" ht="15" hidden="false" customHeight="false" outlineLevel="0" collapsed="false">
      <c r="A745" s="58" t="n">
        <v>13849</v>
      </c>
      <c r="B745" s="0" t="n">
        <v>1937</v>
      </c>
      <c r="C745" s="0" t="n">
        <v>11</v>
      </c>
      <c r="D745" s="0" t="n">
        <v>21330.7204755765</v>
      </c>
      <c r="E745" s="13" t="n">
        <v>6264420.0212255</v>
      </c>
      <c r="F745" s="24" t="n">
        <f aca="false">E745/43560</f>
        <v>143.811295253111</v>
      </c>
    </row>
    <row r="746" customFormat="false" ht="15" hidden="false" customHeight="false" outlineLevel="0" collapsed="false">
      <c r="A746" s="58" t="n">
        <v>31443</v>
      </c>
      <c r="B746" s="0" t="n">
        <v>1986</v>
      </c>
      <c r="C746" s="0" t="n">
        <v>1</v>
      </c>
      <c r="D746" s="0" t="n">
        <v>21333.5700944326</v>
      </c>
      <c r="E746" s="13" t="n">
        <v>4829650.44760578</v>
      </c>
      <c r="F746" s="24" t="n">
        <f aca="false">E746/43560</f>
        <v>110.873518080941</v>
      </c>
    </row>
    <row r="747" customFormat="false" ht="15" hidden="false" customHeight="false" outlineLevel="0" collapsed="false">
      <c r="A747" s="58" t="n">
        <v>8521</v>
      </c>
      <c r="B747" s="0" t="n">
        <v>1923</v>
      </c>
      <c r="C747" s="0" t="n">
        <v>4</v>
      </c>
      <c r="D747" s="0" t="n">
        <v>21501.2250644721</v>
      </c>
      <c r="E747" s="13" t="n">
        <v>5313018.15484447</v>
      </c>
      <c r="F747" s="24" t="n">
        <f aca="false">E747/43560</f>
        <v>121.970113747577</v>
      </c>
    </row>
    <row r="748" customFormat="false" ht="15" hidden="false" customHeight="false" outlineLevel="0" collapsed="false">
      <c r="A748" s="58" t="n">
        <v>17653</v>
      </c>
      <c r="B748" s="0" t="n">
        <v>1948</v>
      </c>
      <c r="C748" s="0" t="n">
        <v>4</v>
      </c>
      <c r="D748" s="0" t="n">
        <v>21555.5323782615</v>
      </c>
      <c r="E748" s="13" t="n">
        <v>4310096.53946136</v>
      </c>
      <c r="F748" s="24" t="n">
        <f aca="false">E748/43560</f>
        <v>98.9462015486998</v>
      </c>
    </row>
    <row r="749" customFormat="false" ht="15" hidden="false" customHeight="false" outlineLevel="0" collapsed="false">
      <c r="A749" s="58" t="n">
        <v>15431</v>
      </c>
      <c r="B749" s="0" t="n">
        <v>1942</v>
      </c>
      <c r="C749" s="0" t="n">
        <v>3</v>
      </c>
      <c r="D749" s="0" t="n">
        <v>21945.6570653823</v>
      </c>
      <c r="E749" s="13" t="n">
        <v>4327094.47975275</v>
      </c>
      <c r="F749" s="24" t="n">
        <f aca="false">E749/43560</f>
        <v>99.3364205636536</v>
      </c>
    </row>
    <row r="750" customFormat="false" ht="15" hidden="false" customHeight="false" outlineLevel="0" collapsed="false">
      <c r="A750" s="58" t="n">
        <v>25992</v>
      </c>
      <c r="B750" s="0" t="n">
        <v>1971</v>
      </c>
      <c r="C750" s="0" t="n">
        <v>2</v>
      </c>
      <c r="D750" s="0" t="n">
        <v>22075.3456841626</v>
      </c>
      <c r="E750" s="13" t="n">
        <v>4025839.10897975</v>
      </c>
      <c r="F750" s="24" t="n">
        <f aca="false">E750/43560</f>
        <v>92.4205488746498</v>
      </c>
    </row>
    <row r="751" customFormat="false" ht="15" hidden="false" customHeight="false" outlineLevel="0" collapsed="false">
      <c r="A751" s="58" t="n">
        <v>15826</v>
      </c>
      <c r="B751" s="0" t="n">
        <v>1943</v>
      </c>
      <c r="C751" s="0" t="n">
        <v>4</v>
      </c>
      <c r="D751" s="0" t="n">
        <v>22158.067458662</v>
      </c>
      <c r="E751" s="13" t="n">
        <v>5421240.81586387</v>
      </c>
      <c r="F751" s="24" t="n">
        <f aca="false">E751/43560</f>
        <v>124.454564184203</v>
      </c>
    </row>
    <row r="752" customFormat="false" ht="15" hidden="false" customHeight="false" outlineLevel="0" collapsed="false">
      <c r="A752" s="58" t="n">
        <v>24138</v>
      </c>
      <c r="B752" s="0" t="n">
        <v>1966</v>
      </c>
      <c r="C752" s="0" t="n">
        <v>1</v>
      </c>
      <c r="D752" s="0" t="n">
        <v>22191.1452138956</v>
      </c>
      <c r="E752" s="13" t="n">
        <v>4232100.78350474</v>
      </c>
      <c r="F752" s="24" t="n">
        <f aca="false">E752/43560</f>
        <v>97.1556653697139</v>
      </c>
    </row>
    <row r="753" customFormat="false" ht="15" hidden="false" customHeight="false" outlineLevel="0" collapsed="false">
      <c r="A753" s="58" t="n">
        <v>36129</v>
      </c>
      <c r="B753" s="0" t="n">
        <v>1998</v>
      </c>
      <c r="C753" s="0" t="n">
        <v>11</v>
      </c>
      <c r="D753" s="0" t="n">
        <v>22326.6154714047</v>
      </c>
      <c r="E753" s="13" t="n">
        <v>5218306.01838153</v>
      </c>
      <c r="F753" s="24" t="n">
        <f aca="false">E753/43560</f>
        <v>119.795822276895</v>
      </c>
    </row>
    <row r="754" customFormat="false" ht="15" hidden="false" customHeight="false" outlineLevel="0" collapsed="false">
      <c r="A754" s="58" t="n">
        <v>9252</v>
      </c>
      <c r="B754" s="0" t="n">
        <v>1925</v>
      </c>
      <c r="C754" s="0" t="n">
        <v>4</v>
      </c>
      <c r="D754" s="0" t="n">
        <v>22357.3261149879</v>
      </c>
      <c r="E754" s="13" t="n">
        <v>5194188.95654187</v>
      </c>
      <c r="F754" s="24" t="n">
        <f aca="false">E754/43560</f>
        <v>119.24217071951</v>
      </c>
    </row>
    <row r="755" customFormat="false" ht="15" hidden="false" customHeight="false" outlineLevel="0" collapsed="false">
      <c r="A755" s="58" t="n">
        <v>34120</v>
      </c>
      <c r="B755" s="0" t="n">
        <v>1993</v>
      </c>
      <c r="C755" s="0" t="n">
        <v>5</v>
      </c>
      <c r="D755" s="0" t="n">
        <v>22553.2180578732</v>
      </c>
      <c r="E755" s="13" t="n">
        <v>5407928.88737192</v>
      </c>
      <c r="F755" s="24" t="n">
        <f aca="false">E755/43560</f>
        <v>124.148964356564</v>
      </c>
    </row>
    <row r="756" customFormat="false" ht="15" hidden="false" customHeight="false" outlineLevel="0" collapsed="false">
      <c r="A756" s="58" t="n">
        <v>24166</v>
      </c>
      <c r="B756" s="0" t="n">
        <v>1966</v>
      </c>
      <c r="C756" s="0" t="n">
        <v>2</v>
      </c>
      <c r="D756" s="0" t="n">
        <v>22605.9201304612</v>
      </c>
      <c r="E756" s="13" t="n">
        <v>3965029.24466791</v>
      </c>
      <c r="F756" s="24" t="n">
        <f aca="false">E756/43560</f>
        <v>91.0245464799795</v>
      </c>
    </row>
    <row r="757" customFormat="false" ht="15" hidden="false" customHeight="false" outlineLevel="0" collapsed="false">
      <c r="A757" s="58" t="n">
        <v>32173</v>
      </c>
      <c r="B757" s="0" t="n">
        <v>1988</v>
      </c>
      <c r="C757" s="0" t="n">
        <v>1</v>
      </c>
      <c r="D757" s="0" t="n">
        <v>22766.9453030188</v>
      </c>
      <c r="E757" s="13" t="n">
        <v>3869465.25955967</v>
      </c>
      <c r="F757" s="24" t="n">
        <f aca="false">E757/43560</f>
        <v>88.8306992552726</v>
      </c>
    </row>
    <row r="758" customFormat="false" ht="15" hidden="false" customHeight="false" outlineLevel="0" collapsed="false">
      <c r="A758" s="58" t="n">
        <v>19418</v>
      </c>
      <c r="B758" s="0" t="n">
        <v>1953</v>
      </c>
      <c r="C758" s="0" t="n">
        <v>2</v>
      </c>
      <c r="D758" s="0" t="n">
        <v>22769.0488755309</v>
      </c>
      <c r="E758" s="13" t="n">
        <v>4305857.04417962</v>
      </c>
      <c r="F758" s="24" t="n">
        <f aca="false">E758/43560</f>
        <v>98.8488761290087</v>
      </c>
    </row>
    <row r="759" customFormat="false" ht="15" hidden="false" customHeight="false" outlineLevel="0" collapsed="false">
      <c r="A759" s="58" t="n">
        <v>29645</v>
      </c>
      <c r="B759" s="0" t="n">
        <v>1981</v>
      </c>
      <c r="C759" s="0" t="n">
        <v>2</v>
      </c>
      <c r="D759" s="0" t="n">
        <v>22880.9491903064</v>
      </c>
      <c r="E759" s="13" t="n">
        <v>4415628.03185894</v>
      </c>
      <c r="F759" s="24" t="n">
        <f aca="false">E759/43560</f>
        <v>101.368871254797</v>
      </c>
    </row>
    <row r="760" customFormat="false" ht="15" hidden="false" customHeight="false" outlineLevel="0" collapsed="false">
      <c r="A760" s="58" t="n">
        <v>23162</v>
      </c>
      <c r="B760" s="0" t="n">
        <v>1963</v>
      </c>
      <c r="C760" s="0" t="n">
        <v>5</v>
      </c>
      <c r="D760" s="0" t="n">
        <v>22897.7626479066</v>
      </c>
      <c r="E760" s="13" t="n">
        <v>5338014.17757702</v>
      </c>
      <c r="F760" s="24" t="n">
        <f aca="false">E760/43560</f>
        <v>122.543943470547</v>
      </c>
    </row>
    <row r="761" customFormat="false" ht="15" hidden="false" customHeight="false" outlineLevel="0" collapsed="false">
      <c r="A761" s="58" t="n">
        <v>37741</v>
      </c>
      <c r="B761" s="0" t="n">
        <v>2003</v>
      </c>
      <c r="C761" s="0" t="n">
        <v>4</v>
      </c>
      <c r="D761" s="0" t="n">
        <v>23020.6809674606</v>
      </c>
      <c r="E761" s="13" t="n">
        <v>4039568.72312855</v>
      </c>
      <c r="F761" s="24" t="n">
        <f aca="false">E761/43560</f>
        <v>92.7357374455589</v>
      </c>
    </row>
    <row r="762" customFormat="false" ht="15" hidden="false" customHeight="false" outlineLevel="0" collapsed="false">
      <c r="A762" s="58" t="n">
        <v>36280</v>
      </c>
      <c r="B762" s="0" t="n">
        <v>1999</v>
      </c>
      <c r="C762" s="0" t="n">
        <v>4</v>
      </c>
      <c r="D762" s="0" t="n">
        <v>23129.0349476638</v>
      </c>
      <c r="E762" s="13" t="n">
        <v>4133997.00756423</v>
      </c>
      <c r="F762" s="24" t="n">
        <f aca="false">E762/43560</f>
        <v>94.903512570345</v>
      </c>
    </row>
    <row r="763" customFormat="false" ht="15" hidden="false" customHeight="false" outlineLevel="0" collapsed="false">
      <c r="A763" s="58" t="n">
        <v>28945</v>
      </c>
      <c r="B763" s="0" t="n">
        <v>1979</v>
      </c>
      <c r="C763" s="0" t="n">
        <v>3</v>
      </c>
      <c r="D763" s="0" t="n">
        <v>23178.6336089199</v>
      </c>
      <c r="E763" s="13" t="n">
        <v>4476014.12197586</v>
      </c>
      <c r="F763" s="24" t="n">
        <f aca="false">E763/43560</f>
        <v>102.755145132595</v>
      </c>
    </row>
    <row r="764" customFormat="false" ht="15" hidden="false" customHeight="false" outlineLevel="0" collapsed="false">
      <c r="A764" s="58" t="n">
        <v>23101</v>
      </c>
      <c r="B764" s="0" t="n">
        <v>1963</v>
      </c>
      <c r="C764" s="0" t="n">
        <v>3</v>
      </c>
      <c r="D764" s="0" t="n">
        <v>23237.9865461924</v>
      </c>
      <c r="E764" s="13" t="n">
        <v>4454484.32748755</v>
      </c>
      <c r="F764" s="24" t="n">
        <f aca="false">E764/43560</f>
        <v>102.260889060779</v>
      </c>
    </row>
    <row r="765" customFormat="false" ht="15" hidden="false" customHeight="false" outlineLevel="0" collapsed="false">
      <c r="A765" s="58" t="n">
        <v>26084</v>
      </c>
      <c r="B765" s="0" t="n">
        <v>1971</v>
      </c>
      <c r="C765" s="0" t="n">
        <v>5</v>
      </c>
      <c r="D765" s="0" t="n">
        <v>23255.5893128034</v>
      </c>
      <c r="E765" s="13" t="n">
        <v>5536161.72325814</v>
      </c>
      <c r="F765" s="24" t="n">
        <f aca="false">E765/43560</f>
        <v>127.092785198764</v>
      </c>
    </row>
    <row r="766" customFormat="false" ht="15" hidden="false" customHeight="false" outlineLevel="0" collapsed="false">
      <c r="A766" s="58" t="n">
        <v>25476</v>
      </c>
      <c r="B766" s="0" t="n">
        <v>1969</v>
      </c>
      <c r="C766" s="0" t="n">
        <v>9</v>
      </c>
      <c r="D766" s="0" t="n">
        <v>23325.6814984072</v>
      </c>
      <c r="E766" s="13" t="n">
        <v>5723135.81206555</v>
      </c>
      <c r="F766" s="24" t="n">
        <f aca="false">E766/43560</f>
        <v>131.385119652561</v>
      </c>
    </row>
    <row r="767" customFormat="false" ht="15" hidden="false" customHeight="false" outlineLevel="0" collapsed="false">
      <c r="A767" s="58" t="n">
        <v>16131</v>
      </c>
      <c r="B767" s="0" t="n">
        <v>1944</v>
      </c>
      <c r="C767" s="0" t="n">
        <v>2</v>
      </c>
      <c r="D767" s="0" t="n">
        <v>23357.6206860589</v>
      </c>
      <c r="E767" s="13" t="n">
        <v>4753565.89654358</v>
      </c>
      <c r="F767" s="24" t="n">
        <f aca="false">E767/43560</f>
        <v>109.1268571291</v>
      </c>
    </row>
    <row r="768" customFormat="false" ht="15" hidden="false" customHeight="false" outlineLevel="0" collapsed="false">
      <c r="A768" s="58" t="n">
        <v>36950</v>
      </c>
      <c r="B768" s="0" t="n">
        <v>2001</v>
      </c>
      <c r="C768" s="0" t="n">
        <v>2</v>
      </c>
      <c r="D768" s="0" t="n">
        <v>23456.1114134557</v>
      </c>
      <c r="E768" s="13" t="n">
        <v>4109018.01422942</v>
      </c>
      <c r="F768" s="24" t="n">
        <f aca="false">E768/43560</f>
        <v>94.3300737885542</v>
      </c>
    </row>
    <row r="769" customFormat="false" ht="15" hidden="false" customHeight="false" outlineLevel="0" collapsed="false">
      <c r="A769" s="58" t="n">
        <v>12874</v>
      </c>
      <c r="B769" s="0" t="n">
        <v>1935</v>
      </c>
      <c r="C769" s="0" t="n">
        <v>3</v>
      </c>
      <c r="D769" s="0" t="n">
        <v>23612.563049909</v>
      </c>
      <c r="E769" s="13" t="n">
        <v>4372312.93853414</v>
      </c>
      <c r="F769" s="24" t="n">
        <f aca="false">E769/43560</f>
        <v>100.374493538433</v>
      </c>
    </row>
    <row r="770" customFormat="false" ht="15" hidden="false" customHeight="false" outlineLevel="0" collapsed="false">
      <c r="A770" s="58" t="n">
        <v>8156</v>
      </c>
      <c r="B770" s="0" t="n">
        <v>1922</v>
      </c>
      <c r="C770" s="0" t="n">
        <v>4</v>
      </c>
      <c r="D770" s="0" t="n">
        <v>23923.6685565837</v>
      </c>
      <c r="E770" s="13" t="n">
        <v>4320589.0273559</v>
      </c>
      <c r="F770" s="24" t="n">
        <f aca="false">E770/43560</f>
        <v>99.1870759264439</v>
      </c>
    </row>
    <row r="771" customFormat="false" ht="15" hidden="false" customHeight="false" outlineLevel="0" collapsed="false">
      <c r="A771" s="58" t="n">
        <v>8432</v>
      </c>
      <c r="B771" s="0" t="n">
        <v>1923</v>
      </c>
      <c r="C771" s="0" t="n">
        <v>1</v>
      </c>
      <c r="D771" s="0" t="n">
        <v>23928.9202821602</v>
      </c>
      <c r="E771" s="13" t="n">
        <v>4382338.51639622</v>
      </c>
      <c r="F771" s="24" t="n">
        <f aca="false">E771/43560</f>
        <v>100.604649136736</v>
      </c>
    </row>
    <row r="772" customFormat="false" ht="15" hidden="false" customHeight="false" outlineLevel="0" collapsed="false">
      <c r="A772" s="58" t="n">
        <v>17684</v>
      </c>
      <c r="B772" s="0" t="n">
        <v>1948</v>
      </c>
      <c r="C772" s="0" t="n">
        <v>5</v>
      </c>
      <c r="D772" s="0" t="n">
        <v>24147.9194762591</v>
      </c>
      <c r="E772" s="13" t="n">
        <v>5000671.17223268</v>
      </c>
      <c r="F772" s="24" t="n">
        <f aca="false">E772/43560</f>
        <v>114.799613687619</v>
      </c>
    </row>
    <row r="773" customFormat="false" ht="15" hidden="false" customHeight="false" outlineLevel="0" collapsed="false">
      <c r="A773" s="58" t="n">
        <v>12815</v>
      </c>
      <c r="B773" s="0" t="n">
        <v>1935</v>
      </c>
      <c r="C773" s="0" t="n">
        <v>1</v>
      </c>
      <c r="D773" s="0" t="n">
        <v>24161.4249658677</v>
      </c>
      <c r="E773" s="13" t="n">
        <v>3592058.58644662</v>
      </c>
      <c r="F773" s="24" t="n">
        <f aca="false">E773/43560</f>
        <v>82.4623183298122</v>
      </c>
    </row>
    <row r="774" customFormat="false" ht="15" hidden="false" customHeight="false" outlineLevel="0" collapsed="false">
      <c r="A774" s="58" t="n">
        <v>19267</v>
      </c>
      <c r="B774" s="0" t="n">
        <v>1952</v>
      </c>
      <c r="C774" s="0" t="n">
        <v>9</v>
      </c>
      <c r="D774" s="0" t="n">
        <v>24282.531050895</v>
      </c>
      <c r="E774" s="13" t="n">
        <v>6128466.91766109</v>
      </c>
      <c r="F774" s="24" t="n">
        <f aca="false">E774/43560</f>
        <v>140.690241452275</v>
      </c>
    </row>
    <row r="775" customFormat="false" ht="15" hidden="false" customHeight="false" outlineLevel="0" collapsed="false">
      <c r="A775" s="58" t="n">
        <v>37680</v>
      </c>
      <c r="B775" s="0" t="n">
        <v>2003</v>
      </c>
      <c r="C775" s="0" t="n">
        <v>2</v>
      </c>
      <c r="D775" s="0" t="n">
        <v>24325.4114362106</v>
      </c>
      <c r="E775" s="13" t="n">
        <v>4686030.80658502</v>
      </c>
      <c r="F775" s="24" t="n">
        <f aca="false">E775/43560</f>
        <v>107.576464797636</v>
      </c>
    </row>
    <row r="776" customFormat="false" ht="15" hidden="false" customHeight="false" outlineLevel="0" collapsed="false">
      <c r="A776" s="58" t="n">
        <v>24015</v>
      </c>
      <c r="B776" s="0" t="n">
        <v>1965</v>
      </c>
      <c r="C776" s="0" t="n">
        <v>9</v>
      </c>
      <c r="D776" s="0" t="n">
        <v>24555.8937253489</v>
      </c>
      <c r="E776" s="13" t="n">
        <v>5645868.28918008</v>
      </c>
      <c r="F776" s="24" t="n">
        <f aca="false">E776/43560</f>
        <v>129.611301404501</v>
      </c>
    </row>
    <row r="777" customFormat="false" ht="15" hidden="false" customHeight="false" outlineLevel="0" collapsed="false">
      <c r="A777" s="58" t="n">
        <v>27302</v>
      </c>
      <c r="B777" s="0" t="n">
        <v>1974</v>
      </c>
      <c r="C777" s="0" t="n">
        <v>9</v>
      </c>
      <c r="D777" s="0" t="n">
        <v>24593.7090886681</v>
      </c>
      <c r="E777" s="13" t="n">
        <v>5645868.28918008</v>
      </c>
      <c r="F777" s="24" t="n">
        <f aca="false">E777/43560</f>
        <v>129.611301404501</v>
      </c>
    </row>
    <row r="778" customFormat="false" ht="15" hidden="false" customHeight="false" outlineLevel="0" collapsed="false">
      <c r="A778" s="58" t="n">
        <v>24745</v>
      </c>
      <c r="B778" s="0" t="n">
        <v>1967</v>
      </c>
      <c r="C778" s="0" t="n">
        <v>9</v>
      </c>
      <c r="D778" s="0" t="n">
        <v>24712.1202214806</v>
      </c>
      <c r="E778" s="13" t="n">
        <v>6408098.37426836</v>
      </c>
      <c r="F778" s="24" t="n">
        <f aca="false">E778/43560</f>
        <v>147.10969637898</v>
      </c>
    </row>
    <row r="779" customFormat="false" ht="15" hidden="false" customHeight="false" outlineLevel="0" collapsed="false">
      <c r="A779" s="58" t="n">
        <v>23011</v>
      </c>
      <c r="B779" s="0" t="n">
        <v>1962</v>
      </c>
      <c r="C779" s="0" t="n">
        <v>12</v>
      </c>
      <c r="D779" s="0" t="n">
        <v>24712.360977321</v>
      </c>
      <c r="E779" s="13" t="n">
        <v>5055939.74566732</v>
      </c>
      <c r="F779" s="24" t="n">
        <f aca="false">E779/43560</f>
        <v>116.068405547918</v>
      </c>
    </row>
    <row r="780" customFormat="false" ht="15" hidden="false" customHeight="false" outlineLevel="0" collapsed="false">
      <c r="A780" s="58" t="n">
        <v>15979</v>
      </c>
      <c r="B780" s="0" t="n">
        <v>1943</v>
      </c>
      <c r="C780" s="0" t="n">
        <v>9</v>
      </c>
      <c r="D780" s="0" t="n">
        <v>24776.1545244235</v>
      </c>
      <c r="E780" s="13" t="n">
        <v>6408604.62788744</v>
      </c>
      <c r="F780" s="24" t="n">
        <f aca="false">E780/43560</f>
        <v>147.121318362889</v>
      </c>
    </row>
    <row r="781" customFormat="false" ht="15" hidden="false" customHeight="false" outlineLevel="0" collapsed="false">
      <c r="A781" s="58" t="n">
        <v>14153</v>
      </c>
      <c r="B781" s="0" t="n">
        <v>1938</v>
      </c>
      <c r="C781" s="0" t="n">
        <v>9</v>
      </c>
      <c r="D781" s="0" t="n">
        <v>24876.6602131371</v>
      </c>
      <c r="E781" s="13" t="n">
        <v>5962790.80402744</v>
      </c>
      <c r="F781" s="24" t="n">
        <f aca="false">E781/43560</f>
        <v>136.886841231117</v>
      </c>
    </row>
    <row r="782" customFormat="false" ht="15" hidden="false" customHeight="false" outlineLevel="0" collapsed="false">
      <c r="A782" s="58" t="n">
        <v>8309</v>
      </c>
      <c r="B782" s="0" t="n">
        <v>1922</v>
      </c>
      <c r="C782" s="0" t="n">
        <v>9</v>
      </c>
      <c r="D782" s="0" t="n">
        <v>24918.7540863926</v>
      </c>
      <c r="E782" s="13" t="n">
        <v>6296043.48147305</v>
      </c>
      <c r="F782" s="24" t="n">
        <f aca="false">E782/43560</f>
        <v>144.537270006268</v>
      </c>
    </row>
    <row r="783" customFormat="false" ht="15" hidden="false" customHeight="false" outlineLevel="0" collapsed="false">
      <c r="A783" s="58" t="n">
        <v>34972</v>
      </c>
      <c r="B783" s="0" t="n">
        <v>1995</v>
      </c>
      <c r="C783" s="0" t="n">
        <v>9</v>
      </c>
      <c r="D783" s="0" t="n">
        <v>25069.1944307494</v>
      </c>
      <c r="E783" s="13" t="n">
        <v>6083102.46402061</v>
      </c>
      <c r="F783" s="24" t="n">
        <f aca="false">E783/43560</f>
        <v>139.648816896708</v>
      </c>
    </row>
    <row r="784" customFormat="false" ht="15" hidden="false" customHeight="false" outlineLevel="0" collapsed="false">
      <c r="A784" s="58" t="n">
        <v>18718</v>
      </c>
      <c r="B784" s="0" t="n">
        <v>1951</v>
      </c>
      <c r="C784" s="0" t="n">
        <v>3</v>
      </c>
      <c r="D784" s="0" t="n">
        <v>25085.7190344357</v>
      </c>
      <c r="E784" s="13" t="n">
        <v>4613759.17057153</v>
      </c>
      <c r="F784" s="24" t="n">
        <f aca="false">E784/43560</f>
        <v>105.917336330843</v>
      </c>
    </row>
    <row r="785" customFormat="false" ht="15" hidden="false" customHeight="false" outlineLevel="0" collapsed="false">
      <c r="A785" s="58" t="n">
        <v>26206</v>
      </c>
      <c r="B785" s="0" t="n">
        <v>1971</v>
      </c>
      <c r="C785" s="0" t="n">
        <v>9</v>
      </c>
      <c r="D785" s="0" t="n">
        <v>25221.5535687197</v>
      </c>
      <c r="E785" s="13" t="n">
        <v>5749849.786575</v>
      </c>
      <c r="F785" s="24" t="n">
        <f aca="false">E785/43560</f>
        <v>131.998388121557</v>
      </c>
    </row>
    <row r="786" customFormat="false" ht="15" hidden="false" customHeight="false" outlineLevel="0" collapsed="false">
      <c r="A786" s="58" t="n">
        <v>23284</v>
      </c>
      <c r="B786" s="0" t="n">
        <v>1963</v>
      </c>
      <c r="C786" s="0" t="n">
        <v>9</v>
      </c>
      <c r="D786" s="0" t="n">
        <v>25313.4024480431</v>
      </c>
      <c r="E786" s="13" t="n">
        <v>5743893.91163254</v>
      </c>
      <c r="F786" s="24" t="n">
        <f aca="false">E786/43560</f>
        <v>131.861660046661</v>
      </c>
    </row>
    <row r="787" customFormat="false" ht="15" hidden="false" customHeight="false" outlineLevel="0" collapsed="false">
      <c r="A787" s="58" t="n">
        <v>36433</v>
      </c>
      <c r="B787" s="0" t="n">
        <v>1999</v>
      </c>
      <c r="C787" s="0" t="n">
        <v>9</v>
      </c>
      <c r="D787" s="0" t="n">
        <v>25322.2179630613</v>
      </c>
      <c r="E787" s="13" t="n">
        <v>5749849.786575</v>
      </c>
      <c r="F787" s="24" t="n">
        <f aca="false">E787/43560</f>
        <v>131.998388121557</v>
      </c>
    </row>
    <row r="788" customFormat="false" ht="15" hidden="false" customHeight="false" outlineLevel="0" collapsed="false">
      <c r="A788" s="58" t="n">
        <v>13911</v>
      </c>
      <c r="B788" s="0" t="n">
        <v>1938</v>
      </c>
      <c r="C788" s="0" t="n">
        <v>1</v>
      </c>
      <c r="D788" s="0" t="n">
        <v>25371.2960785801</v>
      </c>
      <c r="E788" s="13" t="n">
        <v>4782695.30037355</v>
      </c>
      <c r="F788" s="24" t="n">
        <f aca="false">E788/43560</f>
        <v>109.795576225288</v>
      </c>
    </row>
    <row r="789" customFormat="false" ht="15" hidden="false" customHeight="false" outlineLevel="0" collapsed="false">
      <c r="A789" s="58" t="n">
        <v>14641</v>
      </c>
      <c r="B789" s="0" t="n">
        <v>1940</v>
      </c>
      <c r="C789" s="0" t="n">
        <v>1</v>
      </c>
      <c r="D789" s="0" t="n">
        <v>25375.946516611</v>
      </c>
      <c r="E789" s="13" t="n">
        <v>3607904.61182301</v>
      </c>
      <c r="F789" s="24" t="n">
        <f aca="false">E789/43560</f>
        <v>82.8260930170572</v>
      </c>
    </row>
    <row r="790" customFormat="false" ht="15" hidden="false" customHeight="false" outlineLevel="0" collapsed="false">
      <c r="A790" s="58" t="n">
        <v>19632</v>
      </c>
      <c r="B790" s="0" t="n">
        <v>1953</v>
      </c>
      <c r="C790" s="0" t="n">
        <v>9</v>
      </c>
      <c r="D790" s="0" t="n">
        <v>25394.2512230734</v>
      </c>
      <c r="E790" s="13" t="n">
        <v>5979949.7006123</v>
      </c>
      <c r="F790" s="24" t="n">
        <f aca="false">E790/43560</f>
        <v>137.28075529413</v>
      </c>
    </row>
    <row r="791" customFormat="false" ht="15" hidden="false" customHeight="false" outlineLevel="0" collapsed="false">
      <c r="A791" s="58" t="n">
        <v>25841</v>
      </c>
      <c r="B791" s="0" t="n">
        <v>1970</v>
      </c>
      <c r="C791" s="0" t="n">
        <v>9</v>
      </c>
      <c r="D791" s="0" t="n">
        <v>25453.7787374848</v>
      </c>
      <c r="E791" s="13" t="n">
        <v>6077146.58907815</v>
      </c>
      <c r="F791" s="24" t="n">
        <f aca="false">E791/43560</f>
        <v>139.512088821812</v>
      </c>
    </row>
    <row r="792" customFormat="false" ht="15" hidden="false" customHeight="false" outlineLevel="0" collapsed="false">
      <c r="A792" s="58" t="n">
        <v>15614</v>
      </c>
      <c r="B792" s="0" t="n">
        <v>1942</v>
      </c>
      <c r="C792" s="0" t="n">
        <v>9</v>
      </c>
      <c r="D792" s="0" t="n">
        <v>25478.125701608</v>
      </c>
      <c r="E792" s="13" t="n">
        <v>5743355.16744634</v>
      </c>
      <c r="F792" s="24" t="n">
        <f aca="false">E792/43560</f>
        <v>131.849292181964</v>
      </c>
    </row>
    <row r="793" customFormat="false" ht="15" hidden="false" customHeight="false" outlineLevel="0" collapsed="false">
      <c r="A793" s="58" t="n">
        <v>20728</v>
      </c>
      <c r="B793" s="0" t="n">
        <v>1956</v>
      </c>
      <c r="C793" s="0" t="n">
        <v>9</v>
      </c>
      <c r="D793" s="0" t="n">
        <v>25498.2284302943</v>
      </c>
      <c r="E793" s="13" t="n">
        <v>5743893.91163254</v>
      </c>
      <c r="F793" s="24" t="n">
        <f aca="false">E793/43560</f>
        <v>131.861660046661</v>
      </c>
    </row>
    <row r="794" customFormat="false" ht="15" hidden="false" customHeight="false" outlineLevel="0" collapsed="false">
      <c r="A794" s="58" t="n">
        <v>21458</v>
      </c>
      <c r="B794" s="0" t="n">
        <v>1958</v>
      </c>
      <c r="C794" s="0" t="n">
        <v>9</v>
      </c>
      <c r="D794" s="0" t="n">
        <v>25545.1800003792</v>
      </c>
      <c r="E794" s="13" t="n">
        <v>5746592.43218191</v>
      </c>
      <c r="F794" s="24" t="n">
        <f aca="false">E794/43560</f>
        <v>131.923609554222</v>
      </c>
    </row>
    <row r="795" customFormat="false" ht="15" hidden="false" customHeight="false" outlineLevel="0" collapsed="false">
      <c r="A795" s="58" t="n">
        <v>27545</v>
      </c>
      <c r="B795" s="0" t="n">
        <v>1975</v>
      </c>
      <c r="C795" s="0" t="n">
        <v>5</v>
      </c>
      <c r="D795" s="0" t="n">
        <v>25580.0965848756</v>
      </c>
      <c r="E795" s="13" t="n">
        <v>5181592.09745274</v>
      </c>
      <c r="F795" s="24" t="n">
        <f aca="false">E795/43560</f>
        <v>118.952986626555</v>
      </c>
    </row>
    <row r="796" customFormat="false" ht="15" hidden="false" customHeight="false" outlineLevel="0" collapsed="false">
      <c r="A796" s="58" t="n">
        <v>35703</v>
      </c>
      <c r="B796" s="0" t="n">
        <v>1997</v>
      </c>
      <c r="C796" s="0" t="n">
        <v>9</v>
      </c>
      <c r="D796" s="0" t="n">
        <v>25671.7904372725</v>
      </c>
      <c r="E796" s="13" t="n">
        <v>6502736.09407899</v>
      </c>
      <c r="F796" s="24" t="n">
        <f aca="false">E796/43560</f>
        <v>149.282279478397</v>
      </c>
    </row>
    <row r="797" customFormat="false" ht="15" hidden="false" customHeight="false" outlineLevel="0" collapsed="false">
      <c r="A797" s="58" t="n">
        <v>30955</v>
      </c>
      <c r="B797" s="0" t="n">
        <v>1984</v>
      </c>
      <c r="C797" s="0" t="n">
        <v>9</v>
      </c>
      <c r="D797" s="0" t="n">
        <v>25741.8335766839</v>
      </c>
      <c r="E797" s="13" t="n">
        <v>6169483.41663339</v>
      </c>
      <c r="F797" s="24" t="n">
        <f aca="false">E797/43560</f>
        <v>141.631850703246</v>
      </c>
    </row>
    <row r="798" customFormat="false" ht="15" hidden="false" customHeight="false" outlineLevel="0" collapsed="false">
      <c r="A798" s="58" t="n">
        <v>27667</v>
      </c>
      <c r="B798" s="0" t="n">
        <v>1975</v>
      </c>
      <c r="C798" s="0" t="n">
        <v>9</v>
      </c>
      <c r="D798" s="0" t="n">
        <v>25943.495041338</v>
      </c>
      <c r="E798" s="13" t="n">
        <v>6070597.81778418</v>
      </c>
      <c r="F798" s="24" t="n">
        <f aca="false">E798/43560</f>
        <v>139.361749719563</v>
      </c>
    </row>
    <row r="799" customFormat="false" ht="15" hidden="false" customHeight="false" outlineLevel="0" collapsed="false">
      <c r="A799" s="58" t="n">
        <v>15249</v>
      </c>
      <c r="B799" s="0" t="n">
        <v>1941</v>
      </c>
      <c r="C799" s="0" t="n">
        <v>9</v>
      </c>
      <c r="D799" s="0" t="n">
        <v>26070.3413702215</v>
      </c>
      <c r="E799" s="13" t="n">
        <v>6078560.31018227</v>
      </c>
      <c r="F799" s="24" t="n">
        <f aca="false">E799/43560</f>
        <v>139.544543392614</v>
      </c>
    </row>
    <row r="800" customFormat="false" ht="15" hidden="false" customHeight="false" outlineLevel="0" collapsed="false">
      <c r="A800" s="58" t="n">
        <v>35338</v>
      </c>
      <c r="B800" s="0" t="n">
        <v>1996</v>
      </c>
      <c r="C800" s="0" t="n">
        <v>9</v>
      </c>
      <c r="D800" s="0" t="n">
        <v>26262.3758722694</v>
      </c>
      <c r="E800" s="13" t="n">
        <v>6365337.73994132</v>
      </c>
      <c r="F800" s="24" t="n">
        <f aca="false">E800/43560</f>
        <v>146.128047289746</v>
      </c>
    </row>
    <row r="801" customFormat="false" ht="15" hidden="false" customHeight="false" outlineLevel="0" collapsed="false">
      <c r="A801" s="58" t="n">
        <v>19359</v>
      </c>
      <c r="B801" s="0" t="n">
        <v>1952</v>
      </c>
      <c r="C801" s="0" t="n">
        <v>12</v>
      </c>
      <c r="D801" s="0" t="n">
        <v>26444.110474818</v>
      </c>
      <c r="E801" s="13" t="n">
        <v>5670262.10493177</v>
      </c>
      <c r="F801" s="24" t="n">
        <f aca="false">E801/43560</f>
        <v>130.171306357479</v>
      </c>
    </row>
    <row r="802" customFormat="false" ht="15" hidden="false" customHeight="false" outlineLevel="0" collapsed="false">
      <c r="A802" s="58" t="n">
        <v>24653</v>
      </c>
      <c r="B802" s="0" t="n">
        <v>1967</v>
      </c>
      <c r="C802" s="0" t="n">
        <v>6</v>
      </c>
      <c r="D802" s="0" t="n">
        <v>26463.463791338</v>
      </c>
      <c r="E802" s="13" t="n">
        <v>5914293.39459533</v>
      </c>
      <c r="F802" s="24" t="n">
        <f aca="false">E802/43560</f>
        <v>135.773493907147</v>
      </c>
    </row>
    <row r="803" customFormat="false" ht="15" hidden="false" customHeight="false" outlineLevel="0" collapsed="false">
      <c r="A803" s="58" t="n">
        <v>11048</v>
      </c>
      <c r="B803" s="0" t="n">
        <v>1930</v>
      </c>
      <c r="C803" s="0" t="n">
        <v>3</v>
      </c>
      <c r="D803" s="0" t="n">
        <v>26493.625749014</v>
      </c>
      <c r="E803" s="13" t="n">
        <v>5080897.51432481</v>
      </c>
      <c r="F803" s="24" t="n">
        <f aca="false">E803/43560</f>
        <v>116.641357078164</v>
      </c>
    </row>
    <row r="804" customFormat="false" ht="15" hidden="false" customHeight="false" outlineLevel="0" collapsed="false">
      <c r="A804" s="58" t="n">
        <v>8126</v>
      </c>
      <c r="B804" s="0" t="n">
        <v>1922</v>
      </c>
      <c r="C804" s="0" t="n">
        <v>3</v>
      </c>
      <c r="D804" s="0" t="n">
        <v>26531.9488395024</v>
      </c>
      <c r="E804" s="13" t="n">
        <v>5477973.07861721</v>
      </c>
      <c r="F804" s="24" t="n">
        <f aca="false">E804/43560</f>
        <v>125.756957727668</v>
      </c>
    </row>
    <row r="805" customFormat="false" ht="15" hidden="false" customHeight="false" outlineLevel="0" collapsed="false">
      <c r="A805" s="58" t="n">
        <v>22340</v>
      </c>
      <c r="B805" s="0" t="n">
        <v>1961</v>
      </c>
      <c r="C805" s="0" t="n">
        <v>2</v>
      </c>
      <c r="D805" s="0" t="n">
        <v>26636.7977946754</v>
      </c>
      <c r="E805" s="13" t="n">
        <v>5177421.26982423</v>
      </c>
      <c r="F805" s="24" t="n">
        <f aca="false">E805/43560</f>
        <v>118.857237599271</v>
      </c>
    </row>
    <row r="806" customFormat="false" ht="15" hidden="false" customHeight="false" outlineLevel="0" collapsed="false">
      <c r="A806" s="58" t="n">
        <v>8401</v>
      </c>
      <c r="B806" s="0" t="n">
        <v>1922</v>
      </c>
      <c r="C806" s="0" t="n">
        <v>12</v>
      </c>
      <c r="D806" s="0" t="n">
        <v>26640.9229558556</v>
      </c>
      <c r="E806" s="13" t="n">
        <v>5476787.84140889</v>
      </c>
      <c r="F806" s="24" t="n">
        <f aca="false">E806/43560</f>
        <v>125.729748425365</v>
      </c>
    </row>
    <row r="807" customFormat="false" ht="15" hidden="false" customHeight="false" outlineLevel="0" collapsed="false">
      <c r="A807" s="58" t="n">
        <v>37256</v>
      </c>
      <c r="B807" s="0" t="n">
        <v>2001</v>
      </c>
      <c r="C807" s="0" t="n">
        <v>12</v>
      </c>
      <c r="D807" s="0" t="n">
        <v>26668.2912242112</v>
      </c>
      <c r="E807" s="13" t="n">
        <v>5226103.63123501</v>
      </c>
      <c r="F807" s="24" t="n">
        <f aca="false">E807/43560</f>
        <v>119.974830836433</v>
      </c>
    </row>
    <row r="808" customFormat="false" ht="15" hidden="false" customHeight="false" outlineLevel="0" collapsed="false">
      <c r="A808" s="58" t="n">
        <v>33663</v>
      </c>
      <c r="B808" s="0" t="n">
        <v>1992</v>
      </c>
      <c r="C808" s="0" t="n">
        <v>2</v>
      </c>
      <c r="D808" s="0" t="n">
        <v>26712.6091569326</v>
      </c>
      <c r="E808" s="13" t="n">
        <v>4513813.14839134</v>
      </c>
      <c r="F808" s="24" t="n">
        <f aca="false">E808/43560</f>
        <v>103.622891377212</v>
      </c>
    </row>
    <row r="809" customFormat="false" ht="15" hidden="false" customHeight="false" outlineLevel="0" collapsed="false">
      <c r="A809" s="58" t="n">
        <v>21975</v>
      </c>
      <c r="B809" s="0" t="n">
        <v>1960</v>
      </c>
      <c r="C809" s="0" t="n">
        <v>2</v>
      </c>
      <c r="D809" s="0" t="n">
        <v>26741.2076949333</v>
      </c>
      <c r="E809" s="13" t="n">
        <v>5016896.17518255</v>
      </c>
      <c r="F809" s="24" t="n">
        <f aca="false">E809/43560</f>
        <v>115.172088502813</v>
      </c>
    </row>
    <row r="810" customFormat="false" ht="15" hidden="false" customHeight="false" outlineLevel="0" collapsed="false">
      <c r="A810" s="58" t="n">
        <v>13240</v>
      </c>
      <c r="B810" s="0" t="n">
        <v>1936</v>
      </c>
      <c r="C810" s="0" t="n">
        <v>3</v>
      </c>
      <c r="D810" s="0" t="n">
        <v>26890.8125758495</v>
      </c>
      <c r="E810" s="13" t="n">
        <v>5495431.6761174</v>
      </c>
      <c r="F810" s="24" t="n">
        <f aca="false">E810/43560</f>
        <v>126.157751976983</v>
      </c>
    </row>
    <row r="811" customFormat="false" ht="15" hidden="false" customHeight="false" outlineLevel="0" collapsed="false">
      <c r="A811" s="58" t="n">
        <v>33328</v>
      </c>
      <c r="B811" s="0" t="n">
        <v>1991</v>
      </c>
      <c r="C811" s="0" t="n">
        <v>3</v>
      </c>
      <c r="D811" s="0" t="n">
        <v>26896.6864665504</v>
      </c>
      <c r="E811" s="13" t="n">
        <v>4975429.17213663</v>
      </c>
      <c r="F811" s="24" t="n">
        <f aca="false">E811/43560</f>
        <v>114.220137101392</v>
      </c>
    </row>
    <row r="812" customFormat="false" ht="15" hidden="false" customHeight="false" outlineLevel="0" collapsed="false">
      <c r="A812" s="58" t="n">
        <v>24928</v>
      </c>
      <c r="B812" s="0" t="n">
        <v>1968</v>
      </c>
      <c r="C812" s="0" t="n">
        <v>3</v>
      </c>
      <c r="D812" s="0" t="n">
        <v>27304.5456045206</v>
      </c>
      <c r="E812" s="13" t="n">
        <v>5618116.36464795</v>
      </c>
      <c r="F812" s="24" t="n">
        <f aca="false">E812/43560</f>
        <v>128.974204881725</v>
      </c>
    </row>
    <row r="813" customFormat="false" ht="15" hidden="false" customHeight="false" outlineLevel="0" collapsed="false">
      <c r="A813" s="58" t="n">
        <v>19844</v>
      </c>
      <c r="B813" s="0" t="n">
        <v>1954</v>
      </c>
      <c r="C813" s="0" t="n">
        <v>4</v>
      </c>
      <c r="D813" s="0" t="n">
        <v>27538.8531553398</v>
      </c>
      <c r="E813" s="13" t="n">
        <v>4884698.55474749</v>
      </c>
      <c r="F813" s="24" t="n">
        <f aca="false">E813/43560</f>
        <v>112.137248731577</v>
      </c>
    </row>
    <row r="814" customFormat="false" ht="15" hidden="false" customHeight="false" outlineLevel="0" collapsed="false">
      <c r="A814" s="58" t="n">
        <v>14061</v>
      </c>
      <c r="B814" s="0" t="n">
        <v>1938</v>
      </c>
      <c r="C814" s="0" t="n">
        <v>6</v>
      </c>
      <c r="D814" s="0" t="n">
        <v>27597.8914119387</v>
      </c>
      <c r="E814" s="13" t="n">
        <v>5881546.43846045</v>
      </c>
      <c r="F814" s="24" t="n">
        <f aca="false">E814/43560</f>
        <v>135.021727237384</v>
      </c>
    </row>
    <row r="815" customFormat="false" ht="15" hidden="false" customHeight="false" outlineLevel="0" collapsed="false">
      <c r="A815" s="58" t="n">
        <v>15492</v>
      </c>
      <c r="B815" s="0" t="n">
        <v>1942</v>
      </c>
      <c r="C815" s="0" t="n">
        <v>5</v>
      </c>
      <c r="D815" s="0" t="n">
        <v>27672.7097428701</v>
      </c>
      <c r="E815" s="13" t="n">
        <v>5466798.10437665</v>
      </c>
      <c r="F815" s="24" t="n">
        <f aca="false">E815/43560</f>
        <v>125.500415619299</v>
      </c>
    </row>
    <row r="816" customFormat="false" ht="15" hidden="false" customHeight="false" outlineLevel="0" collapsed="false">
      <c r="A816" s="58" t="n">
        <v>9893</v>
      </c>
      <c r="B816" s="0" t="n">
        <v>1927</v>
      </c>
      <c r="C816" s="0" t="n">
        <v>1</v>
      </c>
      <c r="D816" s="0" t="n">
        <v>27885.2666300061</v>
      </c>
      <c r="E816" s="13" t="n">
        <v>5137707.62019828</v>
      </c>
      <c r="F816" s="24" t="n">
        <f aca="false">E816/43560</f>
        <v>117.945537653771</v>
      </c>
    </row>
    <row r="817" customFormat="false" ht="15" hidden="false" customHeight="false" outlineLevel="0" collapsed="false">
      <c r="A817" s="58" t="n">
        <v>19175</v>
      </c>
      <c r="B817" s="0" t="n">
        <v>1952</v>
      </c>
      <c r="C817" s="0" t="n">
        <v>6</v>
      </c>
      <c r="D817" s="0" t="n">
        <v>28246.4185376214</v>
      </c>
      <c r="E817" s="13" t="n">
        <v>6759280.88645561</v>
      </c>
      <c r="F817" s="24" t="n">
        <f aca="false">E817/43560</f>
        <v>155.171737521938</v>
      </c>
    </row>
    <row r="818" customFormat="false" ht="15" hidden="false" customHeight="false" outlineLevel="0" collapsed="false">
      <c r="A818" s="58" t="n">
        <v>34880</v>
      </c>
      <c r="B818" s="0" t="n">
        <v>1995</v>
      </c>
      <c r="C818" s="0" t="n">
        <v>6</v>
      </c>
      <c r="D818" s="0" t="n">
        <v>28341.6738944933</v>
      </c>
      <c r="E818" s="13" t="n">
        <v>6073079.72279132</v>
      </c>
      <c r="F818" s="24" t="n">
        <f aca="false">E818/43560</f>
        <v>139.418726418534</v>
      </c>
    </row>
    <row r="819" customFormat="false" ht="15" hidden="false" customHeight="false" outlineLevel="0" collapsed="false">
      <c r="A819" s="58" t="n">
        <v>30285</v>
      </c>
      <c r="B819" s="0" t="n">
        <v>1982</v>
      </c>
      <c r="C819" s="0" t="n">
        <v>11</v>
      </c>
      <c r="D819" s="0" t="n">
        <v>28549.2279183101</v>
      </c>
      <c r="E819" s="13" t="n">
        <v>5862490.95240082</v>
      </c>
      <c r="F819" s="24" t="n">
        <f aca="false">E819/43560</f>
        <v>134.584273471093</v>
      </c>
    </row>
    <row r="820" customFormat="false" ht="15" hidden="false" customHeight="false" outlineLevel="0" collapsed="false">
      <c r="A820" s="58" t="n">
        <v>28914</v>
      </c>
      <c r="B820" s="0" t="n">
        <v>1979</v>
      </c>
      <c r="C820" s="0" t="n">
        <v>2</v>
      </c>
      <c r="D820" s="0" t="n">
        <v>28740.0308233465</v>
      </c>
      <c r="E820" s="13" t="n">
        <v>5681695.98200688</v>
      </c>
      <c r="F820" s="24" t="n">
        <f aca="false">E820/43560</f>
        <v>130.433792057091</v>
      </c>
    </row>
    <row r="821" customFormat="false" ht="15" hidden="false" customHeight="false" outlineLevel="0" collapsed="false">
      <c r="A821" s="58" t="n">
        <v>20910</v>
      </c>
      <c r="B821" s="0" t="n">
        <v>1957</v>
      </c>
      <c r="C821" s="0" t="n">
        <v>3</v>
      </c>
      <c r="D821" s="0" t="n">
        <v>28805.9844887743</v>
      </c>
      <c r="E821" s="13" t="n">
        <v>5834832.39598418</v>
      </c>
      <c r="F821" s="24" t="n">
        <f aca="false">E821/43560</f>
        <v>133.949320385312</v>
      </c>
    </row>
    <row r="822" customFormat="false" ht="15" hidden="false" customHeight="false" outlineLevel="0" collapsed="false">
      <c r="A822" s="58" t="n">
        <v>22950</v>
      </c>
      <c r="B822" s="0" t="n">
        <v>1962</v>
      </c>
      <c r="C822" s="0" t="n">
        <v>10</v>
      </c>
      <c r="D822" s="0" t="n">
        <v>29055.8755973149</v>
      </c>
      <c r="E822" s="13" t="n">
        <v>7950733.30077861</v>
      </c>
      <c r="F822" s="24" t="n">
        <f aca="false">E822/43560</f>
        <v>182.523721321823</v>
      </c>
    </row>
    <row r="823" customFormat="false" ht="15" hidden="false" customHeight="false" outlineLevel="0" collapsed="false">
      <c r="A823" s="58" t="n">
        <v>30102</v>
      </c>
      <c r="B823" s="0" t="n">
        <v>1982</v>
      </c>
      <c r="C823" s="0" t="n">
        <v>5</v>
      </c>
      <c r="D823" s="0" t="n">
        <v>29321.0960918538</v>
      </c>
      <c r="E823" s="13" t="n">
        <v>5198750.00378101</v>
      </c>
      <c r="F823" s="24" t="n">
        <f aca="false">E823/43560</f>
        <v>119.346877956405</v>
      </c>
    </row>
    <row r="824" customFormat="false" ht="15" hidden="false" customHeight="false" outlineLevel="0" collapsed="false">
      <c r="A824" s="58" t="n">
        <v>30772</v>
      </c>
      <c r="B824" s="0" t="n">
        <v>1984</v>
      </c>
      <c r="C824" s="0" t="n">
        <v>3</v>
      </c>
      <c r="D824" s="0" t="n">
        <v>29526.8899992415</v>
      </c>
      <c r="E824" s="13" t="n">
        <v>5974100.84464517</v>
      </c>
      <c r="F824" s="24" t="n">
        <f aca="false">E824/43560</f>
        <v>137.14648403685</v>
      </c>
    </row>
    <row r="825" customFormat="false" ht="15" hidden="false" customHeight="false" outlineLevel="0" collapsed="false">
      <c r="A825" s="58" t="n">
        <v>8217</v>
      </c>
      <c r="B825" s="0" t="n">
        <v>1922</v>
      </c>
      <c r="C825" s="0" t="n">
        <v>6</v>
      </c>
      <c r="D825" s="0" t="n">
        <v>29653.9661900789</v>
      </c>
      <c r="E825" s="13" t="n">
        <v>7326444.87554787</v>
      </c>
      <c r="F825" s="24" t="n">
        <f aca="false">E825/43560</f>
        <v>168.192031119097</v>
      </c>
    </row>
    <row r="826" customFormat="false" ht="15" hidden="false" customHeight="false" outlineLevel="0" collapsed="false">
      <c r="A826" s="58" t="n">
        <v>29920</v>
      </c>
      <c r="B826" s="0" t="n">
        <v>1981</v>
      </c>
      <c r="C826" s="0" t="n">
        <v>11</v>
      </c>
      <c r="D826" s="0" t="n">
        <v>30135.6146749848</v>
      </c>
      <c r="E826" s="13" t="n">
        <v>9007489.86484204</v>
      </c>
      <c r="F826" s="24" t="n">
        <f aca="false">E826/43560</f>
        <v>206.783513885263</v>
      </c>
    </row>
    <row r="827" customFormat="false" ht="15" hidden="false" customHeight="false" outlineLevel="0" collapsed="false">
      <c r="A827" s="58" t="n">
        <v>36160</v>
      </c>
      <c r="B827" s="0" t="n">
        <v>1998</v>
      </c>
      <c r="C827" s="0" t="n">
        <v>12</v>
      </c>
      <c r="D827" s="0" t="n">
        <v>30243.2780738016</v>
      </c>
      <c r="E827" s="13" t="n">
        <v>7342990.34333061</v>
      </c>
      <c r="F827" s="24" t="n">
        <f aca="false">E827/43560</f>
        <v>168.57186279455</v>
      </c>
    </row>
    <row r="828" customFormat="false" ht="15" hidden="false" customHeight="false" outlineLevel="0" collapsed="false">
      <c r="A828" s="58" t="n">
        <v>35185</v>
      </c>
      <c r="B828" s="0" t="n">
        <v>1996</v>
      </c>
      <c r="C828" s="0" t="n">
        <v>4</v>
      </c>
      <c r="D828" s="0" t="n">
        <v>30485.61288304</v>
      </c>
      <c r="E828" s="13" t="n">
        <v>4496482.3913355</v>
      </c>
      <c r="F828" s="24" t="n">
        <f aca="false">E828/43560</f>
        <v>103.225031940668</v>
      </c>
    </row>
    <row r="829" customFormat="false" ht="15" hidden="false" customHeight="false" outlineLevel="0" collapsed="false">
      <c r="A829" s="58" t="n">
        <v>25658</v>
      </c>
      <c r="B829" s="0" t="n">
        <v>1970</v>
      </c>
      <c r="C829" s="0" t="n">
        <v>3</v>
      </c>
      <c r="D829" s="0" t="n">
        <v>30520.4970229066</v>
      </c>
      <c r="E829" s="13" t="n">
        <v>6659817.13854254</v>
      </c>
      <c r="F829" s="24" t="n">
        <f aca="false">E829/43560</f>
        <v>152.888364062042</v>
      </c>
    </row>
    <row r="830" customFormat="false" ht="15" hidden="false" customHeight="false" outlineLevel="0" collapsed="false">
      <c r="A830" s="58" t="n">
        <v>28610</v>
      </c>
      <c r="B830" s="0" t="n">
        <v>1978</v>
      </c>
      <c r="C830" s="0" t="n">
        <v>4</v>
      </c>
      <c r="D830" s="0" t="n">
        <v>30852.5301122573</v>
      </c>
      <c r="E830" s="13" t="n">
        <v>5624253.83934484</v>
      </c>
      <c r="F830" s="24" t="n">
        <f aca="false">E830/43560</f>
        <v>129.115101913334</v>
      </c>
    </row>
    <row r="831" customFormat="false" ht="15" hidden="false" customHeight="false" outlineLevel="0" collapsed="false">
      <c r="A831" s="58" t="n">
        <v>23801</v>
      </c>
      <c r="B831" s="0" t="n">
        <v>1965</v>
      </c>
      <c r="C831" s="0" t="n">
        <v>2</v>
      </c>
      <c r="D831" s="0" t="n">
        <v>31202.4206045206</v>
      </c>
      <c r="E831" s="13" t="n">
        <v>7458109.8346047</v>
      </c>
      <c r="F831" s="24" t="n">
        <f aca="false">E831/43560</f>
        <v>171.214642667693</v>
      </c>
    </row>
    <row r="832" customFormat="false" ht="15" hidden="false" customHeight="false" outlineLevel="0" collapsed="false">
      <c r="A832" s="58" t="n">
        <v>20606</v>
      </c>
      <c r="B832" s="0" t="n">
        <v>1956</v>
      </c>
      <c r="C832" s="0" t="n">
        <v>5</v>
      </c>
      <c r="D832" s="0" t="n">
        <v>31589.3424510771</v>
      </c>
      <c r="E832" s="13" t="n">
        <v>7857052.33622529</v>
      </c>
      <c r="F832" s="24" t="n">
        <f aca="false">E832/43560</f>
        <v>180.373102300856</v>
      </c>
    </row>
    <row r="833" customFormat="false" ht="15" hidden="false" customHeight="false" outlineLevel="0" collapsed="false">
      <c r="A833" s="58" t="n">
        <v>24472</v>
      </c>
      <c r="B833" s="0" t="n">
        <v>1966</v>
      </c>
      <c r="C833" s="0" t="n">
        <v>12</v>
      </c>
      <c r="D833" s="0" t="n">
        <v>31779.7707638046</v>
      </c>
      <c r="E833" s="13" t="n">
        <v>7399717.01623114</v>
      </c>
      <c r="F833" s="24" t="n">
        <f aca="false">E833/43560</f>
        <v>169.874128012652</v>
      </c>
    </row>
    <row r="834" customFormat="false" ht="15" hidden="false" customHeight="false" outlineLevel="0" collapsed="false">
      <c r="A834" s="58" t="n">
        <v>18322</v>
      </c>
      <c r="B834" s="0" t="n">
        <v>1950</v>
      </c>
      <c r="C834" s="0" t="n">
        <v>2</v>
      </c>
      <c r="D834" s="0" t="n">
        <v>31848.4358218295</v>
      </c>
      <c r="E834" s="13" t="n">
        <v>7388564.13710386</v>
      </c>
      <c r="F834" s="24" t="n">
        <f aca="false">E834/43560</f>
        <v>169.618093138289</v>
      </c>
    </row>
    <row r="835" customFormat="false" ht="15" hidden="false" customHeight="false" outlineLevel="0" collapsed="false">
      <c r="A835" s="58" t="n">
        <v>20545</v>
      </c>
      <c r="B835" s="0" t="n">
        <v>1956</v>
      </c>
      <c r="C835" s="0" t="n">
        <v>3</v>
      </c>
      <c r="D835" s="0" t="n">
        <v>32316.1965260922</v>
      </c>
      <c r="E835" s="13" t="n">
        <v>6402547.73576812</v>
      </c>
      <c r="F835" s="24" t="n">
        <f aca="false">E835/43560</f>
        <v>146.982271252712</v>
      </c>
    </row>
    <row r="836" customFormat="false" ht="15" hidden="false" customHeight="false" outlineLevel="0" collapsed="false">
      <c r="A836" s="58" t="n">
        <v>35826</v>
      </c>
      <c r="B836" s="0" t="n">
        <v>1998</v>
      </c>
      <c r="C836" s="0" t="n">
        <v>1</v>
      </c>
      <c r="D836" s="0" t="n">
        <v>32519.6664991657</v>
      </c>
      <c r="E836" s="13" t="n">
        <v>3360422.71432929</v>
      </c>
      <c r="F836" s="24" t="n">
        <f aca="false">E836/43560</f>
        <v>77.1446904115998</v>
      </c>
    </row>
    <row r="837" customFormat="false" ht="15" hidden="false" customHeight="false" outlineLevel="0" collapsed="false">
      <c r="A837" s="58" t="n">
        <v>19814</v>
      </c>
      <c r="B837" s="0" t="n">
        <v>1954</v>
      </c>
      <c r="C837" s="0" t="n">
        <v>3</v>
      </c>
      <c r="D837" s="0" t="n">
        <v>32718.5778879703</v>
      </c>
      <c r="E837" s="13" t="n">
        <v>7945184.30139587</v>
      </c>
      <c r="F837" s="24" t="n">
        <f aca="false">E837/43560</f>
        <v>182.396333824515</v>
      </c>
    </row>
    <row r="838" customFormat="false" ht="15" hidden="false" customHeight="false" outlineLevel="0" collapsed="false">
      <c r="A838" s="58" t="n">
        <v>23862</v>
      </c>
      <c r="B838" s="0" t="n">
        <v>1965</v>
      </c>
      <c r="C838" s="0" t="n">
        <v>4</v>
      </c>
      <c r="D838" s="0" t="n">
        <v>33233.9309200546</v>
      </c>
      <c r="E838" s="13" t="n">
        <v>6697933.28776105</v>
      </c>
      <c r="F838" s="24" t="n">
        <f aca="false">E838/43560</f>
        <v>153.763390444469</v>
      </c>
    </row>
    <row r="839" customFormat="false" ht="15" hidden="false" customHeight="false" outlineLevel="0" collapsed="false">
      <c r="A839" s="58" t="n">
        <v>18993</v>
      </c>
      <c r="B839" s="0" t="n">
        <v>1951</v>
      </c>
      <c r="C839" s="0" t="n">
        <v>12</v>
      </c>
      <c r="D839" s="0" t="n">
        <v>33304.2493552791</v>
      </c>
      <c r="E839" s="13" t="n">
        <v>9526286.23066516</v>
      </c>
      <c r="F839" s="24" t="n">
        <f aca="false">E839/43560</f>
        <v>218.693439638778</v>
      </c>
    </row>
    <row r="840" customFormat="false" ht="15" hidden="false" customHeight="false" outlineLevel="0" collapsed="false">
      <c r="A840" s="58" t="n">
        <v>8095</v>
      </c>
      <c r="B840" s="0" t="n">
        <v>1922</v>
      </c>
      <c r="C840" s="0" t="n">
        <v>2</v>
      </c>
      <c r="D840" s="0" t="n">
        <v>33354.325669372</v>
      </c>
      <c r="E840" s="13" t="n">
        <v>7344609.93308794</v>
      </c>
      <c r="F840" s="24" t="n">
        <f aca="false">E840/43560</f>
        <v>168.609043459319</v>
      </c>
    </row>
    <row r="841" customFormat="false" ht="15" hidden="false" customHeight="false" outlineLevel="0" collapsed="false">
      <c r="A841" s="58" t="n">
        <v>26023</v>
      </c>
      <c r="B841" s="0" t="n">
        <v>1971</v>
      </c>
      <c r="C841" s="0" t="n">
        <v>3</v>
      </c>
      <c r="D841" s="0" t="n">
        <v>33399.8389999241</v>
      </c>
      <c r="E841" s="13" t="n">
        <v>9562985.79286997</v>
      </c>
      <c r="F841" s="24" t="n">
        <f aca="false">E841/43560</f>
        <v>219.535945658172</v>
      </c>
    </row>
    <row r="842" customFormat="false" ht="15" hidden="false" customHeight="false" outlineLevel="0" collapsed="false">
      <c r="A842" s="58" t="n">
        <v>34089</v>
      </c>
      <c r="B842" s="0" t="n">
        <v>1993</v>
      </c>
      <c r="C842" s="0" t="n">
        <v>4</v>
      </c>
      <c r="D842" s="0" t="n">
        <v>33658.7437803398</v>
      </c>
      <c r="E842" s="13" t="n">
        <v>10228468.1736737</v>
      </c>
      <c r="F842" s="24" t="n">
        <f aca="false">E842/43560</f>
        <v>234.813318954859</v>
      </c>
    </row>
    <row r="843" customFormat="false" ht="15" hidden="false" customHeight="false" outlineLevel="0" collapsed="false">
      <c r="A843" s="58" t="n">
        <v>35216</v>
      </c>
      <c r="B843" s="0" t="n">
        <v>1996</v>
      </c>
      <c r="C843" s="0" t="n">
        <v>5</v>
      </c>
      <c r="D843" s="0" t="n">
        <v>33769.2838668083</v>
      </c>
      <c r="E843" s="13" t="n">
        <v>10849587.2085798</v>
      </c>
      <c r="F843" s="24" t="n">
        <f aca="false">E843/43560</f>
        <v>249.072249967397</v>
      </c>
    </row>
    <row r="844" customFormat="false" ht="15" hidden="false" customHeight="false" outlineLevel="0" collapsed="false">
      <c r="A844" s="58" t="n">
        <v>15127</v>
      </c>
      <c r="B844" s="0" t="n">
        <v>1941</v>
      </c>
      <c r="C844" s="0" t="n">
        <v>5</v>
      </c>
      <c r="D844" s="0" t="n">
        <v>33770.5727207221</v>
      </c>
      <c r="E844" s="13" t="n">
        <v>9500084.31567742</v>
      </c>
      <c r="F844" s="24" t="n">
        <f aca="false">E844/43560</f>
        <v>218.091926438875</v>
      </c>
    </row>
    <row r="845" customFormat="false" ht="15" hidden="false" customHeight="false" outlineLevel="0" collapsed="false">
      <c r="A845" s="58" t="n">
        <v>13180</v>
      </c>
      <c r="B845" s="0" t="n">
        <v>1936</v>
      </c>
      <c r="C845" s="0" t="n">
        <v>1</v>
      </c>
      <c r="D845" s="0" t="n">
        <v>33838.1993799302</v>
      </c>
      <c r="E845" s="13" t="n">
        <v>8800302.84917352</v>
      </c>
      <c r="F845" s="24" t="n">
        <f aca="false">E845/43560</f>
        <v>202.027154480568</v>
      </c>
    </row>
    <row r="846" customFormat="false" ht="15" hidden="false" customHeight="false" outlineLevel="0" collapsed="false">
      <c r="A846" s="58" t="n">
        <v>21216</v>
      </c>
      <c r="B846" s="0" t="n">
        <v>1958</v>
      </c>
      <c r="C846" s="0" t="n">
        <v>1</v>
      </c>
      <c r="D846" s="0" t="n">
        <v>34018.5714786863</v>
      </c>
      <c r="E846" s="13" t="n">
        <v>8800302.84917352</v>
      </c>
      <c r="F846" s="24" t="n">
        <f aca="false">E846/43560</f>
        <v>202.027154480568</v>
      </c>
    </row>
    <row r="847" customFormat="false" ht="15" hidden="false" customHeight="false" outlineLevel="0" collapsed="false">
      <c r="A847" s="58" t="n">
        <v>35095</v>
      </c>
      <c r="B847" s="0" t="n">
        <v>1996</v>
      </c>
      <c r="C847" s="0" t="n">
        <v>1</v>
      </c>
      <c r="D847" s="0" t="n">
        <v>34273.0133684769</v>
      </c>
      <c r="E847" s="13" t="n">
        <v>10132603.9378026</v>
      </c>
      <c r="F847" s="24" t="n">
        <f aca="false">E847/43560</f>
        <v>232.612578921089</v>
      </c>
    </row>
    <row r="848" customFormat="false" ht="15" hidden="false" customHeight="false" outlineLevel="0" collapsed="false">
      <c r="A848" s="58" t="n">
        <v>21336</v>
      </c>
      <c r="B848" s="0" t="n">
        <v>1958</v>
      </c>
      <c r="C848" s="0" t="n">
        <v>5</v>
      </c>
      <c r="D848" s="0" t="n">
        <v>34277.8791812045</v>
      </c>
      <c r="E848" s="13" t="n">
        <v>10070792.2040743</v>
      </c>
      <c r="F848" s="24" t="n">
        <f aca="false">E848/43560</f>
        <v>231.193576769382</v>
      </c>
    </row>
    <row r="849" customFormat="false" ht="15" hidden="false" customHeight="false" outlineLevel="0" collapsed="false">
      <c r="A849" s="58" t="n">
        <v>13605</v>
      </c>
      <c r="B849" s="0" t="n">
        <v>1937</v>
      </c>
      <c r="C849" s="0" t="n">
        <v>3</v>
      </c>
      <c r="D849" s="0" t="n">
        <v>34282.894028747</v>
      </c>
      <c r="E849" s="13" t="n">
        <v>7113530.60160274</v>
      </c>
      <c r="F849" s="24" t="n">
        <f aca="false">E849/43560</f>
        <v>163.304191955986</v>
      </c>
    </row>
    <row r="850" customFormat="false" ht="15" hidden="false" customHeight="false" outlineLevel="0" collapsed="false">
      <c r="A850" s="58" t="n">
        <v>30741</v>
      </c>
      <c r="B850" s="0" t="n">
        <v>1984</v>
      </c>
      <c r="C850" s="0" t="n">
        <v>2</v>
      </c>
      <c r="D850" s="0" t="n">
        <v>34532.6775921572</v>
      </c>
      <c r="E850" s="13" t="n">
        <v>9507878.70972677</v>
      </c>
      <c r="F850" s="24" t="n">
        <f aca="false">E850/43560</f>
        <v>218.270861104838</v>
      </c>
    </row>
    <row r="851" customFormat="false" ht="15" hidden="false" customHeight="false" outlineLevel="0" collapsed="false">
      <c r="A851" s="58" t="n">
        <v>13574</v>
      </c>
      <c r="B851" s="0" t="n">
        <v>1937</v>
      </c>
      <c r="C851" s="0" t="n">
        <v>2</v>
      </c>
      <c r="D851" s="0" t="n">
        <v>35009.2486915959</v>
      </c>
      <c r="E851" s="13" t="n">
        <v>8550815.99674993</v>
      </c>
      <c r="F851" s="24" t="n">
        <f aca="false">E851/43560</f>
        <v>196.299724443295</v>
      </c>
    </row>
    <row r="852" customFormat="false" ht="15" hidden="false" customHeight="false" outlineLevel="0" collapsed="false">
      <c r="A852" s="58" t="n">
        <v>17988</v>
      </c>
      <c r="B852" s="0" t="n">
        <v>1949</v>
      </c>
      <c r="C852" s="0" t="n">
        <v>3</v>
      </c>
      <c r="D852" s="0" t="n">
        <v>35700.5841455552</v>
      </c>
      <c r="E852" s="13" t="n">
        <v>10486664.5040118</v>
      </c>
      <c r="F852" s="24" t="n">
        <f aca="false">E852/43560</f>
        <v>240.740691093016</v>
      </c>
    </row>
    <row r="853" customFormat="false" ht="15" hidden="false" customHeight="false" outlineLevel="0" collapsed="false">
      <c r="A853" s="58" t="n">
        <v>24592</v>
      </c>
      <c r="B853" s="0" t="n">
        <v>1967</v>
      </c>
      <c r="C853" s="0" t="n">
        <v>4</v>
      </c>
      <c r="D853" s="0" t="n">
        <v>36086.5442961165</v>
      </c>
      <c r="E853" s="13" t="n">
        <v>6873733.83326097</v>
      </c>
      <c r="F853" s="24" t="n">
        <f aca="false">E853/43560</f>
        <v>157.7992156396</v>
      </c>
    </row>
    <row r="854" customFormat="false" ht="15" hidden="false" customHeight="false" outlineLevel="0" collapsed="false">
      <c r="A854" s="58" t="n">
        <v>37621</v>
      </c>
      <c r="B854" s="0" t="n">
        <v>2002</v>
      </c>
      <c r="C854" s="0" t="n">
        <v>12</v>
      </c>
      <c r="D854" s="0" t="n">
        <v>36597.6375436135</v>
      </c>
      <c r="E854" s="13" t="n">
        <v>10819406.1862204</v>
      </c>
      <c r="F854" s="24" t="n">
        <f aca="false">E854/43560</f>
        <v>248.379389031689</v>
      </c>
    </row>
    <row r="855" customFormat="false" ht="15" hidden="false" customHeight="false" outlineLevel="0" collapsed="false">
      <c r="A855" s="58" t="n">
        <v>36191</v>
      </c>
      <c r="B855" s="0" t="n">
        <v>1999</v>
      </c>
      <c r="C855" s="0" t="n">
        <v>1</v>
      </c>
      <c r="D855" s="0" t="n">
        <v>36755.8419390928</v>
      </c>
      <c r="E855" s="13" t="n">
        <v>10446938.0990728</v>
      </c>
      <c r="F855" s="24" t="n">
        <f aca="false">E855/43560</f>
        <v>239.828698325822</v>
      </c>
    </row>
    <row r="856" customFormat="false" ht="15" hidden="false" customHeight="false" outlineLevel="0" collapsed="false">
      <c r="A856" s="58" t="n">
        <v>25568</v>
      </c>
      <c r="B856" s="0" t="n">
        <v>1969</v>
      </c>
      <c r="C856" s="0" t="n">
        <v>12</v>
      </c>
      <c r="D856" s="0" t="n">
        <v>36817.4471992567</v>
      </c>
      <c r="E856" s="13" t="n">
        <v>10819406.1862204</v>
      </c>
      <c r="F856" s="24" t="n">
        <f aca="false">E856/43560</f>
        <v>248.379389031689</v>
      </c>
    </row>
    <row r="857" customFormat="false" ht="15" hidden="false" customHeight="false" outlineLevel="0" collapsed="false">
      <c r="A857" s="58" t="n">
        <v>25323</v>
      </c>
      <c r="B857" s="0" t="n">
        <v>1969</v>
      </c>
      <c r="C857" s="0" t="n">
        <v>4</v>
      </c>
      <c r="D857" s="0" t="n">
        <v>36923.8142445388</v>
      </c>
      <c r="E857" s="13" t="n">
        <v>8582340.26589552</v>
      </c>
      <c r="F857" s="24" t="n">
        <f aca="false">E857/43560</f>
        <v>197.023422082083</v>
      </c>
    </row>
    <row r="858" customFormat="false" ht="15" hidden="false" customHeight="false" outlineLevel="0" collapsed="false">
      <c r="A858" s="58" t="n">
        <v>9556</v>
      </c>
      <c r="B858" s="0" t="n">
        <v>1926</v>
      </c>
      <c r="C858" s="0" t="n">
        <v>2</v>
      </c>
      <c r="D858" s="0" t="n">
        <v>36944.1674757282</v>
      </c>
      <c r="E858" s="13" t="n">
        <v>10569180.3269528</v>
      </c>
      <c r="F858" s="24" t="n">
        <f aca="false">E858/43560</f>
        <v>242.6349937317</v>
      </c>
    </row>
    <row r="859" customFormat="false" ht="15" hidden="false" customHeight="false" outlineLevel="0" collapsed="false">
      <c r="A859" s="58" t="n">
        <v>9982</v>
      </c>
      <c r="B859" s="0" t="n">
        <v>1927</v>
      </c>
      <c r="C859" s="0" t="n">
        <v>4</v>
      </c>
      <c r="D859" s="0" t="n">
        <v>36998.4856075546</v>
      </c>
      <c r="E859" s="13" t="n">
        <v>10569180.3269528</v>
      </c>
      <c r="F859" s="24" t="n">
        <f aca="false">E859/43560</f>
        <v>242.6349937317</v>
      </c>
    </row>
    <row r="860" customFormat="false" ht="15" hidden="false" customHeight="false" outlineLevel="0" collapsed="false">
      <c r="A860" s="58" t="n">
        <v>27088</v>
      </c>
      <c r="B860" s="0" t="n">
        <v>1974</v>
      </c>
      <c r="C860" s="0" t="n">
        <v>2</v>
      </c>
      <c r="D860" s="0" t="n">
        <v>37099.6422842081</v>
      </c>
      <c r="E860" s="13" t="n">
        <v>10800998.665282</v>
      </c>
      <c r="F860" s="24" t="n">
        <f aca="false">E860/43560</f>
        <v>247.95681049775</v>
      </c>
    </row>
    <row r="861" customFormat="false" ht="15" hidden="false" customHeight="false" outlineLevel="0" collapsed="false">
      <c r="A861" s="58" t="n">
        <v>9952</v>
      </c>
      <c r="B861" s="0" t="n">
        <v>1927</v>
      </c>
      <c r="C861" s="0" t="n">
        <v>3</v>
      </c>
      <c r="D861" s="0" t="n">
        <v>37198.128005537</v>
      </c>
      <c r="E861" s="13" t="n">
        <v>10800998.665282</v>
      </c>
      <c r="F861" s="24" t="n">
        <f aca="false">E861/43560</f>
        <v>247.95681049775</v>
      </c>
    </row>
    <row r="862" customFormat="false" ht="15" hidden="false" customHeight="false" outlineLevel="0" collapsed="false">
      <c r="A862" s="58" t="n">
        <v>14976</v>
      </c>
      <c r="B862" s="0" t="n">
        <v>1940</v>
      </c>
      <c r="C862" s="0" t="n">
        <v>12</v>
      </c>
      <c r="D862" s="0" t="n">
        <v>37525.0851600425</v>
      </c>
      <c r="E862" s="13" t="n">
        <v>10791577.145002</v>
      </c>
      <c r="F862" s="24" t="n">
        <f aca="false">E862/43560</f>
        <v>247.740522153397</v>
      </c>
    </row>
    <row r="863" customFormat="false" ht="15" hidden="false" customHeight="false" outlineLevel="0" collapsed="false">
      <c r="A863" s="58" t="n">
        <v>15461</v>
      </c>
      <c r="B863" s="0" t="n">
        <v>1942</v>
      </c>
      <c r="C863" s="0" t="n">
        <v>4</v>
      </c>
      <c r="D863" s="0" t="n">
        <v>37615.5902040352</v>
      </c>
      <c r="E863" s="13" t="n">
        <v>10540900.6636112</v>
      </c>
      <c r="F863" s="24" t="n">
        <f aca="false">E863/43560</f>
        <v>241.985781992912</v>
      </c>
    </row>
    <row r="864" customFormat="false" ht="15" hidden="false" customHeight="false" outlineLevel="0" collapsed="false">
      <c r="A864" s="58" t="n">
        <v>37772</v>
      </c>
      <c r="B864" s="0" t="n">
        <v>2003</v>
      </c>
      <c r="C864" s="0" t="n">
        <v>5</v>
      </c>
      <c r="D864" s="0" t="n">
        <v>37763.3062234527</v>
      </c>
      <c r="E864" s="13" t="n">
        <v>16993038.9001031</v>
      </c>
      <c r="F864" s="24" t="n">
        <f aca="false">E864/43560</f>
        <v>390.106494492726</v>
      </c>
    </row>
    <row r="865" customFormat="false" ht="15" hidden="false" customHeight="false" outlineLevel="0" collapsed="false">
      <c r="A865" s="58" t="n">
        <v>12904</v>
      </c>
      <c r="B865" s="0" t="n">
        <v>1935</v>
      </c>
      <c r="C865" s="0" t="n">
        <v>4</v>
      </c>
      <c r="D865" s="0" t="n">
        <v>38114.2352377882</v>
      </c>
      <c r="E865" s="13" t="n">
        <v>10569919.3337968</v>
      </c>
      <c r="F865" s="24" t="n">
        <f aca="false">E865/43560</f>
        <v>242.651958994417</v>
      </c>
    </row>
    <row r="866" customFormat="false" ht="15" hidden="false" customHeight="false" outlineLevel="0" collapsed="false">
      <c r="A866" s="58" t="n">
        <v>21609</v>
      </c>
      <c r="B866" s="0" t="n">
        <v>1959</v>
      </c>
      <c r="C866" s="0" t="n">
        <v>2</v>
      </c>
      <c r="D866" s="0" t="n">
        <v>38139.8333017294</v>
      </c>
      <c r="E866" s="13" t="n">
        <v>10800998.665282</v>
      </c>
      <c r="F866" s="24" t="n">
        <f aca="false">E866/43560</f>
        <v>247.95681049775</v>
      </c>
    </row>
    <row r="867" customFormat="false" ht="15" hidden="false" customHeight="false" outlineLevel="0" collapsed="false">
      <c r="A867" s="58" t="n">
        <v>24623</v>
      </c>
      <c r="B867" s="0" t="n">
        <v>1967</v>
      </c>
      <c r="C867" s="0" t="n">
        <v>5</v>
      </c>
      <c r="D867" s="0" t="n">
        <v>38691.810546875</v>
      </c>
      <c r="E867" s="13" t="n">
        <v>17428607.2064737</v>
      </c>
      <c r="F867" s="24" t="n">
        <f aca="false">E867/43560</f>
        <v>400.10576690711</v>
      </c>
    </row>
    <row r="868" customFormat="false" ht="15" hidden="false" customHeight="false" outlineLevel="0" collapsed="false">
      <c r="A868" s="58" t="n">
        <v>15341</v>
      </c>
      <c r="B868" s="0" t="n">
        <v>1941</v>
      </c>
      <c r="C868" s="0" t="n">
        <v>12</v>
      </c>
      <c r="D868" s="0" t="n">
        <v>39132.4860247269</v>
      </c>
      <c r="E868" s="13" t="n">
        <v>16088592.9381179</v>
      </c>
      <c r="F868" s="24" t="n">
        <f aca="false">E868/43560</f>
        <v>369.343272224928</v>
      </c>
    </row>
    <row r="869" customFormat="false" ht="15" hidden="false" customHeight="false" outlineLevel="0" collapsed="false">
      <c r="A869" s="58" t="n">
        <v>24503</v>
      </c>
      <c r="B869" s="0" t="n">
        <v>1967</v>
      </c>
      <c r="C869" s="0" t="n">
        <v>1</v>
      </c>
      <c r="D869" s="0" t="n">
        <v>39316.8063941141</v>
      </c>
      <c r="E869" s="13" t="n">
        <v>9542492.13708755</v>
      </c>
      <c r="F869" s="24" t="n">
        <f aca="false">E869/43560</f>
        <v>219.065476058025</v>
      </c>
    </row>
    <row r="870" customFormat="false" ht="15" hidden="false" customHeight="false" outlineLevel="0" collapsed="false">
      <c r="A870" s="58" t="n">
        <v>30497</v>
      </c>
      <c r="B870" s="0" t="n">
        <v>1983</v>
      </c>
      <c r="C870" s="0" t="n">
        <v>6</v>
      </c>
      <c r="D870" s="0" t="n">
        <v>39367.0493590716</v>
      </c>
      <c r="E870" s="13" t="n">
        <v>17428607.2064737</v>
      </c>
      <c r="F870" s="24" t="n">
        <f aca="false">E870/43560</f>
        <v>400.10576690711</v>
      </c>
    </row>
    <row r="871" customFormat="false" ht="15" hidden="false" customHeight="false" outlineLevel="0" collapsed="false">
      <c r="A871" s="58" t="n">
        <v>24897</v>
      </c>
      <c r="B871" s="0" t="n">
        <v>1968</v>
      </c>
      <c r="C871" s="0" t="n">
        <v>2</v>
      </c>
      <c r="D871" s="0" t="n">
        <v>40315.1673619539</v>
      </c>
      <c r="E871" s="13" t="n">
        <v>17116020.1348271</v>
      </c>
      <c r="F871" s="24" t="n">
        <f aca="false">E871/43560</f>
        <v>392.92975516132</v>
      </c>
    </row>
    <row r="872" customFormat="false" ht="15" hidden="false" customHeight="false" outlineLevel="0" collapsed="false">
      <c r="A872" s="58" t="n">
        <v>35946</v>
      </c>
      <c r="B872" s="0" t="n">
        <v>1998</v>
      </c>
      <c r="C872" s="0" t="n">
        <v>5</v>
      </c>
      <c r="D872" s="0" t="n">
        <v>40374.2254247573</v>
      </c>
      <c r="E872" s="13" t="n">
        <v>16715272.3843379</v>
      </c>
      <c r="F872" s="24" t="n">
        <f aca="false">E872/43560</f>
        <v>383.729852716665</v>
      </c>
    </row>
    <row r="873" customFormat="false" ht="15" hidden="false" customHeight="false" outlineLevel="0" collapsed="false">
      <c r="A873" s="58" t="n">
        <v>34059</v>
      </c>
      <c r="B873" s="0" t="n">
        <v>1993</v>
      </c>
      <c r="C873" s="0" t="n">
        <v>3</v>
      </c>
      <c r="D873" s="0" t="n">
        <v>40733.171173392</v>
      </c>
      <c r="E873" s="13" t="n">
        <v>17347099.4663123</v>
      </c>
      <c r="F873" s="24" t="n">
        <f aca="false">E873/43560</f>
        <v>398.234606664654</v>
      </c>
    </row>
    <row r="874" customFormat="false" ht="15" hidden="false" customHeight="false" outlineLevel="0" collapsed="false">
      <c r="A874" s="58" t="n">
        <v>25354</v>
      </c>
      <c r="B874" s="0" t="n">
        <v>1969</v>
      </c>
      <c r="C874" s="0" t="n">
        <v>5</v>
      </c>
      <c r="D874" s="0" t="n">
        <v>41087.0102396845</v>
      </c>
      <c r="E874" s="13" t="n">
        <v>16775076.3168251</v>
      </c>
      <c r="F874" s="24" t="n">
        <f aca="false">E874/43560</f>
        <v>385.102762094241</v>
      </c>
    </row>
    <row r="875" customFormat="false" ht="15" hidden="false" customHeight="false" outlineLevel="0" collapsed="false">
      <c r="A875" s="58" t="n">
        <v>32598</v>
      </c>
      <c r="B875" s="0" t="n">
        <v>1989</v>
      </c>
      <c r="C875" s="0" t="n">
        <v>3</v>
      </c>
      <c r="D875" s="0" t="n">
        <v>41643.7552715413</v>
      </c>
      <c r="E875" s="13" t="n">
        <v>17120554.3602884</v>
      </c>
      <c r="F875" s="24" t="n">
        <f aca="false">E875/43560</f>
        <v>393.033846654922</v>
      </c>
    </row>
    <row r="876" customFormat="false" ht="15" hidden="false" customHeight="false" outlineLevel="0" collapsed="false">
      <c r="A876" s="58" t="n">
        <v>16833</v>
      </c>
      <c r="B876" s="0" t="n">
        <v>1946</v>
      </c>
      <c r="C876" s="0" t="n">
        <v>1</v>
      </c>
      <c r="D876" s="0" t="n">
        <v>41942.5487333131</v>
      </c>
      <c r="E876" s="13" t="n">
        <v>16093127.1635792</v>
      </c>
      <c r="F876" s="24" t="n">
        <f aca="false">E876/43560</f>
        <v>369.44736371853</v>
      </c>
    </row>
    <row r="877" customFormat="false" ht="15" hidden="false" customHeight="false" outlineLevel="0" collapsed="false">
      <c r="A877" s="58" t="n">
        <v>35915</v>
      </c>
      <c r="B877" s="0" t="n">
        <v>1998</v>
      </c>
      <c r="C877" s="0" t="n">
        <v>4</v>
      </c>
      <c r="D877" s="0" t="n">
        <v>43338.5139752731</v>
      </c>
      <c r="E877" s="13" t="n">
        <v>15887801.1494303</v>
      </c>
      <c r="F877" s="24" t="n">
        <f aca="false">E877/43560</f>
        <v>364.73372703008</v>
      </c>
    </row>
    <row r="878" customFormat="false" ht="15" hidden="false" customHeight="false" outlineLevel="0" collapsed="false">
      <c r="A878" s="58" t="n">
        <v>18597</v>
      </c>
      <c r="B878" s="0" t="n">
        <v>1950</v>
      </c>
      <c r="C878" s="0" t="n">
        <v>11</v>
      </c>
      <c r="D878" s="0" t="n">
        <v>43489.6240139563</v>
      </c>
      <c r="E878" s="13" t="n">
        <v>20027595.176926</v>
      </c>
      <c r="F878" s="24" t="n">
        <f aca="false">E878/43560</f>
        <v>459.770320866069</v>
      </c>
    </row>
    <row r="879" customFormat="false" ht="15" hidden="false" customHeight="false" outlineLevel="0" collapsed="false">
      <c r="A879" s="58" t="n">
        <v>24562</v>
      </c>
      <c r="B879" s="0" t="n">
        <v>1967</v>
      </c>
      <c r="C879" s="0" t="n">
        <v>3</v>
      </c>
      <c r="D879" s="0" t="n">
        <v>43596.9448194782</v>
      </c>
      <c r="E879" s="13" t="n">
        <v>16064847.5002376</v>
      </c>
      <c r="F879" s="24" t="n">
        <f aca="false">E879/43560</f>
        <v>368.798151979742</v>
      </c>
    </row>
    <row r="880" customFormat="false" ht="15" hidden="false" customHeight="false" outlineLevel="0" collapsed="false">
      <c r="A880" s="58" t="n">
        <v>29311</v>
      </c>
      <c r="B880" s="0" t="n">
        <v>1980</v>
      </c>
      <c r="C880" s="0" t="n">
        <v>3</v>
      </c>
      <c r="D880" s="0" t="n">
        <v>43871.426482858</v>
      </c>
      <c r="E880" s="13" t="n">
        <v>15887801.1494303</v>
      </c>
      <c r="F880" s="24" t="n">
        <f aca="false">E880/43560</f>
        <v>364.73372703008</v>
      </c>
    </row>
    <row r="881" customFormat="false" ht="15" hidden="false" customHeight="false" outlineLevel="0" collapsed="false">
      <c r="A881" s="58" t="n">
        <v>37287</v>
      </c>
      <c r="B881" s="0" t="n">
        <v>2002</v>
      </c>
      <c r="C881" s="0" t="n">
        <v>1</v>
      </c>
      <c r="D881" s="0" t="n">
        <v>43903.7929877124</v>
      </c>
      <c r="E881" s="13" t="n">
        <v>15733749.9813559</v>
      </c>
      <c r="F881" s="24" t="n">
        <f aca="false">E881/43560</f>
        <v>361.197198837371</v>
      </c>
    </row>
    <row r="882" customFormat="false" ht="15" hidden="false" customHeight="false" outlineLevel="0" collapsed="false">
      <c r="A882" s="58" t="n">
        <v>19783</v>
      </c>
      <c r="B882" s="0" t="n">
        <v>1954</v>
      </c>
      <c r="C882" s="0" t="n">
        <v>2</v>
      </c>
      <c r="D882" s="0" t="n">
        <v>44066.1622421117</v>
      </c>
      <c r="E882" s="13" t="n">
        <v>15743314.9054807</v>
      </c>
      <c r="F882" s="24" t="n">
        <f aca="false">E882/43560</f>
        <v>361.416779281007</v>
      </c>
    </row>
    <row r="883" customFormat="false" ht="15" hidden="false" customHeight="false" outlineLevel="0" collapsed="false">
      <c r="A883" s="58" t="n">
        <v>25964</v>
      </c>
      <c r="B883" s="0" t="n">
        <v>1971</v>
      </c>
      <c r="C883" s="0" t="n">
        <v>1</v>
      </c>
      <c r="D883" s="0" t="n">
        <v>44096.1820577973</v>
      </c>
      <c r="E883" s="13" t="n">
        <v>18769088.6487315</v>
      </c>
      <c r="F883" s="24" t="n">
        <f aca="false">E883/43560</f>
        <v>430.878986426344</v>
      </c>
    </row>
    <row r="884" customFormat="false" ht="15" hidden="false" customHeight="false" outlineLevel="0" collapsed="false">
      <c r="A884" s="58" t="n">
        <v>25933</v>
      </c>
      <c r="B884" s="0" t="n">
        <v>1970</v>
      </c>
      <c r="C884" s="0" t="n">
        <v>12</v>
      </c>
      <c r="D884" s="0" t="n">
        <v>44151.2884557039</v>
      </c>
      <c r="E884" s="13" t="n">
        <v>15733749.9813559</v>
      </c>
      <c r="F884" s="24" t="n">
        <f aca="false">E884/43560</f>
        <v>361.197198837371</v>
      </c>
    </row>
    <row r="885" customFormat="false" ht="15" hidden="false" customHeight="false" outlineLevel="0" collapsed="false">
      <c r="A885" s="58" t="n">
        <v>27453</v>
      </c>
      <c r="B885" s="0" t="n">
        <v>1975</v>
      </c>
      <c r="C885" s="0" t="n">
        <v>2</v>
      </c>
      <c r="D885" s="0" t="n">
        <v>44715.9043727245</v>
      </c>
      <c r="E885" s="13" t="n">
        <v>18740808.9853899</v>
      </c>
      <c r="F885" s="24" t="n">
        <f aca="false">E885/43560</f>
        <v>430.229774687556</v>
      </c>
    </row>
    <row r="886" customFormat="false" ht="15" hidden="false" customHeight="false" outlineLevel="0" collapsed="false">
      <c r="A886" s="58" t="n">
        <v>16496</v>
      </c>
      <c r="B886" s="0" t="n">
        <v>1945</v>
      </c>
      <c r="C886" s="0" t="n">
        <v>2</v>
      </c>
      <c r="D886" s="0" t="n">
        <v>44990.6491770328</v>
      </c>
      <c r="E886" s="13" t="n">
        <v>18800612.9178771</v>
      </c>
      <c r="F886" s="24" t="n">
        <f aca="false">E886/43560</f>
        <v>431.602684065132</v>
      </c>
    </row>
    <row r="887" customFormat="false" ht="15" hidden="false" customHeight="false" outlineLevel="0" collapsed="false">
      <c r="A887" s="58" t="n">
        <v>24531</v>
      </c>
      <c r="B887" s="0" t="n">
        <v>1967</v>
      </c>
      <c r="C887" s="0" t="n">
        <v>2</v>
      </c>
      <c r="D887" s="0" t="n">
        <v>45642.0528102245</v>
      </c>
      <c r="E887" s="13" t="n">
        <v>18419276.3906331</v>
      </c>
      <c r="F887" s="24" t="n">
        <f aca="false">E887/43560</f>
        <v>422.848401988821</v>
      </c>
    </row>
    <row r="888" customFormat="false" ht="15" hidden="false" customHeight="false" outlineLevel="0" collapsed="false">
      <c r="A888" s="58" t="n">
        <v>25293</v>
      </c>
      <c r="B888" s="0" t="n">
        <v>1969</v>
      </c>
      <c r="C888" s="0" t="n">
        <v>3</v>
      </c>
      <c r="D888" s="0" t="n">
        <v>46407.1037621359</v>
      </c>
      <c r="E888" s="13" t="n">
        <v>15848997.9048212</v>
      </c>
      <c r="F888" s="24" t="n">
        <f aca="false">E888/43560</f>
        <v>363.842927107924</v>
      </c>
    </row>
    <row r="889" customFormat="false" ht="15" hidden="false" customHeight="false" outlineLevel="0" collapsed="false">
      <c r="A889" s="58" t="n">
        <v>15765</v>
      </c>
      <c r="B889" s="0" t="n">
        <v>1943</v>
      </c>
      <c r="C889" s="0" t="n">
        <v>2</v>
      </c>
      <c r="D889" s="0" t="n">
        <v>46571.3751137743</v>
      </c>
      <c r="E889" s="13" t="n">
        <v>18479080.3231203</v>
      </c>
      <c r="F889" s="24" t="n">
        <f aca="false">E889/43560</f>
        <v>424.221311366397</v>
      </c>
    </row>
    <row r="890" customFormat="false" ht="15" hidden="false" customHeight="false" outlineLevel="0" collapsed="false">
      <c r="A890" s="58" t="n">
        <v>26754</v>
      </c>
      <c r="B890" s="0" t="n">
        <v>1973</v>
      </c>
      <c r="C890" s="0" t="n">
        <v>3</v>
      </c>
      <c r="D890" s="0" t="n">
        <v>46624.8431052791</v>
      </c>
      <c r="E890" s="13" t="n">
        <v>18479080.3231203</v>
      </c>
      <c r="F890" s="24" t="n">
        <f aca="false">E890/43560</f>
        <v>424.221311366397</v>
      </c>
    </row>
    <row r="891" customFormat="false" ht="15" hidden="false" customHeight="false" outlineLevel="0" collapsed="false">
      <c r="A891" s="58" t="n">
        <v>26998</v>
      </c>
      <c r="B891" s="0" t="n">
        <v>1973</v>
      </c>
      <c r="C891" s="0" t="n">
        <v>11</v>
      </c>
      <c r="D891" s="0" t="n">
        <v>46641.1206386529</v>
      </c>
      <c r="E891" s="13" t="n">
        <v>18419276.3906331</v>
      </c>
      <c r="F891" s="24" t="n">
        <f aca="false">E891/43560</f>
        <v>422.848401988821</v>
      </c>
    </row>
    <row r="892" customFormat="false" ht="15" hidden="false" customHeight="false" outlineLevel="0" collapsed="false">
      <c r="A892" s="58" t="n">
        <v>15737</v>
      </c>
      <c r="B892" s="0" t="n">
        <v>1943</v>
      </c>
      <c r="C892" s="0" t="n">
        <v>1</v>
      </c>
      <c r="D892" s="0" t="n">
        <v>46953.055787318</v>
      </c>
      <c r="E892" s="13" t="n">
        <v>18246764.2652871</v>
      </c>
      <c r="F892" s="24" t="n">
        <f aca="false">E892/43560</f>
        <v>418.888068532761</v>
      </c>
    </row>
    <row r="893" customFormat="false" ht="15" hidden="false" customHeight="false" outlineLevel="0" collapsed="false">
      <c r="A893" s="58" t="n">
        <v>34819</v>
      </c>
      <c r="B893" s="0" t="n">
        <v>1995</v>
      </c>
      <c r="C893" s="0" t="n">
        <v>4</v>
      </c>
      <c r="D893" s="0" t="n">
        <v>47159.4163569478</v>
      </c>
      <c r="E893" s="13" t="n">
        <v>18252788.7631071</v>
      </c>
      <c r="F893" s="24" t="n">
        <f aca="false">E893/43560</f>
        <v>419.026371972155</v>
      </c>
    </row>
    <row r="894" customFormat="false" ht="15" hidden="false" customHeight="false" outlineLevel="0" collapsed="false">
      <c r="A894" s="58" t="n">
        <v>34028</v>
      </c>
      <c r="B894" s="0" t="n">
        <v>1993</v>
      </c>
      <c r="C894" s="0" t="n">
        <v>2</v>
      </c>
      <c r="D894" s="0" t="n">
        <v>47250.5573611954</v>
      </c>
      <c r="E894" s="13" t="n">
        <v>18479080.3231203</v>
      </c>
      <c r="F894" s="24" t="n">
        <f aca="false">E894/43560</f>
        <v>424.221311366397</v>
      </c>
    </row>
    <row r="895" customFormat="false" ht="15" hidden="false" customHeight="false" outlineLevel="0" collapsed="false">
      <c r="A895" s="58" t="n">
        <v>28549</v>
      </c>
      <c r="B895" s="0" t="n">
        <v>1978</v>
      </c>
      <c r="C895" s="0" t="n">
        <v>2</v>
      </c>
      <c r="D895" s="0" t="n">
        <v>47839.9841664138</v>
      </c>
      <c r="E895" s="13" t="n">
        <v>18707523.4788986</v>
      </c>
      <c r="F895" s="24" t="n">
        <f aca="false">E895/43560</f>
        <v>429.465644602814</v>
      </c>
    </row>
    <row r="896" customFormat="false" ht="15" hidden="false" customHeight="false" outlineLevel="0" collapsed="false">
      <c r="A896" s="58" t="n">
        <v>8187</v>
      </c>
      <c r="B896" s="0" t="n">
        <v>1922</v>
      </c>
      <c r="C896" s="0" t="n">
        <v>5</v>
      </c>
      <c r="D896" s="0" t="n">
        <v>48352.8591095267</v>
      </c>
      <c r="E896" s="13" t="n">
        <v>14249948.0532915</v>
      </c>
      <c r="F896" s="24" t="n">
        <f aca="false">E896/43560</f>
        <v>327.133793693562</v>
      </c>
    </row>
    <row r="897" customFormat="false" ht="15" hidden="false" customHeight="false" outlineLevel="0" collapsed="false">
      <c r="A897" s="58" t="n">
        <v>30467</v>
      </c>
      <c r="B897" s="0" t="n">
        <v>1983</v>
      </c>
      <c r="C897" s="0" t="n">
        <v>5</v>
      </c>
      <c r="D897" s="0" t="n">
        <v>49334.1809010922</v>
      </c>
      <c r="E897" s="13" t="n">
        <v>19572513.9279443</v>
      </c>
      <c r="F897" s="24" t="n">
        <f aca="false">E897/43560</f>
        <v>449.323092928015</v>
      </c>
    </row>
    <row r="898" customFormat="false" ht="15" hidden="false" customHeight="false" outlineLevel="0" collapsed="false">
      <c r="A898" s="58" t="n">
        <v>34000</v>
      </c>
      <c r="B898" s="0" t="n">
        <v>1993</v>
      </c>
      <c r="C898" s="0" t="n">
        <v>1</v>
      </c>
      <c r="D898" s="0" t="n">
        <v>49503.4535611347</v>
      </c>
      <c r="E898" s="13" t="n">
        <v>18473871.6105397</v>
      </c>
      <c r="F898" s="24" t="n">
        <f aca="false">E898/43560</f>
        <v>424.101735779147</v>
      </c>
    </row>
    <row r="899" customFormat="false" ht="15" hidden="false" customHeight="false" outlineLevel="0" collapsed="false">
      <c r="A899" s="58" t="n">
        <v>22705</v>
      </c>
      <c r="B899" s="0" t="n">
        <v>1962</v>
      </c>
      <c r="C899" s="0" t="n">
        <v>2</v>
      </c>
      <c r="D899" s="0" t="n">
        <v>49558.4347883799</v>
      </c>
      <c r="E899" s="13" t="n">
        <v>18473871.6105397</v>
      </c>
      <c r="F899" s="24" t="n">
        <f aca="false">E899/43560</f>
        <v>424.101735779147</v>
      </c>
    </row>
    <row r="900" customFormat="false" ht="15" hidden="false" customHeight="false" outlineLevel="0" collapsed="false">
      <c r="A900" s="58" t="n">
        <v>36616</v>
      </c>
      <c r="B900" s="0" t="n">
        <v>2000</v>
      </c>
      <c r="C900" s="0" t="n">
        <v>3</v>
      </c>
      <c r="D900" s="0" t="n">
        <v>49872.3329224818</v>
      </c>
      <c r="E900" s="13" t="n">
        <v>18454983.3001473</v>
      </c>
      <c r="F900" s="24" t="n">
        <f aca="false">E900/43560</f>
        <v>423.668119838093</v>
      </c>
    </row>
    <row r="901" customFormat="false" ht="15" hidden="false" customHeight="false" outlineLevel="0" collapsed="false">
      <c r="A901" s="58" t="n">
        <v>15096</v>
      </c>
      <c r="B901" s="0" t="n">
        <v>1941</v>
      </c>
      <c r="C901" s="0" t="n">
        <v>4</v>
      </c>
      <c r="D901" s="0" t="n">
        <v>50778.7087568265</v>
      </c>
      <c r="E901" s="13" t="n">
        <v>18018755.5989906</v>
      </c>
      <c r="F901" s="24" t="n">
        <f aca="false">E901/43560</f>
        <v>413.653709802355</v>
      </c>
    </row>
    <row r="902" customFormat="false" ht="15" hidden="false" customHeight="false" outlineLevel="0" collapsed="false">
      <c r="A902" s="58" t="n">
        <v>30712</v>
      </c>
      <c r="B902" s="0" t="n">
        <v>1984</v>
      </c>
      <c r="C902" s="0" t="n">
        <v>1</v>
      </c>
      <c r="D902" s="0" t="n">
        <v>50847.4141004248</v>
      </c>
      <c r="E902" s="13" t="n">
        <v>18411645.8300769</v>
      </c>
      <c r="F902" s="24" t="n">
        <f aca="false">E902/43560</f>
        <v>422.673228422336</v>
      </c>
    </row>
    <row r="903" customFormat="false" ht="15" hidden="false" customHeight="false" outlineLevel="0" collapsed="false">
      <c r="A903" s="58" t="n">
        <v>35976</v>
      </c>
      <c r="B903" s="0" t="n">
        <v>1998</v>
      </c>
      <c r="C903" s="0" t="n">
        <v>6</v>
      </c>
      <c r="D903" s="0" t="n">
        <v>51030.9903481493</v>
      </c>
      <c r="E903" s="13" t="n">
        <v>13207595.3425953</v>
      </c>
      <c r="F903" s="24" t="n">
        <f aca="false">E903/43560</f>
        <v>303.204668103657</v>
      </c>
    </row>
    <row r="904" customFormat="false" ht="15" hidden="false" customHeight="false" outlineLevel="0" collapsed="false">
      <c r="A904" s="58" t="n">
        <v>14031</v>
      </c>
      <c r="B904" s="0" t="n">
        <v>1938</v>
      </c>
      <c r="C904" s="0" t="n">
        <v>5</v>
      </c>
      <c r="D904" s="0" t="n">
        <v>51124.2492035801</v>
      </c>
      <c r="E904" s="13" t="n">
        <v>12986941.3192802</v>
      </c>
      <c r="F904" s="24" t="n">
        <f aca="false">E904/43560</f>
        <v>298.139148743806</v>
      </c>
    </row>
    <row r="905" customFormat="false" ht="15" hidden="false" customHeight="false" outlineLevel="0" collapsed="false">
      <c r="A905" s="58" t="n">
        <v>34758</v>
      </c>
      <c r="B905" s="0" t="n">
        <v>1995</v>
      </c>
      <c r="C905" s="0" t="n">
        <v>2</v>
      </c>
      <c r="D905" s="0" t="n">
        <v>51170.4445919296</v>
      </c>
      <c r="E905" s="13" t="n">
        <v>13129153.9460256</v>
      </c>
      <c r="F905" s="24" t="n">
        <f aca="false">E905/43560</f>
        <v>301.403901423913</v>
      </c>
    </row>
    <row r="906" customFormat="false" ht="15" hidden="false" customHeight="false" outlineLevel="0" collapsed="false">
      <c r="A906" s="58" t="n">
        <v>28521</v>
      </c>
      <c r="B906" s="0" t="n">
        <v>1978</v>
      </c>
      <c r="C906" s="0" t="n">
        <v>1</v>
      </c>
      <c r="D906" s="0" t="n">
        <v>51582.3824901396</v>
      </c>
      <c r="E906" s="13" t="n">
        <v>18038882.9402522</v>
      </c>
      <c r="F906" s="24" t="n">
        <f aca="false">E906/43560</f>
        <v>414.115769978241</v>
      </c>
    </row>
    <row r="907" customFormat="false" ht="15" hidden="false" customHeight="false" outlineLevel="0" collapsed="false">
      <c r="A907" s="58" t="n">
        <v>19084</v>
      </c>
      <c r="B907" s="0" t="n">
        <v>1952</v>
      </c>
      <c r="C907" s="0" t="n">
        <v>3</v>
      </c>
      <c r="D907" s="0" t="n">
        <v>52745.1053929005</v>
      </c>
      <c r="E907" s="13" t="n">
        <v>12902862.3860124</v>
      </c>
      <c r="F907" s="24" t="n">
        <f aca="false">E907/43560</f>
        <v>296.20896202967</v>
      </c>
    </row>
    <row r="908" customFormat="false" ht="15" hidden="false" customHeight="false" outlineLevel="0" collapsed="false">
      <c r="A908" s="58" t="n">
        <v>27149</v>
      </c>
      <c r="B908" s="0" t="n">
        <v>1974</v>
      </c>
      <c r="C908" s="0" t="n">
        <v>4</v>
      </c>
      <c r="D908" s="0" t="n">
        <v>52837.272034284</v>
      </c>
      <c r="E908" s="13" t="n">
        <v>12897224.8493143</v>
      </c>
      <c r="F908" s="24" t="n">
        <f aca="false">E908/43560</f>
        <v>296.079541995279</v>
      </c>
    </row>
    <row r="909" customFormat="false" ht="15" hidden="false" customHeight="false" outlineLevel="0" collapsed="false">
      <c r="A909" s="58" t="n">
        <v>14731</v>
      </c>
      <c r="B909" s="0" t="n">
        <v>1940</v>
      </c>
      <c r="C909" s="0" t="n">
        <v>4</v>
      </c>
      <c r="D909" s="0" t="n">
        <v>53053.2743097694</v>
      </c>
      <c r="E909" s="13" t="n">
        <v>12902862.3860124</v>
      </c>
      <c r="F909" s="24" t="n">
        <f aca="false">E909/43560</f>
        <v>296.20896202967</v>
      </c>
    </row>
    <row r="910" customFormat="false" ht="15" hidden="false" customHeight="false" outlineLevel="0" collapsed="false">
      <c r="A910" s="58" t="n">
        <v>19114</v>
      </c>
      <c r="B910" s="0" t="n">
        <v>1952</v>
      </c>
      <c r="C910" s="0" t="n">
        <v>4</v>
      </c>
      <c r="D910" s="0" t="n">
        <v>53301.2034094357</v>
      </c>
      <c r="E910" s="13" t="n">
        <v>12853500.418122</v>
      </c>
      <c r="F910" s="24" t="n">
        <f aca="false">E910/43560</f>
        <v>295.075767174519</v>
      </c>
    </row>
    <row r="911" customFormat="false" ht="15" hidden="false" customHeight="false" outlineLevel="0" collapsed="false">
      <c r="A911" s="58" t="n">
        <v>23742</v>
      </c>
      <c r="B911" s="0" t="n">
        <v>1964</v>
      </c>
      <c r="C911" s="0" t="n">
        <v>12</v>
      </c>
      <c r="D911" s="0" t="n">
        <v>53569.5075849515</v>
      </c>
      <c r="E911" s="13" t="n">
        <v>17857786.4292107</v>
      </c>
      <c r="F911" s="24" t="n">
        <f aca="false">E911/43560</f>
        <v>409.958366143497</v>
      </c>
    </row>
    <row r="912" customFormat="false" ht="15" hidden="false" customHeight="false" outlineLevel="0" collapsed="false">
      <c r="A912" s="58" t="n">
        <v>35430</v>
      </c>
      <c r="B912" s="0" t="n">
        <v>1996</v>
      </c>
      <c r="C912" s="0" t="n">
        <v>12</v>
      </c>
      <c r="D912" s="0" t="n">
        <v>53610.0478989685</v>
      </c>
      <c r="E912" s="13" t="n">
        <v>12919432.0203552</v>
      </c>
      <c r="F912" s="24" t="n">
        <f aca="false">E912/43560</f>
        <v>296.589348493004</v>
      </c>
    </row>
    <row r="913" customFormat="false" ht="15" hidden="false" customHeight="false" outlineLevel="0" collapsed="false">
      <c r="A913" s="58" t="n">
        <v>18659</v>
      </c>
      <c r="B913" s="0" t="n">
        <v>1951</v>
      </c>
      <c r="C913" s="0" t="n">
        <v>1</v>
      </c>
      <c r="D913" s="0" t="n">
        <v>53628.6755916262</v>
      </c>
      <c r="E913" s="13" t="n">
        <v>12897224.8493143</v>
      </c>
      <c r="F913" s="24" t="n">
        <f aca="false">E913/43560</f>
        <v>296.079541995279</v>
      </c>
    </row>
    <row r="914" customFormat="false" ht="15" hidden="false" customHeight="false" outlineLevel="0" collapsed="false">
      <c r="A914" s="58" t="n">
        <v>36250</v>
      </c>
      <c r="B914" s="0" t="n">
        <v>1999</v>
      </c>
      <c r="C914" s="0" t="n">
        <v>3</v>
      </c>
      <c r="D914" s="0" t="n">
        <v>53872.5934086772</v>
      </c>
      <c r="E914" s="13" t="n">
        <v>12891200.3514943</v>
      </c>
      <c r="F914" s="24" t="n">
        <f aca="false">E914/43560</f>
        <v>295.941238555885</v>
      </c>
    </row>
    <row r="915" customFormat="false" ht="15" hidden="false" customHeight="false" outlineLevel="0" collapsed="false">
      <c r="A915" s="58" t="n">
        <v>30436</v>
      </c>
      <c r="B915" s="0" t="n">
        <v>1983</v>
      </c>
      <c r="C915" s="0" t="n">
        <v>4</v>
      </c>
      <c r="D915" s="0" t="n">
        <v>53903.495240443</v>
      </c>
      <c r="E915" s="13" t="n">
        <v>18533820.2879506</v>
      </c>
      <c r="F915" s="24" t="n">
        <f aca="false">E915/43560</f>
        <v>425.477968042942</v>
      </c>
    </row>
    <row r="916" customFormat="false" ht="15" hidden="false" customHeight="false" outlineLevel="0" collapsed="false">
      <c r="A916" s="58" t="n">
        <v>14670</v>
      </c>
      <c r="B916" s="0" t="n">
        <v>1940</v>
      </c>
      <c r="C916" s="0" t="n">
        <v>2</v>
      </c>
      <c r="D916" s="0" t="n">
        <v>54001.5938827367</v>
      </c>
      <c r="E916" s="13" t="n">
        <v>12466366.8814728</v>
      </c>
      <c r="F916" s="24" t="n">
        <f aca="false">E916/43560</f>
        <v>286.188404074214</v>
      </c>
    </row>
    <row r="917" customFormat="false" ht="15" hidden="false" customHeight="false" outlineLevel="0" collapsed="false">
      <c r="A917" s="58" t="n">
        <v>9191</v>
      </c>
      <c r="B917" s="0" t="n">
        <v>1925</v>
      </c>
      <c r="C917" s="0" t="n">
        <v>2</v>
      </c>
      <c r="D917" s="0" t="n">
        <v>54344.4598945692</v>
      </c>
      <c r="E917" s="13" t="n">
        <v>12198951.8283543</v>
      </c>
      <c r="F917" s="24" t="n">
        <f aca="false">E917/43560</f>
        <v>280.049399181688</v>
      </c>
    </row>
    <row r="918" customFormat="false" ht="15" hidden="false" customHeight="false" outlineLevel="0" collapsed="false">
      <c r="A918" s="58" t="n">
        <v>35489</v>
      </c>
      <c r="B918" s="0" t="n">
        <v>1997</v>
      </c>
      <c r="C918" s="0" t="n">
        <v>2</v>
      </c>
      <c r="D918" s="0" t="n">
        <v>54547.3762704794</v>
      </c>
      <c r="E918" s="13" t="n">
        <v>12919432.0203552</v>
      </c>
      <c r="F918" s="24" t="n">
        <f aca="false">E918/43560</f>
        <v>296.589348493004</v>
      </c>
    </row>
    <row r="919" customFormat="false" ht="15" hidden="false" customHeight="false" outlineLevel="0" collapsed="false">
      <c r="A919" s="58" t="n">
        <v>19145</v>
      </c>
      <c r="B919" s="0" t="n">
        <v>1952</v>
      </c>
      <c r="C919" s="0" t="n">
        <v>5</v>
      </c>
      <c r="D919" s="0" t="n">
        <v>54697.8918575546</v>
      </c>
      <c r="E919" s="13" t="n">
        <v>12981303.7825821</v>
      </c>
      <c r="F919" s="24" t="n">
        <f aca="false">E919/43560</f>
        <v>298.009728709414</v>
      </c>
    </row>
    <row r="920" customFormat="false" ht="15" hidden="false" customHeight="false" outlineLevel="0" collapsed="false">
      <c r="A920" s="58" t="n">
        <v>14000</v>
      </c>
      <c r="B920" s="0" t="n">
        <v>1938</v>
      </c>
      <c r="C920" s="0" t="n">
        <v>4</v>
      </c>
      <c r="D920" s="0" t="n">
        <v>54971.3167854976</v>
      </c>
      <c r="E920" s="13" t="n">
        <v>12913794.4836571</v>
      </c>
      <c r="F920" s="24" t="n">
        <f aca="false">E920/43560</f>
        <v>296.459928458612</v>
      </c>
    </row>
    <row r="921" customFormat="false" ht="15" hidden="false" customHeight="false" outlineLevel="0" collapsed="false">
      <c r="A921" s="58" t="n">
        <v>34850</v>
      </c>
      <c r="B921" s="0" t="n">
        <v>1995</v>
      </c>
      <c r="C921" s="0" t="n">
        <v>5</v>
      </c>
      <c r="D921" s="0" t="n">
        <v>55212.7381674757</v>
      </c>
      <c r="E921" s="13" t="n">
        <v>12676340.822168</v>
      </c>
      <c r="F921" s="24" t="n">
        <f aca="false">E921/43560</f>
        <v>291.008742474013</v>
      </c>
    </row>
    <row r="922" customFormat="false" ht="15" hidden="false" customHeight="false" outlineLevel="0" collapsed="false">
      <c r="A922" s="58" t="n">
        <v>15796</v>
      </c>
      <c r="B922" s="0" t="n">
        <v>1943</v>
      </c>
      <c r="C922" s="0" t="n">
        <v>3</v>
      </c>
      <c r="D922" s="0" t="n">
        <v>55596.1415162318</v>
      </c>
      <c r="E922" s="13" t="n">
        <v>12553550.0182805</v>
      </c>
      <c r="F922" s="24" t="n">
        <f aca="false">E922/43560</f>
        <v>288.189853495878</v>
      </c>
    </row>
    <row r="923" customFormat="false" ht="15" hidden="false" customHeight="false" outlineLevel="0" collapsed="false">
      <c r="A923" s="58" t="n">
        <v>13880</v>
      </c>
      <c r="B923" s="0" t="n">
        <v>1937</v>
      </c>
      <c r="C923" s="0" t="n">
        <v>12</v>
      </c>
      <c r="D923" s="0" t="n">
        <v>56208.6877275485</v>
      </c>
      <c r="E923" s="13" t="n">
        <v>11549398.4941867</v>
      </c>
      <c r="F923" s="24" t="n">
        <f aca="false">E923/43560</f>
        <v>265.137706478116</v>
      </c>
    </row>
    <row r="924" customFormat="false" ht="15" hidden="false" customHeight="false" outlineLevel="0" collapsed="false">
      <c r="A924" s="58" t="n">
        <v>37652</v>
      </c>
      <c r="B924" s="0" t="n">
        <v>2003</v>
      </c>
      <c r="C924" s="0" t="n">
        <v>1</v>
      </c>
      <c r="D924" s="0" t="n">
        <v>56619.7276243932</v>
      </c>
      <c r="E924" s="13" t="n">
        <v>11548534.9827401</v>
      </c>
      <c r="F924" s="24" t="n">
        <f aca="false">E924/43560</f>
        <v>265.117882983014</v>
      </c>
    </row>
    <row r="925" customFormat="false" ht="15" hidden="false" customHeight="false" outlineLevel="0" collapsed="false">
      <c r="A925" s="58" t="n">
        <v>28580</v>
      </c>
      <c r="B925" s="0" t="n">
        <v>1978</v>
      </c>
      <c r="C925" s="0" t="n">
        <v>3</v>
      </c>
      <c r="D925" s="0" t="n">
        <v>56799.1023589199</v>
      </c>
      <c r="E925" s="13" t="n">
        <v>12193314.2916562</v>
      </c>
      <c r="F925" s="24" t="n">
        <f aca="false">E925/43560</f>
        <v>279.919979147296</v>
      </c>
    </row>
    <row r="926" customFormat="false" ht="15" hidden="false" customHeight="false" outlineLevel="0" collapsed="false">
      <c r="A926" s="58" t="n">
        <v>35155</v>
      </c>
      <c r="B926" s="0" t="n">
        <v>1996</v>
      </c>
      <c r="C926" s="0" t="n">
        <v>3</v>
      </c>
      <c r="D926" s="0" t="n">
        <v>57430.3820160801</v>
      </c>
      <c r="E926" s="13" t="n">
        <v>11555422.9920067</v>
      </c>
      <c r="F926" s="24" t="n">
        <f aca="false">E926/43560</f>
        <v>265.27600991751</v>
      </c>
    </row>
    <row r="927" customFormat="false" ht="15" hidden="false" customHeight="false" outlineLevel="0" collapsed="false">
      <c r="A927" s="58" t="n">
        <v>27029</v>
      </c>
      <c r="B927" s="0" t="n">
        <v>1973</v>
      </c>
      <c r="C927" s="0" t="n">
        <v>12</v>
      </c>
      <c r="D927" s="0" t="n">
        <v>57729.8242566748</v>
      </c>
      <c r="E927" s="13" t="n">
        <v>11548534.9827401</v>
      </c>
      <c r="F927" s="24" t="n">
        <f aca="false">E927/43560</f>
        <v>265.117882983014</v>
      </c>
    </row>
    <row r="928" customFormat="false" ht="15" hidden="false" customHeight="false" outlineLevel="0" collapsed="false">
      <c r="A928" s="58" t="n">
        <v>23070</v>
      </c>
      <c r="B928" s="0" t="n">
        <v>1963</v>
      </c>
      <c r="C928" s="0" t="n">
        <v>2</v>
      </c>
      <c r="D928" s="0" t="n">
        <v>58583.4915807039</v>
      </c>
      <c r="E928" s="13" t="n">
        <v>11505197.5126697</v>
      </c>
      <c r="F928" s="24" t="n">
        <f aca="false">E928/43560</f>
        <v>264.122991567256</v>
      </c>
    </row>
    <row r="929" customFormat="false" ht="15" hidden="false" customHeight="false" outlineLevel="0" collapsed="false">
      <c r="A929" s="58" t="n">
        <v>30316</v>
      </c>
      <c r="B929" s="0" t="n">
        <v>1982</v>
      </c>
      <c r="C929" s="0" t="n">
        <v>12</v>
      </c>
      <c r="D929" s="0" t="n">
        <v>58698.6583927488</v>
      </c>
      <c r="E929" s="13" t="n">
        <v>11628235.4819899</v>
      </c>
      <c r="F929" s="24" t="n">
        <f aca="false">E929/43560</f>
        <v>266.947554682964</v>
      </c>
    </row>
    <row r="930" customFormat="false" ht="15" hidden="false" customHeight="false" outlineLevel="0" collapsed="false">
      <c r="A930" s="58" t="n">
        <v>30650</v>
      </c>
      <c r="B930" s="0" t="n">
        <v>1983</v>
      </c>
      <c r="C930" s="0" t="n">
        <v>11</v>
      </c>
      <c r="D930" s="0" t="n">
        <v>58731.1013349515</v>
      </c>
      <c r="E930" s="13" t="n">
        <v>11628235.4819899</v>
      </c>
      <c r="F930" s="24" t="n">
        <f aca="false">E930/43560</f>
        <v>266.947554682964</v>
      </c>
    </row>
    <row r="931" customFormat="false" ht="15" hidden="false" customHeight="false" outlineLevel="0" collapsed="false">
      <c r="A931" s="58" t="n">
        <v>18687</v>
      </c>
      <c r="B931" s="0" t="n">
        <v>1951</v>
      </c>
      <c r="C931" s="0" t="n">
        <v>2</v>
      </c>
      <c r="D931" s="0" t="n">
        <v>58863.7542854976</v>
      </c>
      <c r="E931" s="13" t="n">
        <v>11505197.5126697</v>
      </c>
      <c r="F931" s="24" t="n">
        <f aca="false">E931/43560</f>
        <v>264.122991567256</v>
      </c>
    </row>
    <row r="932" customFormat="false" ht="15" hidden="false" customHeight="false" outlineLevel="0" collapsed="false">
      <c r="A932" s="58" t="n">
        <v>27484</v>
      </c>
      <c r="B932" s="0" t="n">
        <v>1975</v>
      </c>
      <c r="C932" s="0" t="n">
        <v>3</v>
      </c>
      <c r="D932" s="0" t="n">
        <v>59078.6433935073</v>
      </c>
      <c r="E932" s="13" t="n">
        <v>11432579.9101073</v>
      </c>
      <c r="F932" s="24" t="n">
        <f aca="false">E932/43560</f>
        <v>262.455920801362</v>
      </c>
    </row>
    <row r="933" customFormat="false" ht="15" hidden="false" customHeight="false" outlineLevel="0" collapsed="false">
      <c r="A933" s="58" t="n">
        <v>20454</v>
      </c>
      <c r="B933" s="0" t="n">
        <v>1955</v>
      </c>
      <c r="C933" s="0" t="n">
        <v>12</v>
      </c>
      <c r="D933" s="0" t="n">
        <v>59306.5796988774</v>
      </c>
      <c r="E933" s="13" t="n">
        <v>17360583.7032667</v>
      </c>
      <c r="F933" s="24" t="n">
        <f aca="false">E933/43560</f>
        <v>398.544162150292</v>
      </c>
    </row>
    <row r="934" customFormat="false" ht="15" hidden="false" customHeight="false" outlineLevel="0" collapsed="false">
      <c r="A934" s="58" t="n">
        <v>26695</v>
      </c>
      <c r="B934" s="0" t="n">
        <v>1973</v>
      </c>
      <c r="C934" s="0" t="n">
        <v>1</v>
      </c>
      <c r="D934" s="0" t="n">
        <v>59755.1722542476</v>
      </c>
      <c r="E934" s="13" t="n">
        <v>11432579.9101073</v>
      </c>
      <c r="F934" s="24" t="n">
        <f aca="false">E934/43560</f>
        <v>262.455920801362</v>
      </c>
    </row>
    <row r="935" customFormat="false" ht="15" hidden="false" customHeight="false" outlineLevel="0" collapsed="false">
      <c r="A935" s="58" t="n">
        <v>16802</v>
      </c>
      <c r="B935" s="0" t="n">
        <v>1945</v>
      </c>
      <c r="C935" s="0" t="n">
        <v>12</v>
      </c>
      <c r="D935" s="0" t="n">
        <v>60267.038360892</v>
      </c>
      <c r="E935" s="13" t="n">
        <v>12264768.8539289</v>
      </c>
      <c r="F935" s="24" t="n">
        <f aca="false">E935/43560</f>
        <v>281.560350182022</v>
      </c>
    </row>
    <row r="936" customFormat="false" ht="15" hidden="false" customHeight="false" outlineLevel="0" collapsed="false">
      <c r="A936" s="58" t="n">
        <v>15372</v>
      </c>
      <c r="B936" s="0" t="n">
        <v>1942</v>
      </c>
      <c r="C936" s="0" t="n">
        <v>1</v>
      </c>
      <c r="D936" s="0" t="n">
        <v>60477.147034284</v>
      </c>
      <c r="E936" s="13" t="n">
        <v>11488822.7657477</v>
      </c>
      <c r="F936" s="24" t="n">
        <f aca="false">E936/43560</f>
        <v>263.747079103483</v>
      </c>
    </row>
    <row r="937" customFormat="false" ht="15" hidden="false" customHeight="false" outlineLevel="0" collapsed="false">
      <c r="A937" s="58" t="n">
        <v>10318</v>
      </c>
      <c r="B937" s="0" t="n">
        <v>1928</v>
      </c>
      <c r="C937" s="0" t="n">
        <v>3</v>
      </c>
      <c r="D937" s="0" t="n">
        <v>61489.3857137439</v>
      </c>
      <c r="E937" s="13" t="n">
        <v>11272773.7806172</v>
      </c>
      <c r="F937" s="24" t="n">
        <f aca="false">E937/43560</f>
        <v>258.787276873672</v>
      </c>
    </row>
    <row r="938" customFormat="false" ht="15" hidden="false" customHeight="false" outlineLevel="0" collapsed="false">
      <c r="A938" s="58" t="n">
        <v>19024</v>
      </c>
      <c r="B938" s="0" t="n">
        <v>1952</v>
      </c>
      <c r="C938" s="0" t="n">
        <v>1</v>
      </c>
      <c r="D938" s="0" t="n">
        <v>62502.3182456007</v>
      </c>
      <c r="E938" s="13" t="n">
        <v>11221725.9892678</v>
      </c>
      <c r="F938" s="24" t="n">
        <f aca="false">E938/43560</f>
        <v>257.615380837185</v>
      </c>
    </row>
    <row r="939" customFormat="false" ht="15" hidden="false" customHeight="false" outlineLevel="0" collapsed="false">
      <c r="A939" s="58" t="n">
        <v>29982</v>
      </c>
      <c r="B939" s="0" t="n">
        <v>1982</v>
      </c>
      <c r="C939" s="0" t="n">
        <v>1</v>
      </c>
      <c r="D939" s="0" t="n">
        <v>62818.4244918083</v>
      </c>
      <c r="E939" s="13" t="n">
        <v>11487959.2543011</v>
      </c>
      <c r="F939" s="24" t="n">
        <f aca="false">E939/43560</f>
        <v>263.727255608381</v>
      </c>
    </row>
    <row r="940" customFormat="false" ht="15" hidden="false" customHeight="false" outlineLevel="0" collapsed="false">
      <c r="A940" s="58" t="n">
        <v>30041</v>
      </c>
      <c r="B940" s="0" t="n">
        <v>1982</v>
      </c>
      <c r="C940" s="0" t="n">
        <v>3</v>
      </c>
      <c r="D940" s="0" t="n">
        <v>63502.6069478155</v>
      </c>
      <c r="E940" s="13" t="n">
        <v>10887235.9113336</v>
      </c>
      <c r="F940" s="24" t="n">
        <f aca="false">E940/43560</f>
        <v>249.936545255593</v>
      </c>
    </row>
    <row r="941" customFormat="false" ht="15" hidden="false" customHeight="false" outlineLevel="0" collapsed="false">
      <c r="A941" s="58" t="n">
        <v>19053</v>
      </c>
      <c r="B941" s="0" t="n">
        <v>1952</v>
      </c>
      <c r="C941" s="0" t="n">
        <v>2</v>
      </c>
      <c r="D941" s="0" t="n">
        <v>63924.7078276699</v>
      </c>
      <c r="E941" s="13" t="n">
        <v>11344228.3428898</v>
      </c>
      <c r="F941" s="24" t="n">
        <f aca="false">E941/43560</f>
        <v>260.427647908397</v>
      </c>
    </row>
    <row r="942" customFormat="false" ht="15" hidden="false" customHeight="false" outlineLevel="0" collapsed="false">
      <c r="A942" s="58" t="n">
        <v>25627</v>
      </c>
      <c r="B942" s="0" t="n">
        <v>1970</v>
      </c>
      <c r="C942" s="0" t="n">
        <v>2</v>
      </c>
      <c r="D942" s="0" t="n">
        <v>64101.3461771845</v>
      </c>
      <c r="E942" s="13" t="n">
        <v>11874553.3163857</v>
      </c>
      <c r="F942" s="24" t="n">
        <f aca="false">E942/43560</f>
        <v>272.602234076806</v>
      </c>
    </row>
    <row r="943" customFormat="false" ht="15" hidden="false" customHeight="false" outlineLevel="0" collapsed="false">
      <c r="A943" s="58" t="n">
        <v>13209</v>
      </c>
      <c r="B943" s="0" t="n">
        <v>1936</v>
      </c>
      <c r="C943" s="0" t="n">
        <v>2</v>
      </c>
      <c r="D943" s="0" t="n">
        <v>64388.7384139866</v>
      </c>
      <c r="E943" s="13" t="n">
        <v>10770646.4065524</v>
      </c>
      <c r="F943" s="24" t="n">
        <f aca="false">E943/43560</f>
        <v>247.260018515896</v>
      </c>
    </row>
    <row r="944" customFormat="false" ht="15" hidden="false" customHeight="false" outlineLevel="0" collapsed="false">
      <c r="A944" s="58" t="n">
        <v>15066</v>
      </c>
      <c r="B944" s="0" t="n">
        <v>1941</v>
      </c>
      <c r="C944" s="0" t="n">
        <v>3</v>
      </c>
      <c r="D944" s="0" t="n">
        <v>65858.3819402306</v>
      </c>
      <c r="E944" s="13" t="n">
        <v>11550427.2489027</v>
      </c>
      <c r="F944" s="24" t="n">
        <f aca="false">E944/43560</f>
        <v>265.161323436702</v>
      </c>
    </row>
    <row r="945" customFormat="false" ht="15" hidden="false" customHeight="false" outlineLevel="0" collapsed="false">
      <c r="A945" s="58" t="n">
        <v>20514</v>
      </c>
      <c r="B945" s="0" t="n">
        <v>1956</v>
      </c>
      <c r="C945" s="0" t="n">
        <v>2</v>
      </c>
      <c r="D945" s="0" t="n">
        <v>65983.2167399879</v>
      </c>
      <c r="E945" s="13" t="n">
        <v>11550427.2489027</v>
      </c>
      <c r="F945" s="24" t="n">
        <f aca="false">E945/43560</f>
        <v>265.161323436702</v>
      </c>
    </row>
    <row r="946" customFormat="false" ht="15" hidden="false" customHeight="false" outlineLevel="0" collapsed="false">
      <c r="A946" s="58" t="n">
        <v>35885</v>
      </c>
      <c r="B946" s="0" t="n">
        <v>1998</v>
      </c>
      <c r="C946" s="0" t="n">
        <v>3</v>
      </c>
      <c r="D946" s="0" t="n">
        <v>66077.7041489685</v>
      </c>
      <c r="E946" s="13" t="n">
        <v>11814206.6672448</v>
      </c>
      <c r="F946" s="24" t="n">
        <f aca="false">E946/43560</f>
        <v>271.21686563923</v>
      </c>
    </row>
    <row r="947" customFormat="false" ht="15" hidden="false" customHeight="false" outlineLevel="0" collapsed="false">
      <c r="A947" s="58" t="n">
        <v>30347</v>
      </c>
      <c r="B947" s="0" t="n">
        <v>1983</v>
      </c>
      <c r="C947" s="0" t="n">
        <v>1</v>
      </c>
      <c r="D947" s="0" t="n">
        <v>66860.3457789745</v>
      </c>
      <c r="E947" s="13" t="n">
        <v>11296109.0961987</v>
      </c>
      <c r="F947" s="24" t="n">
        <f aca="false">E947/43560</f>
        <v>259.322982006399</v>
      </c>
    </row>
    <row r="948" customFormat="false" ht="15" hidden="false" customHeight="false" outlineLevel="0" collapsed="false">
      <c r="A948" s="58" t="n">
        <v>26723</v>
      </c>
      <c r="B948" s="0" t="n">
        <v>1973</v>
      </c>
      <c r="C948" s="0" t="n">
        <v>2</v>
      </c>
      <c r="D948" s="0" t="n">
        <v>67304.4746662621</v>
      </c>
      <c r="E948" s="13" t="n">
        <v>11670475.7558335</v>
      </c>
      <c r="F948" s="24" t="n">
        <f aca="false">E948/43560</f>
        <v>267.917257939246</v>
      </c>
    </row>
    <row r="949" customFormat="false" ht="15" hidden="false" customHeight="false" outlineLevel="0" collapsed="false">
      <c r="A949" s="58" t="n">
        <v>23131</v>
      </c>
      <c r="B949" s="0" t="n">
        <v>1963</v>
      </c>
      <c r="C949" s="0" t="n">
        <v>4</v>
      </c>
      <c r="D949" s="0" t="n">
        <v>69848.8301160498</v>
      </c>
      <c r="E949" s="13" t="n">
        <v>11319097.1612996</v>
      </c>
      <c r="F949" s="24" t="n">
        <f aca="false">E949/43560</f>
        <v>259.850715365005</v>
      </c>
    </row>
    <row r="950" customFormat="false" ht="15" hidden="false" customHeight="false" outlineLevel="0" collapsed="false">
      <c r="A950" s="58" t="n">
        <v>19390</v>
      </c>
      <c r="B950" s="0" t="n">
        <v>1953</v>
      </c>
      <c r="C950" s="0" t="n">
        <v>1</v>
      </c>
      <c r="D950" s="0" t="n">
        <v>69990.6248293386</v>
      </c>
      <c r="E950" s="13" t="n">
        <v>11310662.2719818</v>
      </c>
      <c r="F950" s="24" t="n">
        <f aca="false">E950/43560</f>
        <v>259.657076950914</v>
      </c>
    </row>
    <row r="951" customFormat="false" ht="15" hidden="false" customHeight="false" outlineLevel="0" collapsed="false">
      <c r="A951" s="58" t="n">
        <v>29251</v>
      </c>
      <c r="B951" s="0" t="n">
        <v>1980</v>
      </c>
      <c r="C951" s="0" t="n">
        <v>1</v>
      </c>
      <c r="D951" s="0" t="n">
        <v>70049.9952025182</v>
      </c>
      <c r="E951" s="13" t="n">
        <v>11803768.2375085</v>
      </c>
      <c r="F951" s="24" t="n">
        <f aca="false">E951/43560</f>
        <v>270.977232266035</v>
      </c>
    </row>
    <row r="952" customFormat="false" ht="15" hidden="false" customHeight="false" outlineLevel="0" collapsed="false">
      <c r="A952" s="58" t="n">
        <v>21275</v>
      </c>
      <c r="B952" s="0" t="n">
        <v>1958</v>
      </c>
      <c r="C952" s="0" t="n">
        <v>3</v>
      </c>
      <c r="D952" s="0" t="n">
        <v>70561.1982516687</v>
      </c>
      <c r="E952" s="13" t="n">
        <v>11319097.1612996</v>
      </c>
      <c r="F952" s="24" t="n">
        <f aca="false">E952/43560</f>
        <v>259.850715365005</v>
      </c>
    </row>
    <row r="953" customFormat="false" ht="15" hidden="false" customHeight="false" outlineLevel="0" collapsed="false">
      <c r="A953" s="58" t="n">
        <v>15007</v>
      </c>
      <c r="B953" s="0" t="n">
        <v>1941</v>
      </c>
      <c r="C953" s="0" t="n">
        <v>1</v>
      </c>
      <c r="D953" s="0" t="n">
        <v>70564.5920244236</v>
      </c>
      <c r="E953" s="13" t="n">
        <v>11424804.0338105</v>
      </c>
      <c r="F953" s="24" t="n">
        <f aca="false">E953/43560</f>
        <v>262.277411244502</v>
      </c>
    </row>
    <row r="954" customFormat="false" ht="15" hidden="false" customHeight="false" outlineLevel="0" collapsed="false">
      <c r="A954" s="58" t="n">
        <v>21305</v>
      </c>
      <c r="B954" s="0" t="n">
        <v>1958</v>
      </c>
      <c r="C954" s="0" t="n">
        <v>4</v>
      </c>
      <c r="D954" s="0" t="n">
        <v>71406.6900219964</v>
      </c>
      <c r="E954" s="13" t="n">
        <v>11347325.7365359</v>
      </c>
      <c r="F954" s="24" t="n">
        <f aca="false">E954/43560</f>
        <v>260.498754282276</v>
      </c>
    </row>
    <row r="955" customFormat="false" ht="15" hidden="false" customHeight="false" outlineLevel="0" collapsed="false">
      <c r="A955" s="58" t="n">
        <v>36585</v>
      </c>
      <c r="B955" s="0" t="n">
        <v>2000</v>
      </c>
      <c r="C955" s="0" t="n">
        <v>2</v>
      </c>
      <c r="D955" s="0" t="n">
        <v>71454.3409814927</v>
      </c>
      <c r="E955" s="13" t="n">
        <v>11177008.1818034</v>
      </c>
      <c r="F955" s="24" t="n">
        <f aca="false">E955/43560</f>
        <v>256.588801235156</v>
      </c>
    </row>
    <row r="956" customFormat="false" ht="15" hidden="false" customHeight="false" outlineLevel="0" collapsed="false">
      <c r="A956" s="58" t="n">
        <v>18628</v>
      </c>
      <c r="B956" s="0" t="n">
        <v>1950</v>
      </c>
      <c r="C956" s="0" t="n">
        <v>12</v>
      </c>
      <c r="D956" s="0" t="n">
        <v>72563.9861574636</v>
      </c>
      <c r="E956" s="13" t="n">
        <v>11901794.9901608</v>
      </c>
      <c r="F956" s="24" t="n">
        <f aca="false">E956/43560</f>
        <v>273.227616854014</v>
      </c>
    </row>
    <row r="957" customFormat="false" ht="15" hidden="false" customHeight="false" outlineLevel="0" collapsed="false">
      <c r="A957" s="58" t="n">
        <v>36219</v>
      </c>
      <c r="B957" s="0" t="n">
        <v>1999</v>
      </c>
      <c r="C957" s="0" t="n">
        <v>2</v>
      </c>
      <c r="D957" s="0" t="n">
        <v>73037.3469356796</v>
      </c>
      <c r="E957" s="13" t="n">
        <v>11177008.1818034</v>
      </c>
      <c r="F957" s="24" t="n">
        <f aca="false">E957/43560</f>
        <v>256.588801235156</v>
      </c>
    </row>
    <row r="958" customFormat="false" ht="15" hidden="false" customHeight="false" outlineLevel="0" collapsed="false">
      <c r="A958" s="58" t="n">
        <v>29951</v>
      </c>
      <c r="B958" s="0" t="n">
        <v>1981</v>
      </c>
      <c r="C958" s="0" t="n">
        <v>12</v>
      </c>
      <c r="D958" s="0" t="n">
        <v>74813.4898551274</v>
      </c>
      <c r="E958" s="13" t="n">
        <v>11587746.524017</v>
      </c>
      <c r="F958" s="24" t="n">
        <f aca="false">E958/43560</f>
        <v>266.01805610691</v>
      </c>
    </row>
    <row r="959" customFormat="false" ht="15" hidden="false" customHeight="false" outlineLevel="0" collapsed="false">
      <c r="A959" s="58" t="n">
        <v>30010</v>
      </c>
      <c r="B959" s="0" t="n">
        <v>1982</v>
      </c>
      <c r="C959" s="0" t="n">
        <v>2</v>
      </c>
      <c r="D959" s="0" t="n">
        <v>74899.2718446602</v>
      </c>
      <c r="E959" s="13" t="n">
        <v>11590611.490759</v>
      </c>
      <c r="F959" s="24" t="n">
        <f aca="false">E959/43560</f>
        <v>266.083826693273</v>
      </c>
    </row>
    <row r="960" customFormat="false" ht="15" hidden="false" customHeight="false" outlineLevel="0" collapsed="false">
      <c r="A960" s="58" t="n">
        <v>27119</v>
      </c>
      <c r="B960" s="0" t="n">
        <v>1974</v>
      </c>
      <c r="C960" s="0" t="n">
        <v>3</v>
      </c>
      <c r="D960" s="0" t="n">
        <v>76705.3737674454</v>
      </c>
      <c r="E960" s="13" t="n">
        <v>11467532.6352671</v>
      </c>
      <c r="F960" s="24" t="n">
        <f aca="false">E960/43560</f>
        <v>263.258324960219</v>
      </c>
    </row>
    <row r="961" customFormat="false" ht="15" hidden="false" customHeight="false" outlineLevel="0" collapsed="false">
      <c r="A961" s="58" t="n">
        <v>34730</v>
      </c>
      <c r="B961" s="0" t="n">
        <v>1995</v>
      </c>
      <c r="C961" s="0" t="n">
        <v>1</v>
      </c>
      <c r="D961" s="0" t="n">
        <v>77811.730620449</v>
      </c>
      <c r="E961" s="13" t="n">
        <v>11386950.1101298</v>
      </c>
      <c r="F961" s="24" t="n">
        <f aca="false">E961/43560</f>
        <v>261.408404732089</v>
      </c>
    </row>
    <row r="962" customFormat="false" ht="15" hidden="false" customHeight="false" outlineLevel="0" collapsed="false">
      <c r="A962" s="58" t="n">
        <v>14701</v>
      </c>
      <c r="B962" s="0" t="n">
        <v>1940</v>
      </c>
      <c r="C962" s="0" t="n">
        <v>3</v>
      </c>
      <c r="D962" s="0" t="n">
        <v>78058.8404315837</v>
      </c>
      <c r="E962" s="13" t="n">
        <v>11721267.9965795</v>
      </c>
      <c r="F962" s="24" t="n">
        <f aca="false">E962/43560</f>
        <v>269.083287341128</v>
      </c>
    </row>
    <row r="963" customFormat="false" ht="15" hidden="false" customHeight="false" outlineLevel="0" collapsed="false">
      <c r="A963" s="58" t="n">
        <v>15035</v>
      </c>
      <c r="B963" s="0" t="n">
        <v>1941</v>
      </c>
      <c r="C963" s="0" t="n">
        <v>2</v>
      </c>
      <c r="D963" s="0" t="n">
        <v>78654.1790617415</v>
      </c>
      <c r="E963" s="13" t="n">
        <v>11127315.6516178</v>
      </c>
      <c r="F963" s="24" t="n">
        <f aca="false">E963/43560</f>
        <v>255.448017713908</v>
      </c>
    </row>
    <row r="964" customFormat="false" ht="15" hidden="false" customHeight="false" outlineLevel="0" collapsed="false">
      <c r="A964" s="58" t="n">
        <v>25234</v>
      </c>
      <c r="B964" s="0" t="n">
        <v>1969</v>
      </c>
      <c r="C964" s="0" t="n">
        <v>1</v>
      </c>
      <c r="D964" s="0" t="n">
        <v>79742.1479824029</v>
      </c>
      <c r="E964" s="13" t="n">
        <v>11102206.6331734</v>
      </c>
      <c r="F964" s="24" t="n">
        <f aca="false">E964/43560</f>
        <v>254.871593966332</v>
      </c>
    </row>
    <row r="965" customFormat="false" ht="15" hidden="false" customHeight="false" outlineLevel="0" collapsed="false">
      <c r="A965" s="58" t="n">
        <v>29280</v>
      </c>
      <c r="B965" s="0" t="n">
        <v>1980</v>
      </c>
      <c r="C965" s="0" t="n">
        <v>2</v>
      </c>
      <c r="D965" s="0" t="n">
        <v>82034.1969432646</v>
      </c>
      <c r="E965" s="13" t="n">
        <v>11102206.6331734</v>
      </c>
      <c r="F965" s="24" t="n">
        <f aca="false">E965/43560</f>
        <v>254.871593966332</v>
      </c>
    </row>
    <row r="966" customFormat="false" ht="15" hidden="false" customHeight="false" outlineLevel="0" collapsed="false">
      <c r="A966" s="58" t="n">
        <v>23773</v>
      </c>
      <c r="B966" s="0" t="n">
        <v>1965</v>
      </c>
      <c r="C966" s="0" t="n">
        <v>1</v>
      </c>
      <c r="D966" s="0" t="n">
        <v>82854.235076608</v>
      </c>
      <c r="E966" s="13" t="n">
        <v>13845010.4363371</v>
      </c>
      <c r="F966" s="24" t="n">
        <f aca="false">E966/43560</f>
        <v>317.83770515007</v>
      </c>
    </row>
    <row r="967" customFormat="false" ht="15" hidden="false" customHeight="false" outlineLevel="0" collapsed="false">
      <c r="A967" s="58" t="n">
        <v>31502</v>
      </c>
      <c r="B967" s="0" t="n">
        <v>1986</v>
      </c>
      <c r="C967" s="0" t="n">
        <v>3</v>
      </c>
      <c r="D967" s="0" t="n">
        <v>84860.3316709648</v>
      </c>
      <c r="E967" s="13" t="n">
        <v>11563657.633251</v>
      </c>
      <c r="F967" s="24" t="n">
        <f aca="false">E967/43560</f>
        <v>265.465051268389</v>
      </c>
    </row>
    <row r="968" customFormat="false" ht="15" hidden="false" customHeight="false" outlineLevel="0" collapsed="false">
      <c r="A968" s="58" t="n">
        <v>35124</v>
      </c>
      <c r="B968" s="0" t="n">
        <v>1996</v>
      </c>
      <c r="C968" s="0" t="n">
        <v>2</v>
      </c>
      <c r="D968" s="0" t="n">
        <v>86765.7161900789</v>
      </c>
      <c r="E968" s="13" t="n">
        <v>13870905.6569424</v>
      </c>
      <c r="F968" s="24" t="n">
        <f aca="false">E968/43560</f>
        <v>318.432177615757</v>
      </c>
    </row>
    <row r="969" customFormat="false" ht="15" hidden="false" customHeight="false" outlineLevel="0" collapsed="false">
      <c r="A969" s="58" t="n">
        <v>27060</v>
      </c>
      <c r="B969" s="0" t="n">
        <v>1974</v>
      </c>
      <c r="C969" s="0" t="n">
        <v>1</v>
      </c>
      <c r="D969" s="0" t="n">
        <v>87620.6595684163</v>
      </c>
      <c r="E969" s="13" t="n">
        <v>13870905.6569424</v>
      </c>
      <c r="F969" s="24" t="n">
        <f aca="false">E969/43560</f>
        <v>318.432177615757</v>
      </c>
    </row>
    <row r="970" customFormat="false" ht="15" hidden="false" customHeight="false" outlineLevel="0" collapsed="false">
      <c r="A970" s="58" t="n">
        <v>9921</v>
      </c>
      <c r="B970" s="0" t="n">
        <v>1927</v>
      </c>
      <c r="C970" s="0" t="n">
        <v>2</v>
      </c>
      <c r="D970" s="0" t="n">
        <v>88127.5846101335</v>
      </c>
      <c r="E970" s="13" t="n">
        <v>13896014.6753868</v>
      </c>
      <c r="F970" s="24" t="n">
        <f aca="false">E970/43560</f>
        <v>319.008601363333</v>
      </c>
    </row>
    <row r="971" customFormat="false" ht="15" hidden="false" customHeight="false" outlineLevel="0" collapsed="false">
      <c r="A971" s="58" t="n">
        <v>30071</v>
      </c>
      <c r="B971" s="0" t="n">
        <v>1982</v>
      </c>
      <c r="C971" s="0" t="n">
        <v>4</v>
      </c>
      <c r="D971" s="0" t="n">
        <v>88207.9644455401</v>
      </c>
      <c r="E971" s="13" t="n">
        <v>13867749.1090147</v>
      </c>
      <c r="F971" s="24" t="n">
        <f aca="false">E971/43560</f>
        <v>318.359713246434</v>
      </c>
    </row>
    <row r="972" customFormat="false" ht="15" hidden="false" customHeight="false" outlineLevel="0" collapsed="false">
      <c r="A972" s="58" t="n">
        <v>25262</v>
      </c>
      <c r="B972" s="0" t="n">
        <v>1969</v>
      </c>
      <c r="C972" s="0" t="n">
        <v>2</v>
      </c>
      <c r="D972" s="0" t="n">
        <v>88545.4358881978</v>
      </c>
      <c r="E972" s="13" t="n">
        <v>16376931.3625262</v>
      </c>
      <c r="F972" s="24" t="n">
        <f aca="false">E972/43560</f>
        <v>375.962611628242</v>
      </c>
    </row>
    <row r="973" customFormat="false" ht="15" hidden="false" customHeight="false" outlineLevel="0" collapsed="false">
      <c r="A973" s="58" t="n">
        <v>15400</v>
      </c>
      <c r="B973" s="0" t="n">
        <v>1942</v>
      </c>
      <c r="C973" s="0" t="n">
        <v>2</v>
      </c>
      <c r="D973" s="0" t="n">
        <v>89684.0943188714</v>
      </c>
      <c r="E973" s="13" t="n">
        <v>11508224.1366999</v>
      </c>
      <c r="F973" s="24" t="n">
        <f aca="false">E973/43560</f>
        <v>264.192473294304</v>
      </c>
    </row>
    <row r="974" customFormat="false" ht="15" hidden="false" customHeight="false" outlineLevel="0" collapsed="false">
      <c r="A974" s="58" t="n">
        <v>13939</v>
      </c>
      <c r="B974" s="0" t="n">
        <v>1938</v>
      </c>
      <c r="C974" s="0" t="n">
        <v>2</v>
      </c>
      <c r="D974" s="0" t="n">
        <v>93451.1335520328</v>
      </c>
      <c r="E974" s="13" t="n">
        <v>13836568.3753645</v>
      </c>
      <c r="F974" s="24" t="n">
        <f aca="false">E974/43560</f>
        <v>317.64390209744</v>
      </c>
    </row>
    <row r="975" customFormat="false" ht="15" hidden="false" customHeight="false" outlineLevel="0" collapsed="false">
      <c r="A975" s="58" t="n">
        <v>13970</v>
      </c>
      <c r="B975" s="0" t="n">
        <v>1938</v>
      </c>
      <c r="C975" s="0" t="n">
        <v>3</v>
      </c>
      <c r="D975" s="0" t="n">
        <v>95447.6206955401</v>
      </c>
      <c r="E975" s="13" t="n">
        <v>13764467.9213415</v>
      </c>
      <c r="F975" s="24" t="n">
        <f aca="false">E975/43560</f>
        <v>315.98870342841</v>
      </c>
    </row>
    <row r="976" customFormat="false" ht="15" hidden="false" customHeight="false" outlineLevel="0" collapsed="false">
      <c r="A976" s="58" t="n">
        <v>20485</v>
      </c>
      <c r="B976" s="0" t="n">
        <v>1956</v>
      </c>
      <c r="C976" s="0" t="n">
        <v>1</v>
      </c>
      <c r="D976" s="0" t="n">
        <v>99251.9004475121</v>
      </c>
      <c r="E976" s="13" t="n">
        <v>16288381.3889531</v>
      </c>
      <c r="F976" s="24" t="n">
        <f aca="false">E976/43560</f>
        <v>373.929783952092</v>
      </c>
    </row>
    <row r="977" customFormat="false" ht="15" hidden="false" customHeight="false" outlineLevel="0" collapsed="false">
      <c r="A977" s="58" t="n">
        <v>21244</v>
      </c>
      <c r="B977" s="0" t="n">
        <v>1958</v>
      </c>
      <c r="C977" s="0" t="n">
        <v>2</v>
      </c>
      <c r="D977" s="0" t="n">
        <v>100460.703068113</v>
      </c>
      <c r="E977" s="13" t="n">
        <v>14252683.89949</v>
      </c>
      <c r="F977" s="24" t="n">
        <f aca="false">E977/43560</f>
        <v>327.196600080119</v>
      </c>
    </row>
    <row r="978" customFormat="false" ht="15" hidden="false" customHeight="false" outlineLevel="0" collapsed="false">
      <c r="A978" s="58" t="n">
        <v>30681</v>
      </c>
      <c r="B978" s="0" t="n">
        <v>1983</v>
      </c>
      <c r="C978" s="0" t="n">
        <v>12</v>
      </c>
      <c r="D978" s="0" t="n">
        <v>104840.597049454</v>
      </c>
      <c r="E978" s="13" t="n">
        <v>14641908.3618468</v>
      </c>
      <c r="F978" s="24" t="n">
        <f aca="false">E978/43560</f>
        <v>336.131964229723</v>
      </c>
    </row>
    <row r="979" customFormat="false" ht="15" hidden="false" customHeight="false" outlineLevel="0" collapsed="false">
      <c r="A979" s="58" t="n">
        <v>30375</v>
      </c>
      <c r="B979" s="0" t="n">
        <v>1983</v>
      </c>
      <c r="C979" s="0" t="n">
        <v>2</v>
      </c>
      <c r="D979" s="0" t="n">
        <v>106085.802639563</v>
      </c>
      <c r="E979" s="13" t="n">
        <v>14691103.5044016</v>
      </c>
      <c r="F979" s="24" t="n">
        <f aca="false">E979/43560</f>
        <v>337.261329302148</v>
      </c>
    </row>
    <row r="980" customFormat="false" ht="15" hidden="false" customHeight="false" outlineLevel="0" collapsed="false">
      <c r="A980" s="58" t="n">
        <v>34789</v>
      </c>
      <c r="B980" s="0" t="n">
        <v>1995</v>
      </c>
      <c r="C980" s="0" t="n">
        <v>3</v>
      </c>
      <c r="D980" s="0" t="n">
        <v>111852.499544903</v>
      </c>
      <c r="E980" s="13" t="n">
        <v>13910376.1920794</v>
      </c>
      <c r="F980" s="24" t="n">
        <f aca="false">E980/43560</f>
        <v>319.338296420555</v>
      </c>
    </row>
    <row r="981" customFormat="false" ht="15" hidden="false" customHeight="false" outlineLevel="0" collapsed="false">
      <c r="A981" s="58" t="n">
        <v>31471</v>
      </c>
      <c r="B981" s="0" t="n">
        <v>1986</v>
      </c>
      <c r="C981" s="0" t="n">
        <v>2</v>
      </c>
      <c r="D981" s="0" t="n">
        <v>114246.312803398</v>
      </c>
      <c r="E981" s="13" t="n">
        <v>13910376.1920794</v>
      </c>
      <c r="F981" s="24" t="n">
        <f aca="false">E981/43560</f>
        <v>319.338296420555</v>
      </c>
    </row>
    <row r="982" customFormat="false" ht="15" hidden="false" customHeight="false" outlineLevel="0" collapsed="false">
      <c r="A982" s="58" t="n">
        <v>35854</v>
      </c>
      <c r="B982" s="0" t="n">
        <v>1998</v>
      </c>
      <c r="C982" s="0" t="n">
        <v>2</v>
      </c>
      <c r="D982" s="0" t="n">
        <v>115856.554990898</v>
      </c>
      <c r="E982" s="13" t="n">
        <v>13933892.1364592</v>
      </c>
      <c r="F982" s="24" t="n">
        <f aca="false">E982/43560</f>
        <v>319.878148219908</v>
      </c>
    </row>
    <row r="983" customFormat="false" ht="15" hidden="false" customHeight="false" outlineLevel="0" collapsed="false">
      <c r="A983" s="58" t="n">
        <v>25599</v>
      </c>
      <c r="B983" s="0" t="n">
        <v>1970</v>
      </c>
      <c r="C983" s="0" t="n">
        <v>1</v>
      </c>
      <c r="D983" s="0" t="n">
        <v>117226.473490595</v>
      </c>
      <c r="E983" s="13" t="n">
        <v>16537133.6794268</v>
      </c>
      <c r="F983" s="24" t="n">
        <f aca="false">E983/43560</f>
        <v>379.640350767374</v>
      </c>
    </row>
    <row r="984" customFormat="false" ht="15" hidden="false" customHeight="false" outlineLevel="0" collapsed="false">
      <c r="A984" s="58" t="n">
        <v>30406</v>
      </c>
      <c r="B984" s="0" t="n">
        <v>1983</v>
      </c>
      <c r="C984" s="0" t="n">
        <v>3</v>
      </c>
      <c r="D984" s="0" t="n">
        <v>127375.945919296</v>
      </c>
      <c r="E984" s="13" t="n">
        <v>14508700.2223932</v>
      </c>
      <c r="F984" s="24" t="n">
        <f aca="false">E984/43560</f>
        <v>333.073926133913</v>
      </c>
    </row>
    <row r="985" customFormat="false" ht="15" hidden="false" customHeight="false" outlineLevel="0" collapsed="false">
      <c r="A985" s="58" t="n">
        <v>35461</v>
      </c>
      <c r="B985" s="0" t="n">
        <v>1997</v>
      </c>
      <c r="C985" s="0" t="n">
        <v>1</v>
      </c>
      <c r="D985" s="0" t="n">
        <v>128899.510770631</v>
      </c>
      <c r="E985" s="13" t="n">
        <v>13933892.1364592</v>
      </c>
      <c r="F985" s="24" t="n">
        <f aca="false">E985/43560</f>
        <v>319.878148219908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6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7.60728744939271"/>
    <col collapsed="false" hidden="false" max="3" min="2" style="0" width="8.89068825910931"/>
    <col collapsed="false" hidden="false" max="4" min="4" style="0" width="9.10526315789474"/>
    <col collapsed="false" hidden="false" max="5" min="5" style="0" width="12.8542510121458"/>
    <col collapsed="false" hidden="false" max="6" min="6" style="0" width="9"/>
    <col collapsed="false" hidden="false" max="7" min="7" style="0" width="13.497975708502"/>
    <col collapsed="false" hidden="false" max="26" min="8" style="0" width="7.60728744939271"/>
    <col collapsed="false" hidden="false" max="1025" min="27" style="0" width="15.3198380566802"/>
  </cols>
  <sheetData>
    <row r="1" customFormat="false" ht="15" hidden="false" customHeight="false" outlineLevel="0" collapsed="false">
      <c r="A1" s="1" t="s">
        <v>259</v>
      </c>
      <c r="B1" s="1"/>
      <c r="C1" s="1"/>
      <c r="D1" s="1" t="s">
        <v>260</v>
      </c>
      <c r="E1" s="1"/>
      <c r="F1" s="1"/>
      <c r="G1" s="1" t="s">
        <v>201</v>
      </c>
    </row>
    <row r="2" customFormat="false" ht="15" hidden="false" customHeight="false" outlineLevel="0" collapsed="false">
      <c r="B2" s="1" t="s">
        <v>200</v>
      </c>
      <c r="C2" s="1" t="s">
        <v>183</v>
      </c>
      <c r="D2" s="1" t="s">
        <v>184</v>
      </c>
      <c r="E2" s="1" t="s">
        <v>261</v>
      </c>
      <c r="F2" s="1" t="s">
        <v>184</v>
      </c>
      <c r="G2" s="1" t="s">
        <v>261</v>
      </c>
      <c r="H2" s="1" t="s">
        <v>184</v>
      </c>
    </row>
    <row r="3" customFormat="false" ht="15" hidden="false" customHeight="false" outlineLevel="0" collapsed="false">
      <c r="A3" s="1" t="s">
        <v>186</v>
      </c>
      <c r="B3" s="1" t="s">
        <v>2</v>
      </c>
      <c r="C3" s="1" t="s">
        <v>2</v>
      </c>
      <c r="D3" s="1" t="s">
        <v>2</v>
      </c>
      <c r="E3" s="1" t="s">
        <v>208</v>
      </c>
      <c r="F3" s="1" t="s">
        <v>208</v>
      </c>
      <c r="G3" s="1" t="s">
        <v>209</v>
      </c>
      <c r="H3" s="1" t="s">
        <v>209</v>
      </c>
    </row>
    <row r="4" customFormat="false" ht="15" hidden="false" customHeight="false" outlineLevel="0" collapsed="false">
      <c r="A4" s="1" t="n">
        <v>400</v>
      </c>
      <c r="B4" s="41" t="n">
        <v>375881</v>
      </c>
      <c r="C4" s="41" t="n">
        <v>738808</v>
      </c>
      <c r="D4" s="41" t="n">
        <v>93025</v>
      </c>
      <c r="E4" s="41" t="n">
        <v>302123</v>
      </c>
      <c r="F4" s="41" t="n">
        <v>599581</v>
      </c>
      <c r="G4" s="41" t="n">
        <v>122133</v>
      </c>
      <c r="H4" s="41" t="n">
        <v>260145</v>
      </c>
    </row>
    <row r="5" customFormat="false" ht="15" hidden="false" customHeight="false" outlineLevel="0" collapsed="false">
      <c r="A5" s="1" t="n">
        <v>500</v>
      </c>
      <c r="B5" s="41" t="n">
        <v>433495</v>
      </c>
      <c r="C5" s="41" t="n">
        <v>791142</v>
      </c>
      <c r="D5" s="41" t="n">
        <v>127530</v>
      </c>
      <c r="E5" s="41" t="n">
        <v>298488</v>
      </c>
      <c r="F5" s="41" t="n">
        <v>585381</v>
      </c>
      <c r="G5" s="41" t="n">
        <v>138895</v>
      </c>
      <c r="H5" s="41" t="n">
        <v>276824</v>
      </c>
    </row>
    <row r="6" customFormat="false" ht="15" hidden="false" customHeight="false" outlineLevel="0" collapsed="false">
      <c r="A6" s="1" t="n">
        <v>600</v>
      </c>
      <c r="B6" s="41" t="n">
        <v>475173</v>
      </c>
      <c r="C6" s="41" t="n">
        <v>832038</v>
      </c>
      <c r="D6" s="41" t="n">
        <v>160624</v>
      </c>
      <c r="E6" s="41" t="n">
        <v>298825</v>
      </c>
      <c r="F6" s="41" t="n">
        <v>572320</v>
      </c>
      <c r="G6" s="41" t="n">
        <v>152572</v>
      </c>
      <c r="H6" s="41" t="n">
        <v>289943</v>
      </c>
    </row>
    <row r="7" customFormat="false" ht="15" hidden="false" customHeight="false" outlineLevel="0" collapsed="false">
      <c r="A7" s="1" t="n">
        <v>700</v>
      </c>
      <c r="B7" s="41" t="n">
        <v>508184</v>
      </c>
      <c r="C7" s="41" t="n">
        <v>869619</v>
      </c>
      <c r="D7" s="41" t="n">
        <v>195287</v>
      </c>
      <c r="E7" s="41" t="n">
        <v>299466</v>
      </c>
      <c r="F7" s="41" t="n">
        <v>560190</v>
      </c>
      <c r="G7" s="41" t="n">
        <v>166013</v>
      </c>
      <c r="H7" s="41" t="n">
        <v>302568</v>
      </c>
    </row>
    <row r="8" customFormat="false" ht="15" hidden="false" customHeight="false" outlineLevel="0" collapsed="false">
      <c r="A8" s="1" t="n">
        <v>800</v>
      </c>
      <c r="B8" s="41" t="n">
        <v>536221</v>
      </c>
      <c r="C8" s="41" t="n">
        <v>897704</v>
      </c>
      <c r="D8" s="41" t="n">
        <v>228663</v>
      </c>
      <c r="E8" s="41" t="n">
        <v>299897</v>
      </c>
      <c r="F8" s="41" t="n">
        <v>547332</v>
      </c>
      <c r="G8" s="41" t="n">
        <v>178300</v>
      </c>
      <c r="H8" s="41" t="n">
        <v>312547</v>
      </c>
    </row>
    <row r="9" customFormat="false" ht="15" hidden="false" customHeight="false" outlineLevel="0" collapsed="false">
      <c r="A9" s="1" t="n">
        <v>900</v>
      </c>
      <c r="B9" s="41" t="n">
        <v>560447</v>
      </c>
      <c r="C9" s="41" t="n">
        <v>915157</v>
      </c>
      <c r="D9" s="41" t="n">
        <v>258072</v>
      </c>
      <c r="E9" s="41" t="n">
        <v>298926</v>
      </c>
      <c r="F9" s="41" t="n">
        <v>534750</v>
      </c>
      <c r="G9" s="41" t="n">
        <v>186977</v>
      </c>
      <c r="H9" s="41" t="n">
        <v>318355</v>
      </c>
    </row>
    <row r="10" customFormat="false" ht="15" hidden="false" customHeight="false" outlineLevel="0" collapsed="false">
      <c r="A10" s="41" t="n">
        <v>1000</v>
      </c>
      <c r="B10" s="41" t="n">
        <v>579770</v>
      </c>
      <c r="C10" s="41" t="n">
        <v>921432</v>
      </c>
      <c r="D10" s="41" t="n">
        <v>291342</v>
      </c>
      <c r="E10" s="41" t="n">
        <v>298855</v>
      </c>
      <c r="F10" s="41" t="n">
        <v>522707</v>
      </c>
      <c r="G10" s="41" t="n">
        <v>191242</v>
      </c>
      <c r="H10" s="41" t="n">
        <v>319124</v>
      </c>
    </row>
    <row r="11" customFormat="false" ht="15" hidden="false" customHeight="false" outlineLevel="0" collapsed="false">
      <c r="A11" s="41" t="n">
        <v>1100</v>
      </c>
      <c r="B11" s="41" t="n">
        <v>591729</v>
      </c>
      <c r="C11" s="41" t="n">
        <v>920319</v>
      </c>
      <c r="D11" s="41" t="n">
        <v>320483</v>
      </c>
      <c r="E11" s="41" t="n">
        <v>298278</v>
      </c>
      <c r="F11" s="41" t="n">
        <v>508900</v>
      </c>
      <c r="G11" s="41" t="n">
        <v>192140</v>
      </c>
      <c r="H11" s="41" t="n">
        <v>315375</v>
      </c>
    </row>
    <row r="12" customFormat="false" ht="15" hidden="false" customHeight="false" outlineLevel="0" collapsed="false">
      <c r="A12" s="41" t="n">
        <v>1200</v>
      </c>
      <c r="B12" s="41" t="n">
        <v>599448</v>
      </c>
      <c r="C12" s="41" t="n">
        <v>914660</v>
      </c>
      <c r="D12" s="41" t="n">
        <v>352233</v>
      </c>
      <c r="E12" s="41" t="n">
        <v>294824</v>
      </c>
      <c r="F12" s="41" t="n">
        <v>495958</v>
      </c>
      <c r="G12" s="41" t="n">
        <v>192367</v>
      </c>
      <c r="H12" s="41" t="n">
        <v>311980</v>
      </c>
    </row>
    <row r="13" customFormat="false" ht="15" hidden="false" customHeight="false" outlineLevel="0" collapsed="false">
      <c r="A13" s="41" t="n">
        <v>1300</v>
      </c>
      <c r="B13" s="41" t="n">
        <v>604705</v>
      </c>
      <c r="C13" s="41" t="n">
        <v>905235</v>
      </c>
      <c r="D13" s="41" t="n">
        <v>380404</v>
      </c>
      <c r="E13" s="41" t="n">
        <v>291956</v>
      </c>
      <c r="F13" s="41" t="n">
        <v>485318</v>
      </c>
      <c r="G13" s="41" t="n">
        <v>192771</v>
      </c>
      <c r="H13" s="41" t="n">
        <v>309000</v>
      </c>
    </row>
    <row r="14" customFormat="false" ht="15" hidden="false" customHeight="false" outlineLevel="0" collapsed="false">
      <c r="A14" s="41" t="n">
        <v>1400</v>
      </c>
      <c r="B14" s="41" t="n">
        <v>605724</v>
      </c>
      <c r="C14" s="41" t="n">
        <v>894389</v>
      </c>
      <c r="D14" s="41" t="n">
        <v>409521</v>
      </c>
      <c r="E14" s="41" t="n">
        <v>288384</v>
      </c>
      <c r="F14" s="41" t="n">
        <v>475847</v>
      </c>
      <c r="G14" s="41" t="n">
        <v>192045</v>
      </c>
      <c r="H14" s="41" t="n">
        <v>304243</v>
      </c>
    </row>
    <row r="15" customFormat="false" ht="15" hidden="false" customHeight="false" outlineLevel="0" collapsed="false">
      <c r="A15" s="41" t="n">
        <v>1500</v>
      </c>
      <c r="B15" s="41" t="n">
        <v>605132</v>
      </c>
      <c r="C15" s="41" t="n">
        <v>878026</v>
      </c>
      <c r="D15" s="41" t="n">
        <v>435039</v>
      </c>
      <c r="E15" s="41" t="n">
        <v>288495</v>
      </c>
      <c r="F15" s="41" t="n">
        <v>465245</v>
      </c>
      <c r="G15" s="41" t="n">
        <v>187724</v>
      </c>
      <c r="H15" s="41" t="n">
        <v>295824</v>
      </c>
    </row>
    <row r="16" customFormat="false" ht="15" hidden="false" customHeight="false" outlineLevel="0" collapsed="false">
      <c r="A16" s="41" t="n">
        <v>1600</v>
      </c>
      <c r="B16" s="41" t="n">
        <v>600514</v>
      </c>
      <c r="C16" s="41" t="n">
        <v>859484</v>
      </c>
      <c r="D16" s="41" t="n">
        <v>457242</v>
      </c>
      <c r="E16" s="41" t="n">
        <v>292850</v>
      </c>
      <c r="F16" s="41" t="n">
        <v>464076</v>
      </c>
      <c r="G16" s="41" t="n">
        <v>184288</v>
      </c>
      <c r="H16" s="41" t="n">
        <v>289786</v>
      </c>
    </row>
    <row r="17" customFormat="false" ht="15" hidden="false" customHeight="false" outlineLevel="0" collapsed="false">
      <c r="A17" s="41" t="n">
        <v>1700</v>
      </c>
      <c r="B17" s="41" t="n">
        <v>592486</v>
      </c>
      <c r="C17" s="41" t="n">
        <v>842695</v>
      </c>
      <c r="D17" s="41" t="n">
        <v>477626</v>
      </c>
      <c r="E17" s="41" t="n">
        <v>296860</v>
      </c>
      <c r="F17" s="41" t="n">
        <v>452584</v>
      </c>
      <c r="G17" s="41" t="n">
        <v>180222</v>
      </c>
      <c r="H17" s="41" t="n">
        <v>283168</v>
      </c>
    </row>
    <row r="18" customFormat="false" ht="15" hidden="false" customHeight="false" outlineLevel="0" collapsed="false">
      <c r="A18" s="41" t="n">
        <v>1800</v>
      </c>
      <c r="B18" s="41" t="n">
        <v>581428</v>
      </c>
      <c r="C18" s="41" t="n">
        <v>826023</v>
      </c>
      <c r="D18" s="41" t="n">
        <v>496552</v>
      </c>
      <c r="E18" s="41" t="n">
        <v>301645</v>
      </c>
      <c r="F18" s="41" t="n">
        <v>452388</v>
      </c>
      <c r="G18" s="41" t="n">
        <v>178457</v>
      </c>
      <c r="H18" s="41" t="n">
        <v>279370</v>
      </c>
    </row>
    <row r="19" customFormat="false" ht="15" hidden="false" customHeight="false" outlineLevel="0" collapsed="false">
      <c r="A19" s="41" t="n">
        <v>1900</v>
      </c>
      <c r="B19" s="41" t="n">
        <v>570321</v>
      </c>
      <c r="C19" s="41" t="n">
        <v>809731</v>
      </c>
      <c r="D19" s="41" t="n">
        <v>513450</v>
      </c>
      <c r="E19" s="41" t="n">
        <v>308573</v>
      </c>
      <c r="F19" s="41" t="n">
        <v>444168</v>
      </c>
      <c r="G19" s="41" t="n">
        <v>178478</v>
      </c>
      <c r="H19" s="41" t="n">
        <v>271911</v>
      </c>
    </row>
    <row r="20" customFormat="false" ht="15" hidden="false" customHeight="false" outlineLevel="0" collapsed="false">
      <c r="A20" s="41" t="n">
        <v>2000</v>
      </c>
      <c r="B20" s="41" t="n">
        <v>560091</v>
      </c>
      <c r="C20" s="41" t="n">
        <v>796423</v>
      </c>
      <c r="D20" s="41" t="n">
        <v>526711</v>
      </c>
      <c r="E20" s="41" t="n">
        <v>317521</v>
      </c>
      <c r="F20" s="41" t="n">
        <v>442151</v>
      </c>
      <c r="G20" s="41" t="n">
        <v>177265</v>
      </c>
      <c r="H20" s="41" t="n">
        <v>275250</v>
      </c>
    </row>
    <row r="21" customFormat="false" ht="15" hidden="false" customHeight="false" outlineLevel="0" collapsed="false">
      <c r="A21" s="41" t="n">
        <v>2100</v>
      </c>
      <c r="B21" s="41" t="n">
        <v>550027</v>
      </c>
      <c r="C21" s="41" t="n">
        <v>784156</v>
      </c>
      <c r="D21" s="41" t="n">
        <v>539158</v>
      </c>
      <c r="E21" s="41" t="n">
        <v>325632</v>
      </c>
      <c r="F21" s="41" t="n">
        <v>439185</v>
      </c>
      <c r="G21" s="41" t="n">
        <v>177260</v>
      </c>
      <c r="H21" s="41" t="n">
        <v>274506</v>
      </c>
    </row>
    <row r="22" customFormat="false" ht="15" hidden="false" customHeight="false" outlineLevel="0" collapsed="false">
      <c r="A22" s="41" t="n">
        <v>2300</v>
      </c>
      <c r="B22" s="41" t="n">
        <v>530680</v>
      </c>
      <c r="C22" s="41" t="n">
        <v>762157</v>
      </c>
      <c r="D22" s="41" t="n">
        <v>558538</v>
      </c>
      <c r="E22" s="41" t="n">
        <v>343055</v>
      </c>
      <c r="F22" s="41" t="n">
        <v>435226</v>
      </c>
      <c r="G22" s="41" t="n">
        <v>177837</v>
      </c>
      <c r="H22" s="41" t="n">
        <v>274694</v>
      </c>
    </row>
    <row r="23" customFormat="false" ht="15" hidden="false" customHeight="false" outlineLevel="0" collapsed="false">
      <c r="A23" s="41" t="n">
        <v>2500</v>
      </c>
      <c r="B23" s="41" t="n">
        <v>508089</v>
      </c>
      <c r="C23" s="41" t="n">
        <v>740111</v>
      </c>
      <c r="D23" s="41" t="n">
        <v>572936</v>
      </c>
      <c r="E23" s="41" t="n">
        <v>357312</v>
      </c>
      <c r="F23" s="41" t="n">
        <v>432375</v>
      </c>
      <c r="G23" s="41" t="n">
        <v>177681</v>
      </c>
      <c r="H23" s="41" t="n">
        <v>273868</v>
      </c>
    </row>
    <row r="24" customFormat="false" ht="15" hidden="false" customHeight="false" outlineLevel="0" collapsed="false">
      <c r="A24" s="41" t="n">
        <v>2700</v>
      </c>
      <c r="B24" s="41" t="n">
        <v>485664</v>
      </c>
      <c r="C24" s="41" t="n">
        <v>719580</v>
      </c>
      <c r="D24" s="41" t="n">
        <v>580854</v>
      </c>
      <c r="E24" s="41" t="n">
        <v>378930</v>
      </c>
      <c r="F24" s="41" t="n">
        <v>433345</v>
      </c>
      <c r="G24" s="41" t="n">
        <v>178032</v>
      </c>
      <c r="H24" s="41" t="n">
        <v>274816</v>
      </c>
    </row>
    <row r="25" customFormat="false" ht="15" hidden="false" customHeight="false" outlineLevel="0" collapsed="false">
      <c r="A25" s="41" t="n">
        <v>2900</v>
      </c>
      <c r="B25" s="41" t="n">
        <v>466073</v>
      </c>
      <c r="C25" s="41" t="n">
        <v>702790</v>
      </c>
      <c r="D25" s="41" t="n">
        <v>587125</v>
      </c>
      <c r="E25" s="41" t="n">
        <v>393057</v>
      </c>
      <c r="F25" s="41" t="n">
        <v>435121</v>
      </c>
      <c r="G25" s="41" t="n">
        <v>176603</v>
      </c>
      <c r="H25" s="41" t="n">
        <v>275553</v>
      </c>
    </row>
    <row r="26" customFormat="false" ht="15" hidden="false" customHeight="false" outlineLevel="0" collapsed="false">
      <c r="A26" s="41" t="n">
        <v>3100</v>
      </c>
      <c r="B26" s="41" t="n">
        <v>445636</v>
      </c>
      <c r="C26" s="41" t="n">
        <v>685030</v>
      </c>
      <c r="D26" s="41" t="n">
        <v>579869</v>
      </c>
      <c r="E26" s="41" t="n">
        <v>400940</v>
      </c>
      <c r="F26" s="41" t="n">
        <v>435021</v>
      </c>
      <c r="G26" s="41" t="n">
        <v>169937</v>
      </c>
      <c r="H26" s="41" t="n">
        <v>273544</v>
      </c>
    </row>
    <row r="27" customFormat="false" ht="15" hidden="false" customHeight="false" outlineLevel="0" collapsed="false">
      <c r="A27" s="41" t="n">
        <v>3300</v>
      </c>
      <c r="B27" s="41" t="n">
        <v>429074</v>
      </c>
      <c r="C27" s="41" t="n">
        <v>669732</v>
      </c>
      <c r="D27" s="41" t="n">
        <v>580210</v>
      </c>
      <c r="E27" s="41" t="n">
        <v>414559</v>
      </c>
      <c r="F27" s="41" t="n">
        <v>439016</v>
      </c>
      <c r="G27" s="41" t="n">
        <v>166561</v>
      </c>
      <c r="H27" s="41" t="n">
        <v>275456</v>
      </c>
    </row>
    <row r="28" customFormat="false" ht="15" hidden="false" customHeight="false" outlineLevel="0" collapsed="false">
      <c r="A28" s="41" t="n">
        <v>3500</v>
      </c>
      <c r="B28" s="41" t="n">
        <v>414407</v>
      </c>
      <c r="C28" s="41" t="n">
        <v>654435</v>
      </c>
      <c r="D28" s="41" t="n">
        <v>576800</v>
      </c>
      <c r="E28" s="41" t="n">
        <v>426434</v>
      </c>
      <c r="F28" s="41" t="n">
        <v>444541</v>
      </c>
      <c r="G28" s="41" t="n">
        <v>164062</v>
      </c>
      <c r="H28" s="41" t="n">
        <v>278187</v>
      </c>
    </row>
    <row r="29" customFormat="false" ht="15" hidden="false" customHeight="false" outlineLevel="0" collapsed="false">
      <c r="A29" s="41" t="n">
        <v>3700</v>
      </c>
      <c r="B29" s="41" t="n">
        <v>403061</v>
      </c>
      <c r="C29" s="41" t="n">
        <v>640179</v>
      </c>
      <c r="D29" s="41" t="n">
        <v>573618</v>
      </c>
      <c r="E29" s="41" t="n">
        <v>423915</v>
      </c>
      <c r="F29" s="41" t="n">
        <v>447457</v>
      </c>
      <c r="G29" s="41" t="n">
        <v>161574</v>
      </c>
      <c r="H29" s="41" t="n">
        <v>281146</v>
      </c>
    </row>
    <row r="30" customFormat="false" ht="15" hidden="false" customHeight="false" outlineLevel="0" collapsed="false">
      <c r="A30" s="41" t="n">
        <v>3900</v>
      </c>
      <c r="B30" s="41" t="n">
        <v>391796</v>
      </c>
      <c r="C30" s="41" t="n">
        <v>622892</v>
      </c>
      <c r="D30" s="41" t="n">
        <v>568787</v>
      </c>
      <c r="E30" s="41" t="n">
        <v>427090</v>
      </c>
      <c r="F30" s="41" t="n">
        <v>449583</v>
      </c>
      <c r="G30" s="41" t="n">
        <v>160021</v>
      </c>
      <c r="H30" s="41" t="n">
        <v>283580</v>
      </c>
    </row>
    <row r="31" customFormat="false" ht="15" hidden="false" customHeight="false" outlineLevel="0" collapsed="false">
      <c r="A31" s="41" t="n">
        <v>4100</v>
      </c>
      <c r="B31" s="1" t="n">
        <v>380.69</v>
      </c>
      <c r="C31" s="41" t="n">
        <v>607973</v>
      </c>
      <c r="D31" s="41" t="n">
        <v>562156</v>
      </c>
      <c r="E31" s="41" t="n">
        <v>438631</v>
      </c>
      <c r="F31" s="41" t="n">
        <v>454010</v>
      </c>
      <c r="G31" s="41" t="n">
        <v>158840</v>
      </c>
      <c r="H31" s="41" t="n">
        <v>288168</v>
      </c>
    </row>
    <row r="32" customFormat="false" ht="15" hidden="false" customHeight="false" outlineLevel="0" collapsed="false">
      <c r="A32" s="41" t="n">
        <v>4300</v>
      </c>
      <c r="B32" s="41" t="n">
        <v>371251</v>
      </c>
      <c r="C32" s="41" t="n">
        <v>597933</v>
      </c>
      <c r="D32" s="41" t="n">
        <v>554939</v>
      </c>
      <c r="E32" s="41" t="n">
        <v>441907</v>
      </c>
      <c r="F32" s="41" t="n">
        <v>456710</v>
      </c>
      <c r="G32" s="41" t="n">
        <v>157479</v>
      </c>
      <c r="H32" s="41" t="n">
        <v>293258</v>
      </c>
    </row>
    <row r="33" customFormat="false" ht="15" hidden="false" customHeight="false" outlineLevel="0" collapsed="false">
      <c r="A33" s="41" t="n">
        <v>4500</v>
      </c>
      <c r="B33" s="41" t="n">
        <v>362954</v>
      </c>
      <c r="C33" s="41" t="n">
        <v>586685</v>
      </c>
      <c r="D33" s="41" t="n">
        <v>547323</v>
      </c>
      <c r="E33" s="41" t="n">
        <v>438048</v>
      </c>
      <c r="F33" s="41" t="n">
        <v>456399</v>
      </c>
      <c r="G33" s="41" t="n">
        <v>158711</v>
      </c>
      <c r="H33" s="41" t="n">
        <v>298668</v>
      </c>
    </row>
    <row r="34" customFormat="false" ht="15" hidden="false" customHeight="false" outlineLevel="0" collapsed="false">
      <c r="B34" s="1"/>
      <c r="C34" s="1"/>
      <c r="D34" s="1"/>
      <c r="E34" s="1"/>
      <c r="F34" s="1"/>
      <c r="G34" s="1"/>
    </row>
    <row r="35" customFormat="false" ht="15" hidden="false" customHeight="false" outlineLevel="0" collapsed="false">
      <c r="B35" s="1"/>
      <c r="C35" s="1"/>
      <c r="D35" s="1"/>
      <c r="E35" s="1"/>
      <c r="F35" s="1"/>
      <c r="G35" s="1"/>
    </row>
    <row r="36" customFormat="false" ht="15" hidden="false" customHeight="false" outlineLevel="0" collapsed="false">
      <c r="A36" s="1" t="s">
        <v>262</v>
      </c>
      <c r="B36" s="1"/>
      <c r="C36" s="1"/>
      <c r="D36" s="1" t="s">
        <v>263</v>
      </c>
      <c r="E36" s="1"/>
      <c r="F36" s="1"/>
      <c r="G36" s="1"/>
    </row>
    <row r="37" customFormat="false" ht="15" hidden="false" customHeight="false" outlineLevel="0" collapsed="false">
      <c r="B37" s="1" t="s">
        <v>200</v>
      </c>
      <c r="C37" s="1" t="s">
        <v>183</v>
      </c>
      <c r="D37" s="1" t="s">
        <v>184</v>
      </c>
      <c r="E37" s="1" t="s">
        <v>261</v>
      </c>
      <c r="F37" s="1" t="s">
        <v>184</v>
      </c>
      <c r="G37" s="1" t="s">
        <v>261</v>
      </c>
      <c r="H37" s="1" t="s">
        <v>184</v>
      </c>
    </row>
    <row r="38" customFormat="false" ht="15" hidden="false" customHeight="false" outlineLevel="0" collapsed="false">
      <c r="A38" s="1" t="s">
        <v>186</v>
      </c>
      <c r="B38" s="1" t="s">
        <v>2</v>
      </c>
      <c r="C38" s="1" t="s">
        <v>2</v>
      </c>
      <c r="D38" s="1" t="s">
        <v>2</v>
      </c>
      <c r="E38" s="1" t="s">
        <v>208</v>
      </c>
      <c r="F38" s="1" t="s">
        <v>208</v>
      </c>
      <c r="G38" s="1" t="s">
        <v>209</v>
      </c>
      <c r="H38" s="1" t="s">
        <v>209</v>
      </c>
    </row>
    <row r="39" customFormat="false" ht="15" hidden="false" customHeight="false" outlineLevel="0" collapsed="false">
      <c r="A39" s="1" t="n">
        <v>150</v>
      </c>
      <c r="B39" s="41" t="n">
        <v>154149</v>
      </c>
      <c r="C39" s="41" t="n">
        <v>392783</v>
      </c>
      <c r="D39" s="41" t="n">
        <v>8093</v>
      </c>
      <c r="E39" s="41" t="n">
        <v>242018</v>
      </c>
      <c r="F39" s="41" t="n">
        <v>314630</v>
      </c>
      <c r="G39" s="41" t="n">
        <v>5462</v>
      </c>
      <c r="H39" s="41" t="n">
        <v>141898</v>
      </c>
    </row>
    <row r="40" customFormat="false" ht="15" hidden="false" customHeight="false" outlineLevel="0" collapsed="false">
      <c r="A40" s="1" t="n">
        <v>250</v>
      </c>
      <c r="B40" s="41" t="n">
        <v>240828</v>
      </c>
      <c r="C40" s="41" t="n">
        <v>493575</v>
      </c>
      <c r="D40" s="41" t="n">
        <v>20677</v>
      </c>
      <c r="E40" s="41" t="n">
        <v>222201</v>
      </c>
      <c r="F40" s="41" t="n">
        <v>345955</v>
      </c>
      <c r="G40" s="41" t="n">
        <v>7839</v>
      </c>
      <c r="H40" s="41" t="n">
        <v>179981</v>
      </c>
    </row>
    <row r="41" customFormat="false" ht="15" hidden="false" customHeight="false" outlineLevel="0" collapsed="false">
      <c r="A41" s="1" t="n">
        <v>300</v>
      </c>
      <c r="B41" s="41" t="n">
        <v>270918</v>
      </c>
      <c r="C41" s="41" t="n">
        <v>520411</v>
      </c>
      <c r="D41" s="41" t="n">
        <v>28386</v>
      </c>
      <c r="E41" s="41" t="n">
        <v>226323</v>
      </c>
      <c r="F41" s="41" t="n">
        <v>362156</v>
      </c>
      <c r="G41" s="41" t="n">
        <v>9078</v>
      </c>
      <c r="H41" s="41" t="n">
        <v>197410</v>
      </c>
    </row>
    <row r="42" customFormat="false" ht="15" hidden="false" customHeight="false" outlineLevel="0" collapsed="false">
      <c r="A42" s="1" t="n">
        <v>350</v>
      </c>
      <c r="B42" s="41" t="n">
        <v>294586</v>
      </c>
      <c r="C42" s="41" t="n">
        <v>541840</v>
      </c>
      <c r="D42" s="41" t="n">
        <v>36446</v>
      </c>
      <c r="E42" s="41" t="n">
        <v>222330</v>
      </c>
      <c r="F42" s="41" t="n">
        <v>366499</v>
      </c>
      <c r="G42" s="41" t="n">
        <v>10208</v>
      </c>
      <c r="H42" s="41" t="n">
        <v>212152</v>
      </c>
    </row>
    <row r="43" customFormat="false" ht="15" hidden="false" customHeight="false" outlineLevel="0" collapsed="false">
      <c r="A43" s="1" t="n">
        <v>400</v>
      </c>
      <c r="B43" s="41" t="n">
        <v>311224</v>
      </c>
      <c r="C43" s="41" t="n">
        <v>558014</v>
      </c>
      <c r="D43" s="41" t="n">
        <v>44320</v>
      </c>
      <c r="E43" s="41" t="n">
        <v>217173</v>
      </c>
      <c r="F43" s="41" t="n">
        <v>376984</v>
      </c>
      <c r="G43" s="41" t="n">
        <v>11494</v>
      </c>
      <c r="H43" s="41" t="n">
        <v>226030</v>
      </c>
    </row>
    <row r="44" customFormat="false" ht="15" hidden="false" customHeight="false" outlineLevel="0" collapsed="false">
      <c r="A44" s="1" t="n">
        <v>500</v>
      </c>
      <c r="B44" s="41" t="n">
        <v>334798</v>
      </c>
      <c r="C44" s="41" t="n">
        <v>582376</v>
      </c>
      <c r="D44" s="41" t="n">
        <v>59897</v>
      </c>
      <c r="E44" s="41" t="n">
        <v>209470</v>
      </c>
      <c r="F44" s="41" t="n">
        <v>377907</v>
      </c>
      <c r="G44" s="41" t="n">
        <v>13617</v>
      </c>
      <c r="H44" s="41" t="n">
        <v>244499</v>
      </c>
    </row>
    <row r="45" customFormat="false" ht="15" hidden="false" customHeight="false" outlineLevel="0" collapsed="false">
      <c r="A45" s="41" t="n">
        <v>600</v>
      </c>
      <c r="B45" s="41" t="n">
        <v>347018</v>
      </c>
      <c r="C45" s="41" t="n">
        <v>600693</v>
      </c>
      <c r="D45" s="41" t="n">
        <v>73313</v>
      </c>
      <c r="E45" s="41" t="n">
        <v>206211</v>
      </c>
      <c r="F45" s="41" t="n">
        <v>373177</v>
      </c>
      <c r="G45" s="41" t="n">
        <v>15275</v>
      </c>
      <c r="H45" s="41" t="n">
        <v>254079</v>
      </c>
    </row>
    <row r="46" customFormat="false" ht="15" hidden="false" customHeight="false" outlineLevel="0" collapsed="false">
      <c r="A46" s="41" t="n">
        <v>700</v>
      </c>
      <c r="B46" s="41" t="n">
        <v>352808</v>
      </c>
      <c r="C46" s="41" t="n">
        <v>617325</v>
      </c>
      <c r="D46" s="41" t="n">
        <v>85333</v>
      </c>
      <c r="E46" s="41" t="n">
        <v>203798</v>
      </c>
      <c r="F46" s="41" t="n">
        <v>366091</v>
      </c>
      <c r="G46" s="41" t="n">
        <v>16509</v>
      </c>
      <c r="H46" s="41" t="n">
        <v>259719</v>
      </c>
    </row>
    <row r="47" customFormat="false" ht="15" hidden="false" customHeight="false" outlineLevel="0" collapsed="false">
      <c r="A47" s="41" t="n">
        <v>800</v>
      </c>
      <c r="B47" s="41" t="n">
        <v>356252</v>
      </c>
      <c r="C47" s="41" t="n">
        <v>630795</v>
      </c>
      <c r="D47" s="41" t="n">
        <v>96557</v>
      </c>
      <c r="E47" s="41" t="n">
        <v>202380</v>
      </c>
      <c r="F47" s="41" t="n">
        <v>355400</v>
      </c>
      <c r="G47" s="41" t="n">
        <v>17162</v>
      </c>
      <c r="H47" s="41" t="n">
        <v>259289</v>
      </c>
    </row>
    <row r="48" customFormat="false" ht="15" hidden="false" customHeight="false" outlineLevel="0" collapsed="false">
      <c r="A48" s="41" t="n">
        <v>900</v>
      </c>
      <c r="B48" s="41" t="n">
        <v>356660</v>
      </c>
      <c r="C48" s="41" t="n">
        <v>641127</v>
      </c>
      <c r="D48" s="41" t="n">
        <v>105732</v>
      </c>
      <c r="E48" s="41" t="n">
        <v>204501</v>
      </c>
      <c r="F48" s="41" t="n">
        <v>346278</v>
      </c>
      <c r="G48" s="41" t="n">
        <v>17380</v>
      </c>
      <c r="H48" s="41" t="n">
        <v>256295</v>
      </c>
    </row>
    <row r="49" customFormat="false" ht="15" hidden="false" customHeight="false" outlineLevel="0" collapsed="false">
      <c r="A49" s="41" t="n">
        <v>1000</v>
      </c>
      <c r="B49" s="41" t="n">
        <v>355104</v>
      </c>
      <c r="C49" s="41" t="n">
        <v>651076</v>
      </c>
      <c r="D49" s="41" t="n">
        <v>114265</v>
      </c>
      <c r="E49" s="41" t="n">
        <v>205468</v>
      </c>
      <c r="F49" s="41" t="n">
        <v>338222</v>
      </c>
      <c r="G49" s="41" t="n">
        <v>17516</v>
      </c>
      <c r="H49" s="41" t="n">
        <v>254003</v>
      </c>
    </row>
    <row r="50" customFormat="false" ht="15" hidden="false" customHeight="false" outlineLevel="0" collapsed="false">
      <c r="A50" s="41" t="n">
        <v>1100</v>
      </c>
      <c r="B50" s="41" t="n">
        <v>352579</v>
      </c>
      <c r="C50" s="41" t="n">
        <v>660183</v>
      </c>
      <c r="D50" s="41" t="n">
        <v>121726</v>
      </c>
      <c r="E50" s="41" t="n">
        <v>206984</v>
      </c>
      <c r="F50" s="41" t="n">
        <v>338334</v>
      </c>
      <c r="G50" s="41" t="n">
        <v>17820</v>
      </c>
      <c r="H50" s="41" t="n">
        <v>262834</v>
      </c>
    </row>
    <row r="51" customFormat="false" ht="15" hidden="false" customHeight="false" outlineLevel="0" collapsed="false">
      <c r="A51" s="41" t="n">
        <v>1200</v>
      </c>
      <c r="B51" s="41" t="n">
        <v>351354</v>
      </c>
      <c r="C51" s="41" t="n">
        <v>670846</v>
      </c>
      <c r="D51" s="41" t="n">
        <v>129012</v>
      </c>
      <c r="E51" s="41" t="n">
        <v>206595</v>
      </c>
      <c r="F51" s="41" t="n">
        <v>327971</v>
      </c>
      <c r="G51" s="41" t="n">
        <v>18105</v>
      </c>
      <c r="H51" s="41" t="n">
        <v>262338</v>
      </c>
    </row>
    <row r="52" customFormat="false" ht="15" hidden="false" customHeight="false" outlineLevel="0" collapsed="false">
      <c r="A52" s="41" t="n">
        <v>1300</v>
      </c>
      <c r="B52" s="41" t="n">
        <v>354696</v>
      </c>
      <c r="C52" s="41" t="n">
        <v>676892</v>
      </c>
      <c r="D52" s="41" t="n">
        <v>135265</v>
      </c>
      <c r="E52" s="41" t="n">
        <v>211182</v>
      </c>
      <c r="F52" s="41" t="n">
        <v>319380</v>
      </c>
      <c r="G52" s="41" t="n">
        <v>18516</v>
      </c>
      <c r="H52" s="41" t="n">
        <v>263390</v>
      </c>
    </row>
    <row r="53" customFormat="false" ht="15" hidden="false" customHeight="false" outlineLevel="0" collapsed="false">
      <c r="A53" s="41" t="n">
        <v>1400</v>
      </c>
      <c r="B53" s="41" t="n">
        <v>354849</v>
      </c>
      <c r="C53" s="41" t="n">
        <v>677096</v>
      </c>
      <c r="D53" s="41" t="n">
        <v>140156</v>
      </c>
      <c r="E53" s="41" t="n">
        <v>216501</v>
      </c>
      <c r="F53" s="41" t="n">
        <v>311249</v>
      </c>
      <c r="G53" s="41" t="n">
        <v>18873</v>
      </c>
      <c r="H53" s="41" t="n">
        <v>264171</v>
      </c>
    </row>
    <row r="54" customFormat="false" ht="15" hidden="false" customHeight="false" outlineLevel="0" collapsed="false">
      <c r="A54" s="41" t="n">
        <v>1500</v>
      </c>
      <c r="B54" s="41" t="n">
        <v>355053</v>
      </c>
      <c r="C54" s="41" t="n">
        <v>676994</v>
      </c>
      <c r="D54" s="41" t="n">
        <v>145217</v>
      </c>
      <c r="E54" s="41" t="n">
        <v>224117</v>
      </c>
      <c r="F54" s="41" t="n">
        <v>304079</v>
      </c>
      <c r="G54" s="41" t="n">
        <v>19166</v>
      </c>
      <c r="H54" s="41" t="n">
        <v>264193</v>
      </c>
    </row>
    <row r="55" customFormat="false" ht="15" hidden="false" customHeight="false" outlineLevel="0" collapsed="false">
      <c r="A55" s="41" t="n">
        <v>1600</v>
      </c>
      <c r="B55" s="41" t="n">
        <v>355053</v>
      </c>
      <c r="C55" s="41" t="n">
        <v>672632</v>
      </c>
      <c r="D55" s="41" t="n">
        <v>149023</v>
      </c>
      <c r="E55" s="41" t="n">
        <v>232810</v>
      </c>
      <c r="F55" s="41" t="n">
        <v>299066</v>
      </c>
      <c r="G55" s="41" t="n">
        <v>19410</v>
      </c>
      <c r="H55" s="41" t="n">
        <v>264575</v>
      </c>
    </row>
    <row r="56" customFormat="false" ht="15" hidden="false" customHeight="false" outlineLevel="0" collapsed="false">
      <c r="A56" s="41" t="n">
        <v>1700</v>
      </c>
      <c r="B56" s="41" t="n">
        <v>355385</v>
      </c>
      <c r="C56" s="41" t="n">
        <v>669877</v>
      </c>
      <c r="D56" s="41" t="n">
        <v>152825</v>
      </c>
      <c r="E56" s="41" t="n">
        <v>241316</v>
      </c>
      <c r="F56" s="41" t="n">
        <v>295295</v>
      </c>
      <c r="G56" s="41" t="n">
        <v>19627</v>
      </c>
      <c r="H56" s="41" t="n">
        <v>264932</v>
      </c>
    </row>
    <row r="57" customFormat="false" ht="15" hidden="false" customHeight="false" outlineLevel="0" collapsed="false">
      <c r="A57" s="41" t="n">
        <v>1800</v>
      </c>
      <c r="B57" s="41" t="n">
        <v>355181</v>
      </c>
      <c r="C57" s="41" t="n">
        <v>668984</v>
      </c>
      <c r="D57" s="41" t="n">
        <v>157362</v>
      </c>
      <c r="E57" s="41" t="n">
        <v>250981</v>
      </c>
      <c r="F57" s="41" t="n">
        <v>290876</v>
      </c>
      <c r="G57" s="41" t="n">
        <v>19797</v>
      </c>
      <c r="H57" s="41" t="n">
        <v>265610</v>
      </c>
    </row>
    <row r="58" customFormat="false" ht="15" hidden="false" customHeight="false" outlineLevel="0" collapsed="false">
      <c r="A58" s="41" t="n">
        <v>1900</v>
      </c>
      <c r="B58" s="41" t="n">
        <v>351762</v>
      </c>
      <c r="C58" s="41" t="n">
        <v>665642</v>
      </c>
      <c r="D58" s="41" t="n">
        <v>160610</v>
      </c>
      <c r="E58" s="41" t="n">
        <v>260571</v>
      </c>
      <c r="F58" s="41" t="n">
        <v>289350</v>
      </c>
      <c r="G58" s="41" t="n">
        <v>19948</v>
      </c>
      <c r="H58" s="41" t="n">
        <v>266711</v>
      </c>
    </row>
    <row r="59" customFormat="false" ht="15" hidden="false" customHeight="false" outlineLevel="0" collapsed="false">
      <c r="A59" s="41" t="n">
        <v>2000</v>
      </c>
      <c r="B59" s="41" t="n">
        <v>347426</v>
      </c>
      <c r="C59" s="41" t="n">
        <v>658831</v>
      </c>
      <c r="D59" s="41" t="n">
        <v>164445</v>
      </c>
      <c r="E59" s="41" t="n">
        <v>270629</v>
      </c>
      <c r="F59" s="41" t="n">
        <v>289465</v>
      </c>
      <c r="G59" s="41" t="n">
        <v>20089</v>
      </c>
      <c r="H59" s="41" t="n">
        <v>268750</v>
      </c>
    </row>
    <row r="60" customFormat="false" ht="15" hidden="false" customHeight="false" outlineLevel="0" collapsed="false">
      <c r="A60" s="41" t="n">
        <v>2100</v>
      </c>
      <c r="B60" s="41" t="n">
        <v>341686</v>
      </c>
      <c r="C60" s="41" t="n">
        <v>654392</v>
      </c>
      <c r="D60" s="41" t="n">
        <v>165979</v>
      </c>
      <c r="E60" s="41" t="n">
        <v>274353</v>
      </c>
      <c r="F60" s="41" t="n">
        <v>286122</v>
      </c>
      <c r="G60" s="41" t="n">
        <v>19874</v>
      </c>
      <c r="H60" s="41" t="n">
        <v>265692</v>
      </c>
    </row>
    <row r="61" customFormat="false" ht="15" hidden="false" customHeight="false" outlineLevel="0" collapsed="false">
      <c r="A61" s="41" t="n">
        <v>2300</v>
      </c>
      <c r="B61" s="41" t="n">
        <v>331864</v>
      </c>
      <c r="C61" s="41" t="n">
        <v>640183</v>
      </c>
      <c r="D61" s="41" t="n">
        <v>170217</v>
      </c>
      <c r="E61" s="41" t="n">
        <v>299096</v>
      </c>
      <c r="F61" s="41" t="n">
        <v>284554</v>
      </c>
      <c r="G61" s="41" t="n">
        <v>19192</v>
      </c>
      <c r="H61" s="41" t="n">
        <v>260481</v>
      </c>
    </row>
    <row r="62" customFormat="false" ht="15" hidden="false" customHeight="false" outlineLevel="0" collapsed="false">
      <c r="A62" s="41" t="n">
        <v>2500</v>
      </c>
      <c r="B62" s="41" t="n">
        <v>320028</v>
      </c>
      <c r="C62" s="41" t="n">
        <v>619825</v>
      </c>
      <c r="D62" s="41" t="n">
        <v>174711</v>
      </c>
      <c r="E62" s="41" t="n">
        <v>290583</v>
      </c>
      <c r="F62" s="41" t="n">
        <v>282427</v>
      </c>
      <c r="G62" s="41" t="n">
        <v>18121</v>
      </c>
      <c r="H62" s="41" t="n">
        <v>252130</v>
      </c>
    </row>
    <row r="63" customFormat="false" ht="15" hidden="false" customHeight="false" outlineLevel="0" collapsed="false">
      <c r="A63" s="41" t="n">
        <v>2700</v>
      </c>
      <c r="B63" s="41" t="n">
        <v>307068</v>
      </c>
      <c r="C63" s="41" t="n">
        <v>595361</v>
      </c>
      <c r="D63" s="41" t="n">
        <v>178088</v>
      </c>
      <c r="E63" s="41" t="n">
        <v>304038</v>
      </c>
      <c r="F63" s="41" t="n">
        <v>286519</v>
      </c>
      <c r="G63" s="41" t="n">
        <v>16693</v>
      </c>
      <c r="H63" s="41" t="n">
        <v>241954</v>
      </c>
    </row>
    <row r="64" customFormat="false" ht="15" hidden="false" customHeight="false" outlineLevel="0" collapsed="false">
      <c r="A64" s="41" t="n">
        <v>2900</v>
      </c>
      <c r="B64" s="41" t="n">
        <v>292349</v>
      </c>
      <c r="C64" s="41" t="n">
        <v>567504</v>
      </c>
      <c r="D64" s="41" t="n">
        <v>181896</v>
      </c>
      <c r="E64" s="41" t="n">
        <v>313680</v>
      </c>
      <c r="F64" s="41" t="n">
        <v>291831</v>
      </c>
      <c r="G64" s="41" t="n">
        <v>15453</v>
      </c>
      <c r="H64" s="41" t="n">
        <v>233586</v>
      </c>
    </row>
    <row r="65" customFormat="false" ht="15" hidden="false" customHeight="false" outlineLevel="0" collapsed="false">
      <c r="A65" s="41" t="n">
        <v>3300</v>
      </c>
      <c r="B65" s="41" t="n">
        <v>262591</v>
      </c>
      <c r="C65" s="41" t="n">
        <v>512452</v>
      </c>
      <c r="D65" s="41" t="n">
        <v>186134</v>
      </c>
      <c r="E65" s="41" t="n">
        <v>319929</v>
      </c>
      <c r="F65" s="41" t="n">
        <v>300517</v>
      </c>
      <c r="G65" s="41" t="n">
        <v>13929</v>
      </c>
      <c r="H65" s="41" t="n">
        <v>227165</v>
      </c>
    </row>
    <row r="66" customFormat="false" ht="15" hidden="false" customHeight="false" outlineLevel="0" collapsed="false">
      <c r="A66" s="41" t="n">
        <v>3700</v>
      </c>
      <c r="B66" s="41" t="n">
        <v>228583</v>
      </c>
      <c r="C66" s="41" t="n">
        <v>456534</v>
      </c>
      <c r="D66" s="41" t="n">
        <v>187103</v>
      </c>
      <c r="E66" s="41" t="n">
        <v>328309</v>
      </c>
      <c r="F66" s="41" t="n">
        <v>308800</v>
      </c>
      <c r="G66" s="41" t="n">
        <v>13483</v>
      </c>
      <c r="H66" s="41" t="n">
        <v>228394</v>
      </c>
    </row>
    <row r="67" customFormat="false" ht="15" hidden="false" customHeight="false" outlineLevel="0" collapsed="false">
      <c r="A67" s="41" t="n">
        <v>4100</v>
      </c>
      <c r="B67" s="41" t="n">
        <v>192922</v>
      </c>
      <c r="C67" s="41" t="n">
        <v>413523</v>
      </c>
      <c r="D67" s="41" t="n">
        <v>186619</v>
      </c>
      <c r="E67" s="41" t="n">
        <v>337756</v>
      </c>
      <c r="F67" s="41" t="n">
        <v>319888</v>
      </c>
      <c r="G67" s="41" t="n">
        <v>13195</v>
      </c>
      <c r="H67" s="41" t="n">
        <v>232181</v>
      </c>
    </row>
    <row r="68" customFormat="false" ht="15" hidden="false" customHeight="false" outlineLevel="0" collapsed="false">
      <c r="A68" s="41" t="n">
        <v>4500</v>
      </c>
      <c r="B68" s="41" t="n">
        <v>178884</v>
      </c>
      <c r="C68" s="41" t="n">
        <v>379671</v>
      </c>
      <c r="D68" s="41" t="n">
        <v>185784</v>
      </c>
      <c r="E68" s="41" t="n">
        <v>338686</v>
      </c>
      <c r="F68" s="41" t="n">
        <v>327529</v>
      </c>
      <c r="G68" s="41" t="n">
        <v>13214</v>
      </c>
      <c r="H68" s="41" t="n">
        <v>237185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20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R3" activeCellId="0" sqref="R3"/>
    </sheetView>
  </sheetViews>
  <sheetFormatPr defaultRowHeight="15"/>
  <cols>
    <col collapsed="false" hidden="false" max="1" min="1" style="0" width="9.74898785425101"/>
    <col collapsed="false" hidden="false" max="2" min="2" style="0" width="7.60728744939271"/>
    <col collapsed="false" hidden="false" max="3" min="3" style="0" width="10.0688259109312"/>
    <col collapsed="false" hidden="false" max="4" min="4" style="0" width="9.31983805668016"/>
    <col collapsed="false" hidden="false" max="5" min="5" style="0" width="9.4251012145749"/>
    <col collapsed="false" hidden="false" max="6" min="6" style="0" width="7.60728744939271"/>
    <col collapsed="false" hidden="false" max="7" min="7" style="0" width="10.3886639676113"/>
    <col collapsed="false" hidden="false" max="8" min="8" style="0" width="9.4251012145749"/>
    <col collapsed="false" hidden="false" max="9" min="9" style="0" width="7.60728744939271"/>
    <col collapsed="false" hidden="false" max="10" min="10" style="0" width="10.497975708502"/>
    <col collapsed="false" hidden="false" max="11" min="11" style="0" width="9.10526315789474"/>
    <col collapsed="false" hidden="false" max="13" min="12" style="0" width="7.60728744939271"/>
    <col collapsed="false" hidden="false" max="14" min="14" style="0" width="10.1781376518219"/>
    <col collapsed="false" hidden="false" max="15" min="15" style="0" width="15.8542510121457"/>
    <col collapsed="false" hidden="false" max="16" min="16" style="0" width="15.5303643724696"/>
    <col collapsed="false" hidden="false" max="17" min="17" style="8" width="15.5303643724696"/>
    <col collapsed="false" hidden="false" max="18" min="18" style="0" width="7.60728744939271"/>
    <col collapsed="false" hidden="false" max="19" min="19" style="8" width="11.1417004048583"/>
    <col collapsed="false" hidden="false" max="20" min="20" style="8" width="7.60728744939271"/>
    <col collapsed="false" hidden="false" max="29" min="21" style="0" width="7.60728744939271"/>
    <col collapsed="false" hidden="false" max="1025" min="30" style="0" width="15.3198380566802"/>
  </cols>
  <sheetData>
    <row r="1" customFormat="false" ht="15" hidden="false" customHeight="false" outlineLevel="0" collapsed="false">
      <c r="A1" s="1" t="s">
        <v>264</v>
      </c>
      <c r="B1" s="1" t="s">
        <v>265</v>
      </c>
      <c r="C1" s="1"/>
      <c r="D1" s="1" t="s">
        <v>266</v>
      </c>
      <c r="E1" s="1" t="s">
        <v>201</v>
      </c>
      <c r="G1" s="1"/>
      <c r="H1" s="1"/>
      <c r="J1" s="1"/>
      <c r="K1" s="1"/>
      <c r="M1" s="1" t="s">
        <v>267</v>
      </c>
      <c r="O1" s="1"/>
      <c r="P1" s="1"/>
      <c r="Q1" s="1"/>
      <c r="S1" s="0"/>
      <c r="T1" s="0"/>
    </row>
    <row r="2" customFormat="false" ht="15" hidden="false" customHeight="false" outlineLevel="0" collapsed="false">
      <c r="A2" s="1"/>
      <c r="B2" s="1" t="s">
        <v>183</v>
      </c>
      <c r="C2" s="1" t="s">
        <v>268</v>
      </c>
      <c r="D2" s="1" t="s">
        <v>269</v>
      </c>
      <c r="E2" s="1" t="s">
        <v>184</v>
      </c>
      <c r="F2" s="1" t="s">
        <v>183</v>
      </c>
      <c r="G2" s="1" t="s">
        <v>268</v>
      </c>
      <c r="H2" s="1" t="s">
        <v>269</v>
      </c>
      <c r="I2" s="1" t="s">
        <v>183</v>
      </c>
      <c r="J2" s="1" t="s">
        <v>268</v>
      </c>
      <c r="K2" s="1" t="s">
        <v>269</v>
      </c>
      <c r="N2" s="1" t="s">
        <v>183</v>
      </c>
      <c r="O2" s="1" t="s">
        <v>183</v>
      </c>
      <c r="P2" s="1" t="s">
        <v>183</v>
      </c>
      <c r="Q2" s="1"/>
      <c r="R2" s="8" t="s">
        <v>270</v>
      </c>
      <c r="S2" s="0"/>
      <c r="T2" s="0"/>
      <c r="U2" s="1" t="s">
        <v>271</v>
      </c>
    </row>
    <row r="3" customFormat="false" ht="30" hidden="false" customHeight="false" outlineLevel="0" collapsed="false">
      <c r="A3" s="1" t="s">
        <v>182</v>
      </c>
      <c r="B3" s="1" t="s">
        <v>2</v>
      </c>
      <c r="C3" s="1" t="s">
        <v>2</v>
      </c>
      <c r="D3" s="1" t="s">
        <v>2</v>
      </c>
      <c r="E3" s="1" t="s">
        <v>2</v>
      </c>
      <c r="F3" s="1" t="s">
        <v>208</v>
      </c>
      <c r="G3" s="1" t="s">
        <v>208</v>
      </c>
      <c r="H3" s="1" t="s">
        <v>208</v>
      </c>
      <c r="I3" s="1" t="s">
        <v>209</v>
      </c>
      <c r="J3" s="1" t="s">
        <v>209</v>
      </c>
      <c r="K3" s="1" t="s">
        <v>209</v>
      </c>
      <c r="M3" s="1" t="s">
        <v>182</v>
      </c>
      <c r="N3" s="1" t="s">
        <v>2</v>
      </c>
      <c r="O3" s="1" t="s">
        <v>208</v>
      </c>
      <c r="P3" s="1" t="s">
        <v>209</v>
      </c>
      <c r="Q3" s="1"/>
      <c r="R3" s="1" t="s">
        <v>182</v>
      </c>
      <c r="S3" s="14" t="s">
        <v>272</v>
      </c>
      <c r="T3" s="0"/>
      <c r="U3" s="1" t="s">
        <v>273</v>
      </c>
    </row>
    <row r="4" customFormat="false" ht="15" hidden="false" customHeight="false" outlineLevel="0" collapsed="false">
      <c r="A4" s="41" t="n">
        <v>3250</v>
      </c>
      <c r="B4" s="41" t="n">
        <v>229135.52</v>
      </c>
      <c r="C4" s="41" t="n">
        <v>191250.86</v>
      </c>
      <c r="D4" s="41" t="n">
        <v>104203</v>
      </c>
      <c r="E4" s="41" t="n">
        <v>117637.28</v>
      </c>
      <c r="F4" s="41" t="n">
        <v>160422.760369646</v>
      </c>
      <c r="G4" s="41" t="n">
        <v>124555.537521989</v>
      </c>
      <c r="H4" s="41" t="n">
        <v>87153.7528882555</v>
      </c>
      <c r="I4" s="41" t="n">
        <v>44002.4683521119</v>
      </c>
      <c r="J4" s="41" t="n">
        <v>41773.0812593802</v>
      </c>
      <c r="K4" s="41" t="n">
        <v>30011.5575787923</v>
      </c>
      <c r="M4" s="41" t="n">
        <v>3250</v>
      </c>
      <c r="N4" s="41" t="n">
        <f aca="false">N38+B72+B106+B141+B176</f>
        <v>3480426.61721132</v>
      </c>
      <c r="O4" s="59" t="n">
        <f aca="false">F38+F72+F106</f>
        <v>1871071.94285135</v>
      </c>
      <c r="P4" s="59" t="n">
        <f aca="false">I4+I72+I106</f>
        <v>737923.653556692</v>
      </c>
      <c r="Q4" s="59"/>
      <c r="R4" s="41" t="n">
        <v>3250</v>
      </c>
      <c r="S4" s="24" t="n">
        <f aca="false">(P4+O4)/43560</f>
        <v>59.8942974382011</v>
      </c>
      <c r="T4" s="0"/>
      <c r="U4" s="1" t="s">
        <v>274</v>
      </c>
    </row>
    <row r="5" customFormat="false" ht="15" hidden="false" customHeight="false" outlineLevel="0" collapsed="false">
      <c r="A5" s="41" t="n">
        <v>3500</v>
      </c>
      <c r="B5" s="41" t="n">
        <v>247661.22</v>
      </c>
      <c r="C5" s="41" t="n">
        <v>204154.8</v>
      </c>
      <c r="D5" s="41" t="n">
        <v>117625.2</v>
      </c>
      <c r="E5" s="41" t="n">
        <v>114495.78</v>
      </c>
      <c r="F5" s="41" t="n">
        <v>157966.666663756</v>
      </c>
      <c r="G5" s="41" t="n">
        <v>123575.472901906</v>
      </c>
      <c r="H5" s="41" t="n">
        <v>89024.734808076</v>
      </c>
      <c r="I5" s="41" t="n">
        <v>42837.4099483246</v>
      </c>
      <c r="J5" s="41" t="n">
        <v>40971.3019629053</v>
      </c>
      <c r="K5" s="41" t="n">
        <v>30839.2024441976</v>
      </c>
      <c r="M5" s="41" t="n">
        <v>3500</v>
      </c>
      <c r="N5" s="41" t="n">
        <f aca="false">N39+B73+B107+B142+B177</f>
        <v>3549489.06445668</v>
      </c>
      <c r="O5" s="59" t="n">
        <f aca="false">F39+F73+F107</f>
        <v>1821872.56015786</v>
      </c>
      <c r="P5" s="59" t="n">
        <f aca="false">I5+I73+I107</f>
        <v>724645.820420168</v>
      </c>
      <c r="Q5" s="59"/>
      <c r="R5" s="41" t="n">
        <v>3500</v>
      </c>
      <c r="S5" s="24" t="n">
        <f aca="false">(P5+O5)/43560</f>
        <v>58.4600179196058</v>
      </c>
      <c r="T5" s="0"/>
    </row>
    <row r="6" customFormat="false" ht="15" hidden="false" customHeight="false" outlineLevel="0" collapsed="false">
      <c r="A6" s="41" t="n">
        <v>3750</v>
      </c>
      <c r="B6" s="41" t="n">
        <v>264055.58</v>
      </c>
      <c r="C6" s="41" t="n">
        <v>215391</v>
      </c>
      <c r="D6" s="41" t="n">
        <v>131084.8</v>
      </c>
      <c r="E6" s="41" t="n">
        <v>111059.04</v>
      </c>
      <c r="F6" s="41" t="n">
        <v>155792.254243144</v>
      </c>
      <c r="G6" s="41" t="n">
        <v>122458.030777582</v>
      </c>
      <c r="H6" s="41" t="n">
        <v>90946.2351394642</v>
      </c>
      <c r="I6" s="41" t="n">
        <v>41929.2177018451</v>
      </c>
      <c r="J6" s="41" t="n">
        <v>40388.5191019808</v>
      </c>
      <c r="K6" s="41" t="n">
        <v>31704.6660351571</v>
      </c>
      <c r="M6" s="41" t="n">
        <v>3750</v>
      </c>
      <c r="N6" s="41" t="n">
        <f aca="false">N40+B74+B108+B143+B178</f>
        <v>3610897.90240738</v>
      </c>
      <c r="O6" s="59" t="n">
        <f aca="false">F40+F74+F108</f>
        <v>1830153.91196966</v>
      </c>
      <c r="P6" s="59" t="n">
        <f aca="false">I6+I74+I108</f>
        <v>711650.046197912</v>
      </c>
      <c r="Q6" s="59"/>
      <c r="R6" s="41" t="n">
        <v>3750</v>
      </c>
      <c r="S6" s="24" t="n">
        <f aca="false">(P6+O6)/43560</f>
        <v>58.3517896732684</v>
      </c>
      <c r="T6" s="0"/>
    </row>
    <row r="7" customFormat="false" ht="15" hidden="false" customHeight="false" outlineLevel="0" collapsed="false">
      <c r="A7" s="41" t="n">
        <v>4000</v>
      </c>
      <c r="B7" s="41" t="n">
        <v>278824.9</v>
      </c>
      <c r="C7" s="41" t="n">
        <v>225232.74</v>
      </c>
      <c r="D7" s="41" t="n">
        <v>144731.4</v>
      </c>
      <c r="E7" s="41" t="n">
        <v>107439.3</v>
      </c>
      <c r="F7" s="41" t="n">
        <v>154350.975170241</v>
      </c>
      <c r="G7" s="41" t="n">
        <v>120749.316345458</v>
      </c>
      <c r="H7" s="41" t="n">
        <v>91875.6934903551</v>
      </c>
      <c r="I7" s="41" t="n">
        <v>41504.957728825</v>
      </c>
      <c r="J7" s="41" t="n">
        <v>40261.0623283737</v>
      </c>
      <c r="K7" s="41" t="n">
        <v>32859.2771368377</v>
      </c>
      <c r="M7" s="41" t="n">
        <v>4000</v>
      </c>
      <c r="N7" s="41" t="n">
        <f aca="false">N41+B75+B109+B144+B179</f>
        <v>3650721.09385992</v>
      </c>
      <c r="O7" s="59" t="n">
        <f aca="false">F41+F75+F109</f>
        <v>1798253.8510622</v>
      </c>
      <c r="P7" s="59" t="n">
        <f aca="false">I7+I75+I109</f>
        <v>701788.905566372</v>
      </c>
      <c r="Q7" s="59"/>
      <c r="R7" s="41" t="n">
        <v>4000</v>
      </c>
      <c r="S7" s="24" t="n">
        <f aca="false">(P7+O7)/43560</f>
        <v>57.393084403778</v>
      </c>
      <c r="T7" s="0"/>
    </row>
    <row r="8" customFormat="false" ht="15" hidden="false" customHeight="false" outlineLevel="0" collapsed="false">
      <c r="A8" s="41" t="n">
        <v>4250</v>
      </c>
      <c r="B8" s="41" t="n">
        <v>290740.64</v>
      </c>
      <c r="C8" s="41" t="n">
        <v>233011.46</v>
      </c>
      <c r="D8" s="41" t="n">
        <v>157942.4</v>
      </c>
      <c r="E8" s="41" t="n">
        <v>104371</v>
      </c>
      <c r="F8" s="41" t="n">
        <v>152667.4238042</v>
      </c>
      <c r="G8" s="41" t="n">
        <v>118363.895501196</v>
      </c>
      <c r="H8" s="41" t="n">
        <v>91753.1661424875</v>
      </c>
      <c r="I8" s="41" t="n">
        <v>41158.2458255567</v>
      </c>
      <c r="J8" s="41" t="n">
        <v>40136.3614463356</v>
      </c>
      <c r="K8" s="41" t="n">
        <v>33671.2853535332</v>
      </c>
      <c r="M8" s="41" t="n">
        <v>4250</v>
      </c>
      <c r="N8" s="41" t="n">
        <f aca="false">N42+B76+B110+B145+B180</f>
        <v>3645114.47030291</v>
      </c>
      <c r="O8" s="59" t="n">
        <f aca="false">F42+F76+F110</f>
        <v>1750173.20405301</v>
      </c>
      <c r="P8" s="59" t="n">
        <f aca="false">I8+I76+I110</f>
        <v>699887.026577346</v>
      </c>
      <c r="Q8" s="59"/>
      <c r="R8" s="41" t="n">
        <v>4250</v>
      </c>
      <c r="S8" s="24" t="n">
        <f aca="false">(P8+O8)/43560</f>
        <v>56.2456434947282</v>
      </c>
      <c r="T8" s="0"/>
    </row>
    <row r="9" customFormat="false" ht="15" hidden="false" customHeight="false" outlineLevel="0" collapsed="false">
      <c r="A9" s="41" t="n">
        <v>4500</v>
      </c>
      <c r="B9" s="41" t="n">
        <v>300717.8</v>
      </c>
      <c r="C9" s="41" t="n">
        <v>239301.78</v>
      </c>
      <c r="D9" s="41" t="n">
        <v>171155.6</v>
      </c>
      <c r="E9" s="41" t="n">
        <v>101194.12</v>
      </c>
      <c r="F9" s="41" t="n">
        <v>150577.36360849</v>
      </c>
      <c r="G9" s="41" t="n">
        <v>114953.502414006</v>
      </c>
      <c r="H9" s="41" t="n">
        <v>90977.782470488</v>
      </c>
      <c r="I9" s="41" t="n">
        <v>40977.3121883748</v>
      </c>
      <c r="J9" s="41" t="n">
        <v>40144.8050542662</v>
      </c>
      <c r="K9" s="41" t="n">
        <v>34513.6503447394</v>
      </c>
      <c r="M9" s="41" t="n">
        <v>4500</v>
      </c>
      <c r="N9" s="41" t="n">
        <f aca="false">N43+B77+B111+B146+B181</f>
        <v>3679688.50643737</v>
      </c>
      <c r="O9" s="59" t="n">
        <f aca="false">F43+F77+F111</f>
        <v>1690021.14940886</v>
      </c>
      <c r="P9" s="59" t="n">
        <f aca="false">I9+I77+I111</f>
        <v>693065.882073355</v>
      </c>
      <c r="Q9" s="59"/>
      <c r="R9" s="41" t="n">
        <v>4500</v>
      </c>
      <c r="S9" s="24" t="n">
        <f aca="false">(P9+O9)/43560</f>
        <v>54.7081504013365</v>
      </c>
      <c r="T9" s="0"/>
    </row>
    <row r="10" customFormat="false" ht="15" hidden="false" customHeight="false" outlineLevel="0" collapsed="false">
      <c r="A10" s="41" t="n">
        <v>4750</v>
      </c>
      <c r="B10" s="41" t="n">
        <v>308861.3</v>
      </c>
      <c r="C10" s="41" t="n">
        <v>243951.2</v>
      </c>
      <c r="D10" s="41" t="n">
        <v>183920</v>
      </c>
      <c r="E10" s="41" t="n">
        <v>98865.14</v>
      </c>
      <c r="F10" s="41" t="n">
        <v>149650.98181286</v>
      </c>
      <c r="G10" s="41" t="n">
        <v>112627.750635553</v>
      </c>
      <c r="H10" s="41" t="n">
        <v>89976.4790778367</v>
      </c>
      <c r="I10" s="41" t="n">
        <v>40999.4146838995</v>
      </c>
      <c r="J10" s="41" t="n">
        <v>40340.7982943019</v>
      </c>
      <c r="K10" s="41" t="n">
        <v>35452.6461202863</v>
      </c>
      <c r="M10" s="41" t="n">
        <v>4750</v>
      </c>
      <c r="N10" s="41" t="n">
        <f aca="false">N44+B78+B112+B147+B182</f>
        <v>3718361.0768638</v>
      </c>
      <c r="O10" s="59" t="n">
        <f aca="false">F44+F78+F112</f>
        <v>1617680.644303</v>
      </c>
      <c r="P10" s="59" t="n">
        <f aca="false">I10+I78+I112</f>
        <v>680685.144393232</v>
      </c>
      <c r="Q10" s="59"/>
      <c r="R10" s="41" t="n">
        <v>4750</v>
      </c>
      <c r="S10" s="24" t="n">
        <f aca="false">(P10+O10)/43560</f>
        <v>52.7632182896289</v>
      </c>
      <c r="T10" s="0"/>
    </row>
    <row r="11" customFormat="false" ht="15" hidden="false" customHeight="false" outlineLevel="0" collapsed="false">
      <c r="A11" s="41" t="n">
        <v>5000</v>
      </c>
      <c r="B11" s="41" t="n">
        <v>315465.16</v>
      </c>
      <c r="C11" s="41" t="n">
        <v>247690.5</v>
      </c>
      <c r="D11" s="41" t="n">
        <v>195976</v>
      </c>
      <c r="E11" s="41" t="n">
        <v>97430.42</v>
      </c>
      <c r="F11" s="41" t="n">
        <v>150722.702590089</v>
      </c>
      <c r="G11" s="41" t="n">
        <v>114089.455237274</v>
      </c>
      <c r="H11" s="41" t="n">
        <v>94332.8884980764</v>
      </c>
      <c r="I11" s="41" t="n">
        <v>57615.8605825969</v>
      </c>
      <c r="J11" s="41" t="n">
        <v>40603.6162036768</v>
      </c>
      <c r="K11" s="41" t="n">
        <v>36337.5010283173</v>
      </c>
      <c r="M11" s="41" t="n">
        <v>5000</v>
      </c>
      <c r="N11" s="41" t="n">
        <f aca="false">N45+B79+B113+B148+B183</f>
        <v>3696563.9771218</v>
      </c>
      <c r="O11" s="59" t="n">
        <f aca="false">F45+F79+F113</f>
        <v>1542592.57832736</v>
      </c>
      <c r="P11" s="59" t="n">
        <f aca="false">I11+I79+I113</f>
        <v>682988.120694363</v>
      </c>
      <c r="Q11" s="59"/>
      <c r="R11" s="41" t="n">
        <v>5000</v>
      </c>
      <c r="S11" s="24" t="n">
        <f aca="false">(P11+O11)/43560</f>
        <v>51.0923025487081</v>
      </c>
      <c r="T11" s="0"/>
    </row>
    <row r="12" customFormat="false" ht="15" hidden="false" customHeight="false" outlineLevel="0" collapsed="false">
      <c r="A12" s="41" t="n">
        <v>5250</v>
      </c>
      <c r="B12" s="41" t="n">
        <v>320541.58</v>
      </c>
      <c r="C12" s="41" t="n">
        <v>250241.52</v>
      </c>
      <c r="D12" s="41" t="n">
        <v>207213.6</v>
      </c>
      <c r="E12" s="41" t="n">
        <v>95832.22</v>
      </c>
      <c r="F12" s="41" t="n">
        <v>153088.079459656</v>
      </c>
      <c r="G12" s="41" t="n">
        <v>116395.148885344</v>
      </c>
      <c r="H12" s="41" t="n">
        <v>99520.9486287948</v>
      </c>
      <c r="I12" s="41" t="n">
        <v>41430.1007729836</v>
      </c>
      <c r="J12" s="41" t="n">
        <v>41088.2530432544</v>
      </c>
      <c r="K12" s="41" t="n">
        <v>37531.9317632545</v>
      </c>
      <c r="M12" s="41" t="n">
        <v>5250</v>
      </c>
      <c r="N12" s="41" t="n">
        <f aca="false">N46+B80+B114+B149+B184</f>
        <v>3696291.01416252</v>
      </c>
      <c r="O12" s="59" t="n">
        <f aca="false">F46+F80+F114</f>
        <v>1477781.18744754</v>
      </c>
      <c r="P12" s="59" t="n">
        <f aca="false">I12+I80+I114</f>
        <v>653404.565980819</v>
      </c>
      <c r="Q12" s="59"/>
      <c r="R12" s="41" t="n">
        <v>5250</v>
      </c>
      <c r="S12" s="24" t="n">
        <f aca="false">(P12+O12)/43560</f>
        <v>48.9252927784287</v>
      </c>
      <c r="T12" s="0"/>
    </row>
    <row r="13" customFormat="false" ht="15" hidden="false" customHeight="false" outlineLevel="0" collapsed="false">
      <c r="A13" s="41" t="n">
        <v>5500</v>
      </c>
      <c r="B13" s="41" t="n">
        <v>324158.88</v>
      </c>
      <c r="C13" s="41" t="n">
        <v>251621.34</v>
      </c>
      <c r="D13" s="41" t="n">
        <v>218182.8</v>
      </c>
      <c r="E13" s="41" t="n">
        <v>93804.58</v>
      </c>
      <c r="F13" s="41" t="n">
        <v>152993.519185501</v>
      </c>
      <c r="G13" s="41" t="n">
        <v>114915.471923921</v>
      </c>
      <c r="H13" s="41" t="n">
        <v>101295.793794389</v>
      </c>
      <c r="I13" s="41" t="n">
        <v>41964.590888469</v>
      </c>
      <c r="J13" s="41" t="n">
        <v>41789.275360881</v>
      </c>
      <c r="K13" s="41" t="n">
        <v>38925.5251859915</v>
      </c>
      <c r="M13" s="41" t="n">
        <v>5500</v>
      </c>
      <c r="N13" s="41" t="n">
        <f aca="false">N47+B81+B115+B150+B185</f>
        <v>3671211.80690914</v>
      </c>
      <c r="O13" s="59" t="n">
        <f aca="false">F47+F81+F115</f>
        <v>1419446.4558871</v>
      </c>
      <c r="P13" s="59" t="n">
        <f aca="false">I13+I81+I115</f>
        <v>641175.423079325</v>
      </c>
      <c r="Q13" s="59"/>
      <c r="R13" s="41" t="n">
        <v>5500</v>
      </c>
      <c r="S13" s="24" t="n">
        <f aca="false">(P13+O13)/43560</f>
        <v>47.3053691222779</v>
      </c>
      <c r="T13" s="0"/>
    </row>
    <row r="14" customFormat="false" ht="15" hidden="false" customHeight="false" outlineLevel="0" collapsed="false">
      <c r="A14" s="41" t="n">
        <v>6000</v>
      </c>
      <c r="B14" s="41" t="n">
        <v>327629.78</v>
      </c>
      <c r="C14" s="41" t="n">
        <v>250639.24</v>
      </c>
      <c r="D14" s="41" t="n">
        <v>236196.4</v>
      </c>
      <c r="E14" s="41" t="n">
        <v>90416.64</v>
      </c>
      <c r="F14" s="41" t="n">
        <v>144741.730928964</v>
      </c>
      <c r="G14" s="41" t="n">
        <v>91991.5164426616</v>
      </c>
      <c r="H14" s="41" t="n">
        <v>75353.6354161029</v>
      </c>
      <c r="I14" s="41" t="n">
        <v>44262.033982939</v>
      </c>
      <c r="J14" s="41" t="n">
        <v>44216.4162853528</v>
      </c>
      <c r="K14" s="41" t="n">
        <v>41916.8883120104</v>
      </c>
      <c r="M14" s="41" t="n">
        <v>6000</v>
      </c>
      <c r="N14" s="41" t="n">
        <f aca="false">N48+B82+B116+B151+B186</f>
        <v>3599976.38628698</v>
      </c>
      <c r="O14" s="59" t="n">
        <f aca="false">F48+F82+F116</f>
        <v>1328088.08737012</v>
      </c>
      <c r="P14" s="59" t="n">
        <f aca="false">I14+I82+I116</f>
        <v>618595.012307381</v>
      </c>
      <c r="Q14" s="59"/>
      <c r="R14" s="41" t="n">
        <v>6000</v>
      </c>
      <c r="S14" s="24" t="n">
        <f aca="false">(P14+O14)/43560</f>
        <v>44.6896946666094</v>
      </c>
      <c r="T14" s="0"/>
    </row>
    <row r="15" customFormat="false" ht="15" hidden="false" customHeight="false" outlineLevel="0" collapsed="false">
      <c r="A15" s="41" t="n">
        <v>6500</v>
      </c>
      <c r="B15" s="41" t="n">
        <v>325300.8</v>
      </c>
      <c r="C15" s="41" t="n">
        <v>246486.36</v>
      </c>
      <c r="D15" s="41" t="n">
        <v>253990</v>
      </c>
      <c r="E15" s="41" t="n">
        <v>87742.4</v>
      </c>
      <c r="F15" s="41" t="n">
        <v>138489.513310459</v>
      </c>
      <c r="G15" s="41" t="n">
        <v>83978.9135823305</v>
      </c>
      <c r="H15" s="41" t="n">
        <v>70057.8700648272</v>
      </c>
      <c r="I15" s="41" t="n">
        <v>43552.1332337159</v>
      </c>
      <c r="J15" s="41" t="n">
        <v>43161.5385587438</v>
      </c>
      <c r="K15" s="41" t="n">
        <v>39561.3733711098</v>
      </c>
      <c r="M15" s="41" t="n">
        <v>6500</v>
      </c>
      <c r="N15" s="41" t="n">
        <f aca="false">N49+B83+B117+B152+B187</f>
        <v>3483447.24608272</v>
      </c>
      <c r="O15" s="59" t="n">
        <f aca="false">F49+F83+F117</f>
        <v>1279830.98300073</v>
      </c>
      <c r="P15" s="59" t="n">
        <f aca="false">I15+I83+I117</f>
        <v>598027.986705413</v>
      </c>
      <c r="Q15" s="59"/>
      <c r="R15" s="41" t="n">
        <v>6500</v>
      </c>
      <c r="S15" s="24" t="n">
        <f aca="false">(P15+O15)/43560</f>
        <v>43.1097100483505</v>
      </c>
      <c r="T15" s="0"/>
    </row>
    <row r="16" customFormat="false" ht="15" hidden="false" customHeight="false" outlineLevel="0" collapsed="false">
      <c r="A16" s="41" t="n">
        <v>7000</v>
      </c>
      <c r="B16" s="41" t="n">
        <v>319436.26</v>
      </c>
      <c r="C16" s="41" t="n">
        <v>239902.02</v>
      </c>
      <c r="D16" s="41" t="n">
        <v>268516.6</v>
      </c>
      <c r="E16" s="41" t="n">
        <v>86016.1</v>
      </c>
      <c r="F16" s="41" t="n">
        <v>132704.994960549</v>
      </c>
      <c r="G16" s="41" t="n">
        <v>79179.9116558515</v>
      </c>
      <c r="H16" s="41" t="n">
        <v>68880.5724846541</v>
      </c>
      <c r="I16" s="41" t="n">
        <v>42930.2306759358</v>
      </c>
      <c r="J16" s="41" t="n">
        <v>42295.3997549377</v>
      </c>
      <c r="K16" s="41" t="n">
        <v>37812.1174415562</v>
      </c>
      <c r="M16" s="41" t="n">
        <v>7000</v>
      </c>
      <c r="N16" s="41" t="n">
        <f aca="false">N50+B84+B118+B153+B188</f>
        <v>3370160.20777891</v>
      </c>
      <c r="O16" s="59" t="n">
        <f aca="false">F50+F84+F118</f>
        <v>1235056.93441339</v>
      </c>
      <c r="P16" s="59" t="n">
        <f aca="false">I16+I84+I118</f>
        <v>571258.858409861</v>
      </c>
      <c r="Q16" s="59"/>
      <c r="R16" s="41" t="n">
        <v>7000</v>
      </c>
      <c r="S16" s="24" t="n">
        <f aca="false">(P16+O16)/43560</f>
        <v>41.4673047020947</v>
      </c>
      <c r="T16" s="0"/>
    </row>
    <row r="17" customFormat="false" ht="15" hidden="false" customHeight="false" outlineLevel="0" collapsed="false">
      <c r="A17" s="41" t="n">
        <v>7500</v>
      </c>
      <c r="B17" s="41" t="n">
        <v>310947.5</v>
      </c>
      <c r="C17" s="41" t="n">
        <v>231989.1</v>
      </c>
      <c r="D17" s="41" t="n">
        <v>280713.4</v>
      </c>
      <c r="E17" s="41" t="n">
        <v>84759.5</v>
      </c>
      <c r="F17" s="41" t="n">
        <v>136316.144941962</v>
      </c>
      <c r="G17" s="41" t="n">
        <v>87010.3204344285</v>
      </c>
      <c r="H17" s="41" t="n">
        <v>78685.3176356597</v>
      </c>
      <c r="I17" s="41" t="n">
        <v>42549.4572113923</v>
      </c>
      <c r="J17" s="41" t="n">
        <v>41689.3765917354</v>
      </c>
      <c r="K17" s="41" t="n">
        <v>36401.3435044207</v>
      </c>
      <c r="M17" s="41" t="n">
        <v>7500</v>
      </c>
      <c r="N17" s="41" t="n">
        <f aca="false">N51+B85+B119+B154+B189</f>
        <v>3255056.27397446</v>
      </c>
      <c r="O17" s="59" t="n">
        <f aca="false">F51+F85+F119</f>
        <v>1164276.39104038</v>
      </c>
      <c r="P17" s="59" t="n">
        <f aca="false">I17+I85+I119</f>
        <v>547104.909467691</v>
      </c>
      <c r="Q17" s="59"/>
      <c r="R17" s="41" t="n">
        <v>7500</v>
      </c>
      <c r="S17" s="24" t="n">
        <f aca="false">(P17+O17)/43560</f>
        <v>39.2879086434359</v>
      </c>
      <c r="T17" s="0"/>
    </row>
    <row r="18" customFormat="false" ht="15" hidden="false" customHeight="false" outlineLevel="0" collapsed="false">
      <c r="A18" s="41" t="n">
        <v>8000</v>
      </c>
      <c r="B18" s="41" t="n">
        <v>300743.42</v>
      </c>
      <c r="C18" s="41" t="n">
        <v>224054.22</v>
      </c>
      <c r="D18" s="41" t="n">
        <v>292078.6</v>
      </c>
      <c r="E18" s="41" t="n">
        <v>83899.4</v>
      </c>
      <c r="F18" s="41" t="n">
        <v>126379.202731416</v>
      </c>
      <c r="G18" s="41" t="n">
        <v>77655.9863381981</v>
      </c>
      <c r="H18" s="41" t="n">
        <v>78492.9807109124</v>
      </c>
      <c r="I18" s="41" t="n">
        <v>42327.1987481755</v>
      </c>
      <c r="J18" s="41" t="n">
        <v>43164.7361148952</v>
      </c>
      <c r="K18" s="41" t="n">
        <v>44827.5545743391</v>
      </c>
      <c r="M18" s="41" t="n">
        <v>8000</v>
      </c>
      <c r="N18" s="41" t="n">
        <f aca="false">N52+B86+B120+B155+B190</f>
        <v>3116436.59531682</v>
      </c>
      <c r="O18" s="59" t="n">
        <f aca="false">F52+F86+F120</f>
        <v>1120680.4533974</v>
      </c>
      <c r="P18" s="59" t="n">
        <f aca="false">I18+I86+I120</f>
        <v>522552.171840018</v>
      </c>
      <c r="Q18" s="59"/>
      <c r="R18" s="41" t="n">
        <v>8000</v>
      </c>
      <c r="S18" s="24" t="n">
        <f aca="false">(P18+O18)/43560</f>
        <v>37.7234303314374</v>
      </c>
      <c r="T18" s="0"/>
    </row>
    <row r="19" customFormat="false" ht="15" hidden="false" customHeight="false" outlineLevel="0" collapsed="false">
      <c r="A19" s="41" t="n">
        <v>9000</v>
      </c>
      <c r="B19" s="41" t="n">
        <v>277575.62</v>
      </c>
      <c r="C19" s="41" t="n">
        <v>204985.62</v>
      </c>
      <c r="D19" s="41" t="n">
        <v>303219.4</v>
      </c>
      <c r="E19" s="41" t="n">
        <v>83593.18</v>
      </c>
      <c r="F19" s="41" t="n">
        <v>115137.132495697</v>
      </c>
      <c r="G19" s="41" t="n">
        <v>66033.5941694356</v>
      </c>
      <c r="H19" s="41" t="n">
        <v>70908.6146990635</v>
      </c>
      <c r="I19" s="41" t="n">
        <v>40194.6205911942</v>
      </c>
      <c r="J19" s="41" t="n">
        <v>41136.1955293551</v>
      </c>
      <c r="K19" s="41" t="n">
        <v>43488.1163905825</v>
      </c>
      <c r="M19" s="41" t="n">
        <v>9000</v>
      </c>
      <c r="N19" s="41" t="n">
        <f aca="false">N53+B87+B121+B156+B191</f>
        <v>2849192.19588879</v>
      </c>
      <c r="O19" s="59" t="n">
        <f aca="false">F53+F87+F121</f>
        <v>1091836.35483111</v>
      </c>
      <c r="P19" s="59" t="n">
        <f aca="false">I19+I87+I121</f>
        <v>479916.476493234</v>
      </c>
      <c r="Q19" s="59"/>
      <c r="R19" s="41" t="n">
        <v>9000</v>
      </c>
      <c r="S19" s="24" t="n">
        <f aca="false">(P19+O19)/43560</f>
        <v>36.0824800579509</v>
      </c>
      <c r="T19" s="0"/>
    </row>
    <row r="20" customFormat="false" ht="15" hidden="false" customHeight="false" outlineLevel="0" collapsed="false">
      <c r="A20" s="41" t="n">
        <v>10000</v>
      </c>
      <c r="B20" s="41" t="n">
        <v>256326.88</v>
      </c>
      <c r="C20" s="41" t="n">
        <v>189577.02</v>
      </c>
      <c r="D20" s="41" t="n">
        <v>307267.4</v>
      </c>
      <c r="E20" s="41" t="n">
        <v>82855.08</v>
      </c>
      <c r="F20" s="41" t="n">
        <v>104426.203980052</v>
      </c>
      <c r="G20" s="41" t="n">
        <v>60459.4849553425</v>
      </c>
      <c r="H20" s="41" t="n">
        <v>65697.7111282974</v>
      </c>
      <c r="I20" s="41" t="n">
        <v>37076.4343886757</v>
      </c>
      <c r="J20" s="41" t="n">
        <v>38119.1086032685</v>
      </c>
      <c r="K20" s="41" t="n">
        <v>41241.4249691892</v>
      </c>
      <c r="M20" s="41" t="n">
        <v>10000</v>
      </c>
      <c r="N20" s="41" t="n">
        <f aca="false">N54+B88+B122+B157+B192</f>
        <v>2600385.64313961</v>
      </c>
      <c r="O20" s="59" t="n">
        <f aca="false">F54+F88+F122</f>
        <v>1092181.21250462</v>
      </c>
      <c r="P20" s="59" t="n">
        <f aca="false">I20+I88+I122</f>
        <v>443697.626296934</v>
      </c>
      <c r="Q20" s="59"/>
      <c r="R20" s="41" t="n">
        <v>10000</v>
      </c>
      <c r="S20" s="24" t="n">
        <f aca="false">(P20+O20)/43560</f>
        <v>35.2589265105957</v>
      </c>
      <c r="T20" s="0"/>
    </row>
    <row r="21" customFormat="false" ht="15" hidden="false" customHeight="false" outlineLevel="0" collapsed="false">
      <c r="A21" s="41" t="n">
        <v>11000</v>
      </c>
      <c r="B21" s="41" t="n">
        <v>238469.74</v>
      </c>
      <c r="C21" s="41" t="n">
        <v>177869.9</v>
      </c>
      <c r="D21" s="41" t="n">
        <v>307201.4</v>
      </c>
      <c r="E21" s="41" t="n">
        <v>84250.76</v>
      </c>
      <c r="F21" s="41" t="n">
        <v>95446.379021815</v>
      </c>
      <c r="G21" s="41" t="n">
        <v>58732.6922889795</v>
      </c>
      <c r="H21" s="41" t="n">
        <v>64632.6800278168</v>
      </c>
      <c r="I21" s="41" t="n">
        <v>34063.090994824</v>
      </c>
      <c r="J21" s="41" t="n">
        <v>35184.2300123214</v>
      </c>
      <c r="K21" s="41" t="n">
        <v>38967.548468421</v>
      </c>
      <c r="M21" s="41" t="n">
        <v>11000</v>
      </c>
      <c r="N21" s="41" t="n">
        <f aca="false">N55+B89+B123+B158+B193</f>
        <v>2280896.85347111</v>
      </c>
      <c r="O21" s="59" t="n">
        <f aca="false">F55+F89+F123</f>
        <v>1085512.91073067</v>
      </c>
      <c r="P21" s="59" t="n">
        <f aca="false">I21+I89+I123</f>
        <v>416947.8308716</v>
      </c>
      <c r="Q21" s="59"/>
      <c r="R21" s="41" t="n">
        <v>11000</v>
      </c>
      <c r="S21" s="24" t="n">
        <f aca="false">(P21+O21)/43560</f>
        <v>34.4917525620355</v>
      </c>
      <c r="T21" s="0"/>
    </row>
    <row r="22" customFormat="false" ht="15" hidden="false" customHeight="false" outlineLevel="0" collapsed="false">
      <c r="A22" s="41" t="n">
        <v>12000</v>
      </c>
      <c r="B22" s="41" t="n">
        <v>220850.5</v>
      </c>
      <c r="C22" s="41" t="n">
        <v>166373.84</v>
      </c>
      <c r="D22" s="41" t="n">
        <v>303648.4</v>
      </c>
      <c r="E22" s="41" t="n">
        <v>83876.22</v>
      </c>
      <c r="F22" s="41" t="n">
        <v>88085.3000412538</v>
      </c>
      <c r="G22" s="41" t="n">
        <v>59996.481071961</v>
      </c>
      <c r="H22" s="41" t="n">
        <v>66160.4245067046</v>
      </c>
      <c r="I22" s="41" t="n">
        <v>30738.7347721871</v>
      </c>
      <c r="J22" s="41" t="n">
        <v>31910.3088206502</v>
      </c>
      <c r="K22" s="41" t="n">
        <v>36216.0703152978</v>
      </c>
      <c r="M22" s="41" t="n">
        <v>12000</v>
      </c>
      <c r="N22" s="41" t="n">
        <f aca="false">N56+B90+B124+B159+B194</f>
        <v>1981308.19922295</v>
      </c>
      <c r="O22" s="59" t="n">
        <f aca="false">F56+F90+F124</f>
        <v>1101041.7348638</v>
      </c>
      <c r="P22" s="59" t="n">
        <f aca="false">I22+I90+I124</f>
        <v>391166.346297562</v>
      </c>
      <c r="Q22" s="59"/>
      <c r="R22" s="41" t="n">
        <v>12000</v>
      </c>
      <c r="S22" s="24" t="n">
        <f aca="false">(P22+O22)/43560</f>
        <v>34.256383865045</v>
      </c>
      <c r="T22" s="0"/>
    </row>
    <row r="23" customFormat="false" ht="15" hidden="false" customHeight="false" outlineLevel="0" collapsed="false">
      <c r="A23" s="41" t="n">
        <v>13000</v>
      </c>
      <c r="B23" s="41" t="n">
        <v>205842.06</v>
      </c>
      <c r="C23" s="41" t="n">
        <v>156695.58</v>
      </c>
      <c r="D23" s="41" t="n">
        <v>295248.8</v>
      </c>
      <c r="E23" s="41" t="n">
        <v>83428.48</v>
      </c>
      <c r="F23" s="41" t="n">
        <v>91375.2115410404</v>
      </c>
      <c r="G23" s="41" t="n">
        <v>74697.7890877829</v>
      </c>
      <c r="H23" s="41" t="n">
        <v>80854.5985185861</v>
      </c>
      <c r="I23" s="41" t="n">
        <v>29082.6231165547</v>
      </c>
      <c r="J23" s="41" t="n">
        <v>30176.9974164141</v>
      </c>
      <c r="K23" s="41" t="n">
        <v>34564.0418474926</v>
      </c>
      <c r="M23" s="41" t="n">
        <v>13000</v>
      </c>
      <c r="N23" s="41" t="n">
        <f aca="false">N57+B91+B125+B160+B195</f>
        <v>1701119.86120855</v>
      </c>
      <c r="O23" s="59" t="n">
        <f aca="false">F57+F91+F125</f>
        <v>1118018.72958709</v>
      </c>
      <c r="P23" s="59" t="n">
        <f aca="false">I23+I91+I125</f>
        <v>381510.949865576</v>
      </c>
      <c r="Q23" s="59"/>
      <c r="R23" s="41" t="n">
        <v>13000</v>
      </c>
      <c r="S23" s="24" t="n">
        <f aca="false">(P23+O23)/43560</f>
        <v>34.4244646338996</v>
      </c>
      <c r="T23" s="0"/>
    </row>
    <row r="24" customFormat="false" ht="15" hidden="false" customHeight="false" outlineLevel="0" collapsed="false">
      <c r="A24" s="41" t="n">
        <v>14000</v>
      </c>
      <c r="B24" s="41" t="n">
        <v>192505.02</v>
      </c>
      <c r="C24" s="41" t="n">
        <v>148170.22</v>
      </c>
      <c r="D24" s="41" t="n">
        <v>283910</v>
      </c>
      <c r="E24" s="41" t="n">
        <v>82611.08</v>
      </c>
      <c r="F24" s="41" t="n">
        <v>87409.4465075093</v>
      </c>
      <c r="G24" s="41" t="n">
        <v>73769.0115015017</v>
      </c>
      <c r="H24" s="41" t="n">
        <v>80918.5357439975</v>
      </c>
      <c r="I24" s="41" t="n">
        <v>27157.6512303064</v>
      </c>
      <c r="J24" s="41" t="n">
        <v>28562.2550369192</v>
      </c>
      <c r="K24" s="41" t="n">
        <v>34576.1376526353</v>
      </c>
      <c r="M24" s="41" t="n">
        <v>14000</v>
      </c>
      <c r="N24" s="41" t="n">
        <f aca="false">N58+B92+B126+B161+B196</f>
        <v>1475556.6476335</v>
      </c>
      <c r="O24" s="59" t="n">
        <f aca="false">F58+F92+F126</f>
        <v>1142898.40518956</v>
      </c>
      <c r="P24" s="59" t="n">
        <f aca="false">I24+I92+I126</f>
        <v>368483.571009454</v>
      </c>
      <c r="Q24" s="59"/>
      <c r="R24" s="41" t="n">
        <v>14000</v>
      </c>
      <c r="S24" s="24" t="n">
        <f aca="false">(P24+O24)/43560</f>
        <v>34.6965559274337</v>
      </c>
      <c r="T24" s="0"/>
    </row>
    <row r="25" customFormat="false" ht="15" hidden="false" customHeight="false" outlineLevel="0" collapsed="false">
      <c r="A25" s="41" t="n">
        <v>15000</v>
      </c>
      <c r="B25" s="41" t="n">
        <v>182153.32</v>
      </c>
      <c r="C25" s="41" t="n">
        <v>140913.66</v>
      </c>
      <c r="D25" s="41" t="n">
        <v>271950.8</v>
      </c>
      <c r="E25" s="41" t="n">
        <v>82097.46</v>
      </c>
      <c r="F25" s="41" t="n">
        <v>90041.9698261571</v>
      </c>
      <c r="G25" s="41" t="n">
        <v>74338.8660954427</v>
      </c>
      <c r="H25" s="41" t="n">
        <v>78212.1797922183</v>
      </c>
      <c r="I25" s="41" t="n">
        <v>31129.1509221503</v>
      </c>
      <c r="J25" s="41" t="n">
        <v>32292.5083453642</v>
      </c>
      <c r="K25" s="41" t="n">
        <v>37670.9529355307</v>
      </c>
      <c r="M25" s="41" t="n">
        <v>15000</v>
      </c>
      <c r="N25" s="41" t="n">
        <f aca="false">N59+B93+B127+B162+B197</f>
        <v>1298678.52492657</v>
      </c>
      <c r="O25" s="59" t="n">
        <f aca="false">F59+F93+F127</f>
        <v>1167580.32430413</v>
      </c>
      <c r="P25" s="59" t="n">
        <f aca="false">I25+I93+I127</f>
        <v>362138.524004747</v>
      </c>
      <c r="Q25" s="59"/>
      <c r="R25" s="41" t="n">
        <v>15000</v>
      </c>
      <c r="S25" s="24" t="n">
        <f aca="false">(P25+O25)/43560</f>
        <v>35.1175125874398</v>
      </c>
      <c r="T25" s="0"/>
    </row>
    <row r="26" customFormat="false" ht="15" hidden="false" customHeight="false" outlineLevel="0" collapsed="false">
      <c r="A26" s="41" t="n">
        <v>17000</v>
      </c>
      <c r="B26" s="41" t="n">
        <v>163255.52</v>
      </c>
      <c r="C26" s="41" t="n">
        <v>126496.92</v>
      </c>
      <c r="D26" s="41" t="n">
        <v>244437.6</v>
      </c>
      <c r="E26" s="41" t="n">
        <v>79759.94</v>
      </c>
      <c r="F26" s="41" t="n">
        <v>86402.4982490922</v>
      </c>
      <c r="G26" s="41" t="n">
        <v>76754.4839466822</v>
      </c>
      <c r="H26" s="41" t="n">
        <v>81821.2491054946</v>
      </c>
      <c r="I26" s="41" t="n">
        <v>28781.6350626478</v>
      </c>
      <c r="J26" s="41" t="n">
        <v>30354.4972019569</v>
      </c>
      <c r="K26" s="41" t="n">
        <v>37323.6279930993</v>
      </c>
      <c r="M26" s="41" t="n">
        <v>17000</v>
      </c>
      <c r="N26" s="41" t="n">
        <f aca="false">N60+B94+B128+B163+B198</f>
        <v>1040710.65057241</v>
      </c>
      <c r="O26" s="59" t="n">
        <f aca="false">F60+F94+F128</f>
        <v>1220225.23581628</v>
      </c>
      <c r="P26" s="59" t="n">
        <f aca="false">I26+I94+I128</f>
        <v>370957.566773352</v>
      </c>
      <c r="Q26" s="59"/>
      <c r="R26" s="41" t="n">
        <v>17000</v>
      </c>
      <c r="S26" s="24" t="n">
        <f aca="false">(P26+O26)/43560</f>
        <v>36.5285308216168</v>
      </c>
      <c r="T26" s="0"/>
    </row>
    <row r="27" customFormat="false" ht="15" hidden="false" customHeight="false" outlineLevel="0" collapsed="false">
      <c r="A27" s="41" t="n">
        <v>19000</v>
      </c>
      <c r="B27" s="41" t="n">
        <v>146967.3</v>
      </c>
      <c r="C27" s="41" t="n">
        <v>112882.94</v>
      </c>
      <c r="D27" s="41" t="n">
        <v>215784.8</v>
      </c>
      <c r="E27" s="41" t="n">
        <v>77113.76</v>
      </c>
      <c r="F27" s="41" t="n">
        <v>82893.1650875506</v>
      </c>
      <c r="G27" s="41" t="n">
        <v>75058.4951962924</v>
      </c>
      <c r="H27" s="41" t="n">
        <v>80225.6080277007</v>
      </c>
      <c r="I27" s="41" t="n">
        <v>27552.9029386891</v>
      </c>
      <c r="J27" s="41" t="n">
        <v>29405.8842095226</v>
      </c>
      <c r="K27" s="41" t="n">
        <v>37315.1232855368</v>
      </c>
      <c r="M27" s="41" t="n">
        <v>19000</v>
      </c>
      <c r="N27" s="41" t="n">
        <f aca="false">N61+B95+B129+B164+B199</f>
        <v>876225.875047918</v>
      </c>
      <c r="O27" s="59" t="n">
        <f aca="false">F61+F95+F129</f>
        <v>1222739.22371971</v>
      </c>
      <c r="P27" s="59" t="n">
        <f aca="false">I27+I95+I129</f>
        <v>370428.330897221</v>
      </c>
      <c r="Q27" s="59"/>
      <c r="R27" s="41" t="n">
        <v>19000</v>
      </c>
      <c r="S27" s="24" t="n">
        <f aca="false">(P27+O27)/43560</f>
        <v>36.5740944586072</v>
      </c>
      <c r="T27" s="0"/>
    </row>
    <row r="28" customFormat="false" ht="15" hidden="false" customHeight="false" outlineLevel="0" collapsed="false">
      <c r="A28" s="41" t="n">
        <v>21000</v>
      </c>
      <c r="B28" s="41" t="n">
        <v>132965.36</v>
      </c>
      <c r="C28" s="41" t="n">
        <v>99212.84</v>
      </c>
      <c r="D28" s="41" t="n">
        <v>186997.8</v>
      </c>
      <c r="E28" s="41" t="n">
        <v>73916.14</v>
      </c>
      <c r="F28" s="41" t="n">
        <v>78424.1611317265</v>
      </c>
      <c r="G28" s="41" t="n">
        <v>66049.7657071419</v>
      </c>
      <c r="H28" s="41" t="n">
        <v>71810.6997530379</v>
      </c>
      <c r="I28" s="41" t="n">
        <v>26312.0814466243</v>
      </c>
      <c r="J28" s="41" t="n">
        <v>28314.9657101197</v>
      </c>
      <c r="K28" s="41" t="n">
        <v>36705.9021224482</v>
      </c>
      <c r="M28" s="41" t="n">
        <v>21000</v>
      </c>
      <c r="N28" s="41" t="n">
        <f aca="false">N62+B96+B130+B165+B200</f>
        <v>745800.620555881</v>
      </c>
      <c r="O28" s="59" t="n">
        <f aca="false">F62+F96+F130</f>
        <v>1264408.57458316</v>
      </c>
      <c r="P28" s="59" t="n">
        <f aca="false">I28+I96+I130</f>
        <v>360256.141539732</v>
      </c>
      <c r="Q28" s="59"/>
      <c r="R28" s="41" t="n">
        <v>21000</v>
      </c>
      <c r="S28" s="24" t="n">
        <f aca="false">(P28+O28)/43560</f>
        <v>37.2971697916183</v>
      </c>
      <c r="T28" s="0"/>
    </row>
    <row r="29" customFormat="false" ht="15" hidden="false" customHeight="false" outlineLevel="0" collapsed="false">
      <c r="A29" s="41" t="n">
        <v>23000</v>
      </c>
      <c r="B29" s="41" t="n">
        <v>121005.7</v>
      </c>
      <c r="C29" s="41" t="n">
        <v>86254</v>
      </c>
      <c r="D29" s="41" t="n">
        <v>159577</v>
      </c>
      <c r="E29" s="41" t="n">
        <v>70347.64</v>
      </c>
      <c r="F29" s="41" t="n">
        <v>83105.5829382414</v>
      </c>
      <c r="G29" s="41" t="n">
        <v>66757.0706375335</v>
      </c>
      <c r="H29" s="41" t="n">
        <v>74100.7669308715</v>
      </c>
      <c r="I29" s="41" t="n">
        <v>25106.9615746022</v>
      </c>
      <c r="J29" s="41" t="n">
        <v>27103.708053741</v>
      </c>
      <c r="K29" s="41" t="n">
        <v>35400.5434078442</v>
      </c>
      <c r="M29" s="41" t="n">
        <v>23000</v>
      </c>
      <c r="N29" s="41" t="n">
        <f aca="false">N63+B97+B131+B166+B201</f>
        <v>650401.799590688</v>
      </c>
      <c r="O29" s="59" t="n">
        <f aca="false">F63+F97+F131</f>
        <v>1270853.82708142</v>
      </c>
      <c r="P29" s="59" t="n">
        <f aca="false">I29+I97+I131</f>
        <v>359714.897415507</v>
      </c>
      <c r="Q29" s="59"/>
      <c r="R29" s="41" t="n">
        <v>23000</v>
      </c>
      <c r="S29" s="24" t="n">
        <f aca="false">(P29+O29)/43560</f>
        <v>37.4327071739423</v>
      </c>
      <c r="T29" s="0"/>
    </row>
    <row r="30" customFormat="false" ht="15" hidden="false" customHeight="false" outlineLevel="0" collapsed="false">
      <c r="A30" s="41" t="n">
        <v>25000</v>
      </c>
      <c r="B30" s="41" t="n">
        <v>110052.54</v>
      </c>
      <c r="C30" s="41" t="n">
        <v>73819.76</v>
      </c>
      <c r="D30" s="41" t="n">
        <v>132926.2</v>
      </c>
      <c r="E30" s="41" t="n">
        <v>66073.98</v>
      </c>
      <c r="F30" s="41" t="n">
        <v>78346.5327299294</v>
      </c>
      <c r="G30" s="41" t="n">
        <v>62515.2825261424</v>
      </c>
      <c r="H30" s="41" t="n">
        <v>69985.5951054393</v>
      </c>
      <c r="I30" s="41" t="n">
        <v>23509.2489114055</v>
      </c>
      <c r="J30" s="41" t="n">
        <v>26222.8581668375</v>
      </c>
      <c r="K30" s="41" t="n">
        <v>33697.7382187374</v>
      </c>
      <c r="M30" s="41" t="n">
        <v>25000</v>
      </c>
      <c r="N30" s="41" t="n">
        <f aca="false">N64+B98+B132+B167+B202</f>
        <v>585994.743347758</v>
      </c>
      <c r="O30" s="59" t="n">
        <f aca="false">F64+F98+F132</f>
        <v>1282881.67863971</v>
      </c>
      <c r="P30" s="59" t="n">
        <f aca="false">I30+I98+I132</f>
        <v>362963.261808365</v>
      </c>
      <c r="Q30" s="59"/>
      <c r="R30" s="41" t="n">
        <v>25000</v>
      </c>
      <c r="S30" s="24" t="n">
        <f aca="false">(P30+O30)/43560</f>
        <v>37.7834008367328</v>
      </c>
      <c r="T30" s="0"/>
    </row>
    <row r="31" customFormat="false" ht="15" hidden="false" customHeight="false" outlineLevel="0" collapsed="false">
      <c r="A31" s="41" t="n">
        <v>27000</v>
      </c>
      <c r="B31" s="41" t="n">
        <v>99515.4</v>
      </c>
      <c r="C31" s="41" t="n">
        <v>62537.2</v>
      </c>
      <c r="D31" s="41" t="n">
        <v>108407.2</v>
      </c>
      <c r="E31" s="41" t="n">
        <v>61106.14</v>
      </c>
      <c r="F31" s="41" t="n">
        <v>55137.1661413968</v>
      </c>
      <c r="G31" s="41" t="n">
        <v>31215.6383551338</v>
      </c>
      <c r="H31" s="41" t="n">
        <v>31016.4491908528</v>
      </c>
      <c r="I31" s="41" t="n">
        <v>21666.6243495694</v>
      </c>
      <c r="J31" s="41" t="n">
        <v>22788.5119770817</v>
      </c>
      <c r="K31" s="41" t="n">
        <v>27513.0590586935</v>
      </c>
      <c r="M31" s="41" t="n">
        <v>27000</v>
      </c>
      <c r="N31" s="41" t="n">
        <f aca="false">N65+B99+B133+B168+B203</f>
        <v>535399.680597088</v>
      </c>
      <c r="O31" s="59" t="n">
        <f aca="false">F65+F99+F133</f>
        <v>1305362.05715007</v>
      </c>
      <c r="P31" s="59" t="n">
        <f aca="false">I31+I99+I133</f>
        <v>366316.677939611</v>
      </c>
      <c r="Q31" s="59"/>
      <c r="R31" s="41" t="n">
        <v>27000</v>
      </c>
      <c r="S31" s="24" t="n">
        <f aca="false">(P31+O31)/43560</f>
        <v>38.3764631563288</v>
      </c>
      <c r="T31" s="0"/>
    </row>
    <row r="32" customFormat="false" ht="15" hidden="false" customHeight="false" outlineLevel="0" collapsed="false">
      <c r="A32" s="41" t="n">
        <v>29000</v>
      </c>
      <c r="B32" s="41" t="n">
        <v>90278.78</v>
      </c>
      <c r="C32" s="41" t="n">
        <v>52018.36</v>
      </c>
      <c r="D32" s="41" t="n">
        <v>85780.2</v>
      </c>
      <c r="E32" s="41" t="n">
        <v>56261.52</v>
      </c>
      <c r="F32" s="41" t="n">
        <v>66992.7965785675</v>
      </c>
      <c r="G32" s="41" t="n">
        <v>46912.4317749763</v>
      </c>
      <c r="H32" s="41" t="n">
        <v>47974.6855259131</v>
      </c>
      <c r="I32" s="41" t="n">
        <v>24657.3185416288</v>
      </c>
      <c r="J32" s="41" t="n">
        <v>26206.0540147135</v>
      </c>
      <c r="K32" s="41" t="n">
        <v>32661.8633768526</v>
      </c>
      <c r="M32" s="41" t="n">
        <v>29000</v>
      </c>
      <c r="N32" s="41" t="n">
        <f aca="false">N66+B100+B134+B169+B204</f>
        <v>472535.136875744</v>
      </c>
      <c r="O32" s="59" t="n">
        <f aca="false">F66+F100+F134</f>
        <v>1295422.05842983</v>
      </c>
      <c r="P32" s="59" t="n">
        <f aca="false">I32+I100+I134</f>
        <v>356545.250858945</v>
      </c>
      <c r="Q32" s="59"/>
      <c r="R32" s="41" t="n">
        <v>29000</v>
      </c>
      <c r="S32" s="24" t="n">
        <f aca="false">(P32+O32)/43560</f>
        <v>37.9239510856008</v>
      </c>
      <c r="T32" s="0"/>
    </row>
    <row r="33" customFormat="false" ht="15" hidden="false" customHeight="false" outlineLevel="0" collapsed="false">
      <c r="A33" s="41" t="n">
        <v>31000</v>
      </c>
      <c r="B33" s="41" t="n">
        <v>82157.24</v>
      </c>
      <c r="C33" s="41" t="n">
        <v>42908.62</v>
      </c>
      <c r="D33" s="41" t="n">
        <v>69614.6</v>
      </c>
      <c r="E33" s="41" t="n">
        <v>52359.96</v>
      </c>
      <c r="F33" s="41" t="n">
        <v>53124.1469544327</v>
      </c>
      <c r="G33" s="41" t="n">
        <v>33104.242931211</v>
      </c>
      <c r="H33" s="41" t="n">
        <v>33113.2258419172</v>
      </c>
      <c r="I33" s="41" t="n">
        <v>22530.1121712485</v>
      </c>
      <c r="J33" s="41" t="n">
        <v>23619.663578351</v>
      </c>
      <c r="K33" s="41" t="n">
        <v>28267.2594825975</v>
      </c>
      <c r="M33" s="41" t="n">
        <v>31000</v>
      </c>
      <c r="N33" s="41" t="n">
        <f aca="false">N67+B101+B135+B170+B205</f>
        <v>413987.315296932</v>
      </c>
      <c r="O33" s="59" t="n">
        <f aca="false">F67+F101+F135</f>
        <v>1311020.02086708</v>
      </c>
      <c r="P33" s="59" t="n">
        <f aca="false">I33+I101+I135</f>
        <v>372257.734154583</v>
      </c>
      <c r="Q33" s="59"/>
      <c r="R33" s="41" t="n">
        <v>31000</v>
      </c>
      <c r="S33" s="24" t="n">
        <f aca="false">(P33+O33)/43560</f>
        <v>38.6427400142713</v>
      </c>
      <c r="T33" s="0"/>
    </row>
    <row r="34" customFormat="false" ht="15" hidden="false" customHeight="false" outlineLevel="0" collapsed="false">
      <c r="A34" s="1"/>
      <c r="C34" s="1"/>
      <c r="D34" s="1"/>
      <c r="E34" s="1"/>
      <c r="G34" s="1"/>
      <c r="H34" s="1"/>
      <c r="J34" s="1"/>
      <c r="K34" s="1"/>
      <c r="O34" s="1"/>
      <c r="P34" s="1"/>
      <c r="Q34" s="1"/>
      <c r="S34" s="0"/>
      <c r="T34" s="0"/>
    </row>
    <row r="35" customFormat="false" ht="15" hidden="false" customHeight="false" outlineLevel="0" collapsed="false">
      <c r="A35" s="1" t="s">
        <v>264</v>
      </c>
      <c r="B35" s="1" t="s">
        <v>275</v>
      </c>
      <c r="C35" s="1"/>
      <c r="D35" s="1" t="s">
        <v>266</v>
      </c>
      <c r="E35" s="1"/>
      <c r="G35" s="1"/>
      <c r="H35" s="1"/>
      <c r="J35" s="1"/>
      <c r="K35" s="1"/>
      <c r="M35" s="1" t="s">
        <v>276</v>
      </c>
      <c r="O35" s="1"/>
      <c r="P35" s="1"/>
      <c r="Q35" s="1"/>
      <c r="S35" s="0"/>
      <c r="T35" s="0"/>
    </row>
    <row r="36" customFormat="false" ht="15" hidden="false" customHeight="false" outlineLevel="0" collapsed="false">
      <c r="A36" s="1"/>
      <c r="B36" s="1" t="s">
        <v>183</v>
      </c>
      <c r="C36" s="1" t="s">
        <v>268</v>
      </c>
      <c r="D36" s="1" t="s">
        <v>269</v>
      </c>
      <c r="E36" s="1" t="s">
        <v>184</v>
      </c>
      <c r="F36" s="1" t="s">
        <v>183</v>
      </c>
      <c r="G36" s="1" t="s">
        <v>268</v>
      </c>
      <c r="H36" s="1" t="s">
        <v>269</v>
      </c>
      <c r="I36" s="1" t="s">
        <v>183</v>
      </c>
      <c r="J36" s="1" t="s">
        <v>268</v>
      </c>
      <c r="K36" s="1" t="s">
        <v>269</v>
      </c>
      <c r="N36" s="1" t="s">
        <v>183</v>
      </c>
      <c r="O36" s="1" t="s">
        <v>268</v>
      </c>
      <c r="P36" s="1" t="s">
        <v>269</v>
      </c>
      <c r="Q36" s="1"/>
      <c r="R36" s="1" t="s">
        <v>184</v>
      </c>
      <c r="S36" s="1"/>
      <c r="T36" s="1"/>
      <c r="U36" s="1" t="s">
        <v>183</v>
      </c>
      <c r="V36" s="1" t="s">
        <v>268</v>
      </c>
      <c r="W36" s="1" t="s">
        <v>269</v>
      </c>
      <c r="X36" s="1" t="s">
        <v>183</v>
      </c>
      <c r="Y36" s="1" t="s">
        <v>268</v>
      </c>
      <c r="Z36" s="1" t="s">
        <v>269</v>
      </c>
    </row>
    <row r="37" customFormat="false" ht="15" hidden="false" customHeight="false" outlineLevel="0" collapsed="false">
      <c r="A37" s="1" t="s">
        <v>182</v>
      </c>
      <c r="B37" s="1" t="s">
        <v>2</v>
      </c>
      <c r="C37" s="1" t="s">
        <v>2</v>
      </c>
      <c r="D37" s="1" t="s">
        <v>2</v>
      </c>
      <c r="E37" s="1" t="s">
        <v>2</v>
      </c>
      <c r="F37" s="1" t="s">
        <v>208</v>
      </c>
      <c r="G37" s="1" t="s">
        <v>208</v>
      </c>
      <c r="H37" s="1" t="s">
        <v>208</v>
      </c>
      <c r="I37" s="1" t="s">
        <v>209</v>
      </c>
      <c r="J37" s="1" t="s">
        <v>209</v>
      </c>
      <c r="K37" s="1" t="s">
        <v>209</v>
      </c>
      <c r="M37" s="1" t="s">
        <v>182</v>
      </c>
      <c r="N37" s="1" t="s">
        <v>2</v>
      </c>
      <c r="O37" s="1" t="s">
        <v>2</v>
      </c>
      <c r="P37" s="1" t="s">
        <v>2</v>
      </c>
      <c r="Q37" s="1"/>
      <c r="R37" s="1" t="s">
        <v>2</v>
      </c>
      <c r="S37" s="1"/>
      <c r="T37" s="1"/>
      <c r="U37" s="1" t="s">
        <v>208</v>
      </c>
      <c r="V37" s="1" t="s">
        <v>208</v>
      </c>
      <c r="W37" s="1" t="s">
        <v>208</v>
      </c>
      <c r="X37" s="1" t="s">
        <v>209</v>
      </c>
      <c r="Y37" s="1" t="s">
        <v>209</v>
      </c>
      <c r="Z37" s="1" t="s">
        <v>209</v>
      </c>
    </row>
    <row r="38" customFormat="false" ht="15" hidden="false" customHeight="false" outlineLevel="0" collapsed="false">
      <c r="A38" s="41" t="n">
        <v>3250</v>
      </c>
      <c r="B38" s="41" t="n">
        <v>279955.84</v>
      </c>
      <c r="C38" s="41" t="n">
        <v>268781.86</v>
      </c>
      <c r="D38" s="41" t="n">
        <v>372493</v>
      </c>
      <c r="E38" s="41" t="n">
        <v>67290.32</v>
      </c>
      <c r="F38" s="41" t="n">
        <v>72315.0715233721</v>
      </c>
      <c r="G38" s="41" t="n">
        <v>63213.2345859572</v>
      </c>
      <c r="H38" s="41" t="n">
        <v>62509.5834152545</v>
      </c>
      <c r="I38" s="41" t="n">
        <v>34312.0633674951</v>
      </c>
      <c r="J38" s="41" t="n">
        <v>32405.3448845547</v>
      </c>
      <c r="K38" s="41" t="n">
        <v>22446.6237661759</v>
      </c>
      <c r="M38" s="41" t="n">
        <f aca="false">A38</f>
        <v>3250</v>
      </c>
      <c r="N38" s="1" t="n">
        <f aca="false">(B38+B4)/2</f>
        <v>254545.68</v>
      </c>
      <c r="O38" s="1" t="n">
        <f aca="false">(C38+C4)/2</f>
        <v>230016.36</v>
      </c>
      <c r="P38" s="1" t="n">
        <f aca="false">(D38+D4)/2</f>
        <v>238348</v>
      </c>
      <c r="Q38" s="1"/>
      <c r="R38" s="1" t="n">
        <f aca="false">(E38+E4)/2</f>
        <v>92463.8</v>
      </c>
      <c r="S38" s="1"/>
      <c r="T38" s="1"/>
      <c r="U38" s="1" t="n">
        <f aca="false">(F38+F4)/2</f>
        <v>116368.915946509</v>
      </c>
      <c r="V38" s="1" t="n">
        <f aca="false">(G38+G4)/2</f>
        <v>93884.3860539729</v>
      </c>
      <c r="W38" s="1" t="n">
        <f aca="false">(H38+H4)/2</f>
        <v>74831.668151755</v>
      </c>
      <c r="X38" s="1" t="n">
        <f aca="false">(I38+I4)/2</f>
        <v>39157.2658598035</v>
      </c>
      <c r="Y38" s="1" t="n">
        <f aca="false">(J38+J4)/2</f>
        <v>37089.2130719674</v>
      </c>
      <c r="Z38" s="1" t="n">
        <f aca="false">(K38+K4)/2</f>
        <v>26229.0906724841</v>
      </c>
    </row>
    <row r="39" customFormat="false" ht="15" hidden="false" customHeight="false" outlineLevel="0" collapsed="false">
      <c r="A39" s="41" t="n">
        <v>3500</v>
      </c>
      <c r="B39" s="41" t="n">
        <v>272447.96</v>
      </c>
      <c r="C39" s="41" t="n">
        <v>261253.24</v>
      </c>
      <c r="D39" s="41" t="n">
        <v>388924.8</v>
      </c>
      <c r="E39" s="41" t="n">
        <v>65435.92</v>
      </c>
      <c r="F39" s="41" t="n">
        <v>68627.7474353313</v>
      </c>
      <c r="G39" s="41" t="n">
        <v>60074.8756134653</v>
      </c>
      <c r="H39" s="41" t="n">
        <v>61586.8161658948</v>
      </c>
      <c r="I39" s="41" t="n">
        <v>33294.7203270353</v>
      </c>
      <c r="J39" s="41" t="n">
        <v>32050.8043345636</v>
      </c>
      <c r="K39" s="41" t="n">
        <v>24914.0048801968</v>
      </c>
      <c r="M39" s="41" t="n">
        <f aca="false">A39</f>
        <v>3500</v>
      </c>
      <c r="N39" s="1" t="n">
        <f aca="false">(B39+B5)/2</f>
        <v>260054.59</v>
      </c>
      <c r="O39" s="1" t="n">
        <f aca="false">(C39+C5)/2</f>
        <v>232704.02</v>
      </c>
      <c r="P39" s="1" t="n">
        <f aca="false">(D39+D5)/2</f>
        <v>253275</v>
      </c>
      <c r="Q39" s="1"/>
      <c r="R39" s="1" t="n">
        <f aca="false">(E39+E5)/2</f>
        <v>89965.85</v>
      </c>
      <c r="S39" s="1"/>
      <c r="T39" s="1"/>
      <c r="U39" s="1" t="n">
        <f aca="false">(F39+F5)/2</f>
        <v>113297.207049544</v>
      </c>
      <c r="V39" s="1" t="n">
        <f aca="false">(G39+G5)/2</f>
        <v>91825.1742576855</v>
      </c>
      <c r="W39" s="1" t="n">
        <f aca="false">(H39+H5)/2</f>
        <v>75305.7754869854</v>
      </c>
      <c r="X39" s="1" t="n">
        <f aca="false">(I39+I5)/2</f>
        <v>38066.06513768</v>
      </c>
      <c r="Y39" s="1" t="n">
        <f aca="false">(J39+J5)/2</f>
        <v>36511.0531487344</v>
      </c>
      <c r="Z39" s="1" t="n">
        <f aca="false">(K39+K5)/2</f>
        <v>27876.6036621972</v>
      </c>
    </row>
    <row r="40" customFormat="false" ht="15" hidden="false" customHeight="false" outlineLevel="0" collapsed="false">
      <c r="A40" s="41" t="n">
        <v>3750</v>
      </c>
      <c r="B40" s="41" t="n">
        <v>263773.76</v>
      </c>
      <c r="C40" s="41" t="n">
        <v>252885.26</v>
      </c>
      <c r="D40" s="41" t="n">
        <v>402996</v>
      </c>
      <c r="E40" s="41" t="n">
        <v>63842.6</v>
      </c>
      <c r="F40" s="41" t="n">
        <v>66278.5130316347</v>
      </c>
      <c r="G40" s="41" t="n">
        <v>59449.4116497045</v>
      </c>
      <c r="H40" s="41" t="n">
        <v>63932.0634492632</v>
      </c>
      <c r="I40" s="41" t="n">
        <v>31987.8878082184</v>
      </c>
      <c r="J40" s="41" t="n">
        <v>31080.608333447</v>
      </c>
      <c r="K40" s="41" t="n">
        <v>25425.6410122793</v>
      </c>
      <c r="M40" s="41" t="n">
        <f aca="false">A40</f>
        <v>3750</v>
      </c>
      <c r="N40" s="1" t="n">
        <f aca="false">(B40+B6)/2</f>
        <v>263914.67</v>
      </c>
      <c r="O40" s="1" t="n">
        <f aca="false">(C40+C6)/2</f>
        <v>234138.13</v>
      </c>
      <c r="P40" s="1" t="n">
        <f aca="false">(D40+D6)/2</f>
        <v>267040.4</v>
      </c>
      <c r="Q40" s="1"/>
      <c r="R40" s="1" t="n">
        <f aca="false">(E40+E6)/2</f>
        <v>87450.82</v>
      </c>
      <c r="S40" s="1"/>
      <c r="T40" s="1"/>
      <c r="U40" s="1" t="n">
        <f aca="false">(F40+F6)/2</f>
        <v>111035.383637389</v>
      </c>
      <c r="V40" s="1" t="n">
        <f aca="false">(G40+G6)/2</f>
        <v>90953.7212136432</v>
      </c>
      <c r="W40" s="1" t="n">
        <f aca="false">(H40+H6)/2</f>
        <v>77439.1492943637</v>
      </c>
      <c r="X40" s="1" t="n">
        <f aca="false">(I40+I6)/2</f>
        <v>36958.5527550317</v>
      </c>
      <c r="Y40" s="1" t="n">
        <f aca="false">(J40+J6)/2</f>
        <v>35734.5637177139</v>
      </c>
      <c r="Z40" s="1" t="n">
        <f aca="false">(K40+K6)/2</f>
        <v>28565.1535237182</v>
      </c>
    </row>
    <row r="41" customFormat="false" ht="15" hidden="false" customHeight="false" outlineLevel="0" collapsed="false">
      <c r="A41" s="41" t="n">
        <v>4000</v>
      </c>
      <c r="B41" s="41" t="n">
        <v>253775.86</v>
      </c>
      <c r="C41" s="41" t="n">
        <v>243641.32</v>
      </c>
      <c r="D41" s="41" t="n">
        <v>415056.4</v>
      </c>
      <c r="E41" s="41" t="n">
        <v>62510.36</v>
      </c>
      <c r="F41" s="41" t="n">
        <v>64113.3453837378</v>
      </c>
      <c r="G41" s="41" t="n">
        <v>58648.4208673627</v>
      </c>
      <c r="H41" s="41" t="n">
        <v>65147.1895979946</v>
      </c>
      <c r="I41" s="41" t="n">
        <v>31054.7839492497</v>
      </c>
      <c r="J41" s="41" t="n">
        <v>30464.9722747875</v>
      </c>
      <c r="K41" s="41" t="n">
        <v>26195.4247125282</v>
      </c>
      <c r="M41" s="41" t="n">
        <f aca="false">A41</f>
        <v>4000</v>
      </c>
      <c r="N41" s="1" t="n">
        <f aca="false">(B41+B7)/2</f>
        <v>266300.38</v>
      </c>
      <c r="O41" s="1" t="n">
        <f aca="false">(C41+C7)/2</f>
        <v>234437.03</v>
      </c>
      <c r="P41" s="1" t="n">
        <f aca="false">(D41+D7)/2</f>
        <v>279893.9</v>
      </c>
      <c r="Q41" s="1"/>
      <c r="R41" s="1" t="n">
        <f aca="false">(E41+E7)/2</f>
        <v>84974.83</v>
      </c>
      <c r="S41" s="1"/>
      <c r="T41" s="1"/>
      <c r="U41" s="1" t="n">
        <f aca="false">(F41+F7)/2</f>
        <v>109232.16027699</v>
      </c>
      <c r="V41" s="1" t="n">
        <f aca="false">(G41+G7)/2</f>
        <v>89698.8686064105</v>
      </c>
      <c r="W41" s="1" t="n">
        <f aca="false">(H41+H7)/2</f>
        <v>78511.4415441748</v>
      </c>
      <c r="X41" s="1" t="n">
        <f aca="false">(I41+I7)/2</f>
        <v>36279.8708390374</v>
      </c>
      <c r="Y41" s="1" t="n">
        <f aca="false">(J41+J7)/2</f>
        <v>35363.0173015806</v>
      </c>
      <c r="Z41" s="1" t="n">
        <f aca="false">(K41+K7)/2</f>
        <v>29527.3509246829</v>
      </c>
    </row>
    <row r="42" customFormat="false" ht="15" hidden="false" customHeight="false" outlineLevel="0" collapsed="false">
      <c r="A42" s="41" t="n">
        <v>4250</v>
      </c>
      <c r="B42" s="41" t="n">
        <v>244037.82</v>
      </c>
      <c r="C42" s="41" t="n">
        <v>234675.54</v>
      </c>
      <c r="D42" s="41" t="n">
        <v>424360.2</v>
      </c>
      <c r="E42" s="41" t="n">
        <v>61329.4</v>
      </c>
      <c r="F42" s="41" t="n">
        <v>61732.1860790624</v>
      </c>
      <c r="G42" s="41" t="n">
        <v>57559.3393635957</v>
      </c>
      <c r="H42" s="41" t="n">
        <v>66304.6988466757</v>
      </c>
      <c r="I42" s="41" t="n">
        <v>30136.3097218094</v>
      </c>
      <c r="J42" s="41" t="n">
        <v>29827.3414863715</v>
      </c>
      <c r="K42" s="41" t="n">
        <v>26788.6687682512</v>
      </c>
      <c r="M42" s="41" t="n">
        <f aca="false">A42</f>
        <v>4250</v>
      </c>
      <c r="N42" s="1" t="n">
        <f aca="false">(B42+B8)/2</f>
        <v>267389.23</v>
      </c>
      <c r="O42" s="1" t="n">
        <f aca="false">(C42+C8)/2</f>
        <v>233843.5</v>
      </c>
      <c r="P42" s="1" t="n">
        <f aca="false">(D42+D8)/2</f>
        <v>291151.3</v>
      </c>
      <c r="Q42" s="1"/>
      <c r="R42" s="1" t="n">
        <f aca="false">(E42+E8)/2</f>
        <v>82850.2</v>
      </c>
      <c r="S42" s="1"/>
      <c r="T42" s="1"/>
      <c r="U42" s="1" t="n">
        <f aca="false">(F42+F8)/2</f>
        <v>107199.804941631</v>
      </c>
      <c r="V42" s="1" t="n">
        <f aca="false">(G42+G8)/2</f>
        <v>87961.6174323961</v>
      </c>
      <c r="W42" s="1" t="n">
        <f aca="false">(H42+H8)/2</f>
        <v>79028.9324945815</v>
      </c>
      <c r="X42" s="1" t="n">
        <f aca="false">(I42+I8)/2</f>
        <v>35647.277773683</v>
      </c>
      <c r="Y42" s="1" t="n">
        <f aca="false">(J42+J8)/2</f>
        <v>34981.8514663535</v>
      </c>
      <c r="Z42" s="1" t="n">
        <f aca="false">(K42+K8)/2</f>
        <v>30229.9770608922</v>
      </c>
    </row>
    <row r="43" customFormat="false" ht="15" hidden="false" customHeight="false" outlineLevel="0" collapsed="false">
      <c r="A43" s="41" t="n">
        <v>4500</v>
      </c>
      <c r="B43" s="41" t="n">
        <v>233850.82</v>
      </c>
      <c r="C43" s="41" t="n">
        <v>225351.08</v>
      </c>
      <c r="D43" s="41" t="n">
        <v>431541</v>
      </c>
      <c r="E43" s="41" t="n">
        <v>60386.34</v>
      </c>
      <c r="F43" s="41" t="n">
        <v>60176.7627498822</v>
      </c>
      <c r="G43" s="41" t="n">
        <v>56738.6857649024</v>
      </c>
      <c r="H43" s="41" t="n">
        <v>66949.0543504945</v>
      </c>
      <c r="I43" s="41" t="n">
        <v>29379.4389888585</v>
      </c>
      <c r="J43" s="41" t="n">
        <v>29342.3876371185</v>
      </c>
      <c r="K43" s="41" t="n">
        <v>27485.0762634496</v>
      </c>
      <c r="M43" s="41" t="n">
        <f aca="false">A43</f>
        <v>4500</v>
      </c>
      <c r="N43" s="1" t="n">
        <f aca="false">(B43+B9)/2</f>
        <v>267284.31</v>
      </c>
      <c r="O43" s="1" t="n">
        <f aca="false">(C43+C9)/2</f>
        <v>232326.43</v>
      </c>
      <c r="P43" s="1" t="n">
        <f aca="false">(D43+D9)/2</f>
        <v>301348.3</v>
      </c>
      <c r="Q43" s="1"/>
      <c r="R43" s="1" t="n">
        <f aca="false">(E43+E9)/2</f>
        <v>80790.23</v>
      </c>
      <c r="S43" s="1"/>
      <c r="T43" s="1"/>
      <c r="U43" s="1" t="n">
        <f aca="false">(F43+F9)/2</f>
        <v>105377.063179186</v>
      </c>
      <c r="V43" s="1" t="n">
        <f aca="false">(G43+G9)/2</f>
        <v>85846.094089454</v>
      </c>
      <c r="W43" s="1" t="n">
        <f aca="false">(H43+H9)/2</f>
        <v>78963.4184104913</v>
      </c>
      <c r="X43" s="1" t="n">
        <f aca="false">(I43+I9)/2</f>
        <v>35178.3755886166</v>
      </c>
      <c r="Y43" s="1" t="n">
        <f aca="false">(J43+J9)/2</f>
        <v>34743.5963456923</v>
      </c>
      <c r="Z43" s="1" t="n">
        <f aca="false">(K43+K9)/2</f>
        <v>30999.3633040945</v>
      </c>
    </row>
    <row r="44" customFormat="false" ht="15" hidden="false" customHeight="false" outlineLevel="0" collapsed="false">
      <c r="A44" s="41" t="n">
        <v>4750</v>
      </c>
      <c r="B44" s="41" t="n">
        <v>223341.74</v>
      </c>
      <c r="C44" s="41" t="n">
        <v>215898.52</v>
      </c>
      <c r="D44" s="41" t="n">
        <v>437056.4</v>
      </c>
      <c r="E44" s="41" t="n">
        <v>59758.04</v>
      </c>
      <c r="F44" s="41" t="n">
        <v>59378.3722810321</v>
      </c>
      <c r="G44" s="41" t="n">
        <v>56386.5255071885</v>
      </c>
      <c r="H44" s="41" t="n">
        <v>67332.822126174</v>
      </c>
      <c r="I44" s="41" t="n">
        <v>28943.9747740252</v>
      </c>
      <c r="J44" s="41" t="n">
        <v>29126.3208797946</v>
      </c>
      <c r="K44" s="41" t="n">
        <v>28212.8185079417</v>
      </c>
      <c r="M44" s="41" t="n">
        <f aca="false">A44</f>
        <v>4750</v>
      </c>
      <c r="N44" s="1" t="n">
        <f aca="false">(B44+B10)/2</f>
        <v>266101.52</v>
      </c>
      <c r="O44" s="1" t="n">
        <f aca="false">(C44+C10)/2</f>
        <v>229924.86</v>
      </c>
      <c r="P44" s="1" t="n">
        <f aca="false">(D44+D10)/2</f>
        <v>310488.2</v>
      </c>
      <c r="Q44" s="1"/>
      <c r="R44" s="1" t="n">
        <f aca="false">(E44+E10)/2</f>
        <v>79311.59</v>
      </c>
      <c r="S44" s="1"/>
      <c r="T44" s="1"/>
      <c r="U44" s="1" t="n">
        <f aca="false">(F44+F10)/2</f>
        <v>104514.677046946</v>
      </c>
      <c r="V44" s="1" t="n">
        <f aca="false">(G44+G10)/2</f>
        <v>84507.1380713708</v>
      </c>
      <c r="W44" s="1" t="n">
        <f aca="false">(H44+H10)/2</f>
        <v>78654.6506020054</v>
      </c>
      <c r="X44" s="1" t="n">
        <f aca="false">(I44+I10)/2</f>
        <v>34971.6947289624</v>
      </c>
      <c r="Y44" s="1" t="n">
        <f aca="false">(J44+J10)/2</f>
        <v>34733.5595870483</v>
      </c>
      <c r="Z44" s="1" t="n">
        <f aca="false">(K44+K10)/2</f>
        <v>31832.732314114</v>
      </c>
    </row>
    <row r="45" customFormat="false" ht="15" hidden="false" customHeight="false" outlineLevel="0" collapsed="false">
      <c r="A45" s="41" t="n">
        <v>5000</v>
      </c>
      <c r="B45" s="41" t="n">
        <v>209926.62</v>
      </c>
      <c r="C45" s="41" t="n">
        <v>204667.2</v>
      </c>
      <c r="D45" s="41" t="n">
        <v>442398</v>
      </c>
      <c r="E45" s="41" t="n">
        <v>59302.98</v>
      </c>
      <c r="F45" s="41" t="n">
        <v>58427.4279609985</v>
      </c>
      <c r="G45" s="41" t="n">
        <v>55876.0952690063</v>
      </c>
      <c r="H45" s="41" t="n">
        <v>67231.4679641339</v>
      </c>
      <c r="I45" s="41" t="n">
        <v>28847.2260984471</v>
      </c>
      <c r="J45" s="41" t="n">
        <v>29192.8933782786</v>
      </c>
      <c r="K45" s="41" t="n">
        <v>28971.3301688669</v>
      </c>
      <c r="M45" s="41" t="n">
        <f aca="false">A45</f>
        <v>5000</v>
      </c>
      <c r="N45" s="1" t="n">
        <f aca="false">(B45+B11)/2</f>
        <v>262695.89</v>
      </c>
      <c r="O45" s="1" t="n">
        <f aca="false">(C45+C11)/2</f>
        <v>226178.85</v>
      </c>
      <c r="P45" s="1" t="n">
        <f aca="false">(D45+D11)/2</f>
        <v>319187</v>
      </c>
      <c r="Q45" s="1"/>
      <c r="R45" s="1" t="n">
        <f aca="false">(E45+E11)/2</f>
        <v>78366.7</v>
      </c>
      <c r="S45" s="1"/>
      <c r="T45" s="1"/>
      <c r="U45" s="1" t="n">
        <f aca="false">(F45+F11)/2</f>
        <v>104575.065275544</v>
      </c>
      <c r="V45" s="1" t="n">
        <f aca="false">(G45+G11)/2</f>
        <v>84982.7752531401</v>
      </c>
      <c r="W45" s="1" t="n">
        <f aca="false">(H45+H11)/2</f>
        <v>80782.1782311051</v>
      </c>
      <c r="X45" s="1" t="n">
        <f aca="false">(I45+I11)/2</f>
        <v>43231.543340522</v>
      </c>
      <c r="Y45" s="1" t="n">
        <f aca="false">(J45+J11)/2</f>
        <v>34898.2547909777</v>
      </c>
      <c r="Z45" s="1" t="n">
        <f aca="false">(K45+K11)/2</f>
        <v>32654.4155985921</v>
      </c>
    </row>
    <row r="46" customFormat="false" ht="15" hidden="false" customHeight="false" outlineLevel="0" collapsed="false">
      <c r="A46" s="41" t="n">
        <v>5250</v>
      </c>
      <c r="B46" s="41" t="n">
        <v>200687.56</v>
      </c>
      <c r="C46" s="41" t="n">
        <v>196217.48</v>
      </c>
      <c r="D46" s="41" t="n">
        <v>443784</v>
      </c>
      <c r="E46" s="41" t="n">
        <v>59004.08</v>
      </c>
      <c r="F46" s="41" t="n">
        <v>58166.2713916179</v>
      </c>
      <c r="G46" s="41" t="n">
        <v>56023.1783557035</v>
      </c>
      <c r="H46" s="41" t="n">
        <v>67096.8290987596</v>
      </c>
      <c r="I46" s="41" t="n">
        <v>28439.689092526</v>
      </c>
      <c r="J46" s="41" t="n">
        <v>28979.7711717165</v>
      </c>
      <c r="K46" s="41" t="n">
        <v>29599.1032455387</v>
      </c>
      <c r="M46" s="41" t="n">
        <f aca="false">A46</f>
        <v>5250</v>
      </c>
      <c r="N46" s="1" t="n">
        <f aca="false">(B46+B12)/2</f>
        <v>260614.57</v>
      </c>
      <c r="O46" s="1" t="n">
        <f aca="false">(C46+C12)/2</f>
        <v>223229.5</v>
      </c>
      <c r="P46" s="1" t="n">
        <f aca="false">(D46+D12)/2</f>
        <v>325498.8</v>
      </c>
      <c r="Q46" s="1"/>
      <c r="R46" s="1" t="n">
        <f aca="false">(E46+E12)/2</f>
        <v>77418.15</v>
      </c>
      <c r="S46" s="1"/>
      <c r="T46" s="1"/>
      <c r="U46" s="1" t="n">
        <f aca="false">(F46+F12)/2</f>
        <v>105627.175425637</v>
      </c>
      <c r="V46" s="1" t="n">
        <f aca="false">(G46+G12)/2</f>
        <v>86209.1636205239</v>
      </c>
      <c r="W46" s="1" t="n">
        <f aca="false">(H46+H12)/2</f>
        <v>83308.8888637772</v>
      </c>
      <c r="X46" s="1" t="n">
        <f aca="false">(I46+I12)/2</f>
        <v>34934.8949327548</v>
      </c>
      <c r="Y46" s="1" t="n">
        <f aca="false">(J46+J12)/2</f>
        <v>35034.0121074854</v>
      </c>
      <c r="Z46" s="1" t="n">
        <f aca="false">(K46+K12)/2</f>
        <v>33565.5175043966</v>
      </c>
    </row>
    <row r="47" customFormat="false" ht="15" hidden="false" customHeight="false" outlineLevel="0" collapsed="false">
      <c r="A47" s="41" t="n">
        <v>5500</v>
      </c>
      <c r="B47" s="41" t="n">
        <v>190762.86</v>
      </c>
      <c r="C47" s="41" t="n">
        <v>187811.68</v>
      </c>
      <c r="D47" s="41" t="n">
        <v>444708</v>
      </c>
      <c r="E47" s="41" t="n">
        <v>58850.36</v>
      </c>
      <c r="F47" s="41" t="n">
        <v>58926.8303873607</v>
      </c>
      <c r="G47" s="41" t="n">
        <v>58375.9598678049</v>
      </c>
      <c r="H47" s="41" t="n">
        <v>69372.7011262159</v>
      </c>
      <c r="I47" s="41" t="n">
        <v>28163.7421009277</v>
      </c>
      <c r="J47" s="41" t="n">
        <v>28881.3935635695</v>
      </c>
      <c r="K47" s="41" t="n">
        <v>30264.5049544316</v>
      </c>
      <c r="M47" s="41" t="n">
        <f aca="false">A47</f>
        <v>5500</v>
      </c>
      <c r="N47" s="1" t="n">
        <f aca="false">(B47+B13)/2</f>
        <v>257460.87</v>
      </c>
      <c r="O47" s="1" t="n">
        <f aca="false">(C47+C13)/2</f>
        <v>219716.51</v>
      </c>
      <c r="P47" s="1" t="n">
        <f aca="false">(D47+D13)/2</f>
        <v>331445.4</v>
      </c>
      <c r="Q47" s="1"/>
      <c r="R47" s="1" t="n">
        <f aca="false">(E47+E13)/2</f>
        <v>76327.47</v>
      </c>
      <c r="S47" s="1"/>
      <c r="T47" s="1"/>
      <c r="U47" s="1" t="n">
        <f aca="false">(F47+F13)/2</f>
        <v>105960.174786431</v>
      </c>
      <c r="V47" s="1" t="n">
        <f aca="false">(G47+G13)/2</f>
        <v>86645.7158958627</v>
      </c>
      <c r="W47" s="1" t="n">
        <f aca="false">(H47+H13)/2</f>
        <v>85334.2474603025</v>
      </c>
      <c r="X47" s="1" t="n">
        <f aca="false">(I47+I13)/2</f>
        <v>35064.1664946983</v>
      </c>
      <c r="Y47" s="1" t="n">
        <f aca="false">(J47+J13)/2</f>
        <v>35335.3344622253</v>
      </c>
      <c r="Z47" s="1" t="n">
        <f aca="false">(K47+K13)/2</f>
        <v>34595.0150702115</v>
      </c>
    </row>
    <row r="48" customFormat="false" ht="15" hidden="false" customHeight="false" outlineLevel="0" collapsed="false">
      <c r="A48" s="41" t="n">
        <v>6000</v>
      </c>
      <c r="B48" s="41" t="n">
        <v>170498.66</v>
      </c>
      <c r="C48" s="41" t="n">
        <v>170392.52</v>
      </c>
      <c r="D48" s="41" t="n">
        <v>439808.6</v>
      </c>
      <c r="E48" s="41" t="n">
        <v>58699.08</v>
      </c>
      <c r="F48" s="41" t="n">
        <v>59343.1392753832</v>
      </c>
      <c r="G48" s="41" t="n">
        <v>49141.2825271934</v>
      </c>
      <c r="H48" s="41" t="n">
        <v>51325.5689253966</v>
      </c>
      <c r="I48" s="41" t="n">
        <v>30478.3985392274</v>
      </c>
      <c r="J48" s="41" t="n">
        <v>31218.1110528615</v>
      </c>
      <c r="K48" s="41" t="n">
        <v>32731.8819596351</v>
      </c>
      <c r="M48" s="41" t="n">
        <f aca="false">A48</f>
        <v>6000</v>
      </c>
      <c r="N48" s="1" t="n">
        <f aca="false">(B48+B14)/2</f>
        <v>249064.22</v>
      </c>
      <c r="O48" s="1" t="n">
        <f aca="false">(C48+C14)/2</f>
        <v>210515.88</v>
      </c>
      <c r="P48" s="1" t="n">
        <f aca="false">(D48+D14)/2</f>
        <v>338002.5</v>
      </c>
      <c r="Q48" s="1"/>
      <c r="R48" s="1" t="n">
        <f aca="false">(E48+E14)/2</f>
        <v>74557.86</v>
      </c>
      <c r="S48" s="1"/>
      <c r="T48" s="1"/>
      <c r="U48" s="1" t="n">
        <f aca="false">(F48+F14)/2</f>
        <v>102042.435102174</v>
      </c>
      <c r="V48" s="1" t="n">
        <f aca="false">(G48+G14)/2</f>
        <v>70566.3994849275</v>
      </c>
      <c r="W48" s="1" t="n">
        <f aca="false">(H48+H14)/2</f>
        <v>63339.6021707497</v>
      </c>
      <c r="X48" s="1" t="n">
        <f aca="false">(I48+I14)/2</f>
        <v>37370.2162610832</v>
      </c>
      <c r="Y48" s="1" t="n">
        <f aca="false">(J48+J14)/2</f>
        <v>37717.2636691071</v>
      </c>
      <c r="Z48" s="1" t="n">
        <f aca="false">(K48+K14)/2</f>
        <v>37324.3851358228</v>
      </c>
    </row>
    <row r="49" customFormat="false" ht="15" hidden="false" customHeight="false" outlineLevel="0" collapsed="false">
      <c r="A49" s="41" t="n">
        <v>6500</v>
      </c>
      <c r="B49" s="41" t="n">
        <v>150726.12</v>
      </c>
      <c r="C49" s="41" t="n">
        <v>155370.66</v>
      </c>
      <c r="D49" s="41" t="n">
        <v>433947.8</v>
      </c>
      <c r="E49" s="41" t="n">
        <v>58154.96</v>
      </c>
      <c r="F49" s="41" t="n">
        <v>63156.7698319154</v>
      </c>
      <c r="G49" s="41" t="n">
        <v>66433.409267092</v>
      </c>
      <c r="H49" s="41" t="n">
        <v>80331.2688566671</v>
      </c>
      <c r="I49" s="41" t="n">
        <v>28474.6412951429</v>
      </c>
      <c r="J49" s="41" t="n">
        <v>29896.5967527979</v>
      </c>
      <c r="K49" s="41" t="n">
        <v>34238.1042372571</v>
      </c>
      <c r="M49" s="41" t="n">
        <f aca="false">A49</f>
        <v>6500</v>
      </c>
      <c r="N49" s="1" t="n">
        <f aca="false">(B49+B15)/2</f>
        <v>238013.46</v>
      </c>
      <c r="O49" s="1" t="n">
        <f aca="false">(C49+C15)/2</f>
        <v>200928.51</v>
      </c>
      <c r="P49" s="1" t="n">
        <f aca="false">(D49+D15)/2</f>
        <v>343968.9</v>
      </c>
      <c r="Q49" s="1"/>
      <c r="R49" s="1" t="n">
        <f aca="false">(E49+E15)/2</f>
        <v>72948.68</v>
      </c>
      <c r="S49" s="1"/>
      <c r="T49" s="1"/>
      <c r="U49" s="1" t="n">
        <f aca="false">(F49+F15)/2</f>
        <v>100823.141571187</v>
      </c>
      <c r="V49" s="1" t="n">
        <f aca="false">(G49+G15)/2</f>
        <v>75206.1614247112</v>
      </c>
      <c r="W49" s="1" t="n">
        <f aca="false">(H49+H15)/2</f>
        <v>75194.5694607472</v>
      </c>
      <c r="X49" s="1" t="n">
        <f aca="false">(I49+I15)/2</f>
        <v>36013.3872644294</v>
      </c>
      <c r="Y49" s="1" t="n">
        <f aca="false">(J49+J15)/2</f>
        <v>36529.0676557709</v>
      </c>
      <c r="Z49" s="1" t="n">
        <f aca="false">(K49+K15)/2</f>
        <v>36899.7388041834</v>
      </c>
    </row>
    <row r="50" customFormat="false" ht="15" hidden="false" customHeight="false" outlineLevel="0" collapsed="false">
      <c r="A50" s="41" t="n">
        <v>7000</v>
      </c>
      <c r="B50" s="41" t="n">
        <v>132377.32</v>
      </c>
      <c r="C50" s="41" t="n">
        <v>140980.76</v>
      </c>
      <c r="D50" s="41" t="n">
        <v>422490.2</v>
      </c>
      <c r="E50" s="41" t="n">
        <v>57329.02</v>
      </c>
      <c r="F50" s="41" t="n">
        <v>62489.2379497646</v>
      </c>
      <c r="G50" s="41" t="n">
        <v>65638.5394577339</v>
      </c>
      <c r="H50" s="41" t="n">
        <v>79960.6348787052</v>
      </c>
      <c r="I50" s="41" t="n">
        <v>28097.7349958759</v>
      </c>
      <c r="J50" s="41" t="n">
        <v>29770.3084716497</v>
      </c>
      <c r="K50" s="41" t="n">
        <v>35185.5337709699</v>
      </c>
      <c r="M50" s="41" t="n">
        <f aca="false">A50</f>
        <v>7000</v>
      </c>
      <c r="N50" s="1" t="n">
        <f aca="false">(B50+B16)/2</f>
        <v>225906.79</v>
      </c>
      <c r="O50" s="1" t="n">
        <f aca="false">(C50+C16)/2</f>
        <v>190441.39</v>
      </c>
      <c r="P50" s="1" t="n">
        <f aca="false">(D50+D16)/2</f>
        <v>345503.4</v>
      </c>
      <c r="Q50" s="1"/>
      <c r="R50" s="1" t="n">
        <f aca="false">(E50+E16)/2</f>
        <v>71672.56</v>
      </c>
      <c r="S50" s="1"/>
      <c r="T50" s="1"/>
      <c r="U50" s="1" t="n">
        <f aca="false">(F50+F16)/2</f>
        <v>97597.116455157</v>
      </c>
      <c r="V50" s="1" t="n">
        <f aca="false">(G50+G16)/2</f>
        <v>72409.2255567927</v>
      </c>
      <c r="W50" s="1" t="n">
        <f aca="false">(H50+H16)/2</f>
        <v>74420.6036816796</v>
      </c>
      <c r="X50" s="1" t="n">
        <f aca="false">(I50+I16)/2</f>
        <v>35513.9828359058</v>
      </c>
      <c r="Y50" s="1" t="n">
        <f aca="false">(J50+J16)/2</f>
        <v>36032.8541132937</v>
      </c>
      <c r="Z50" s="1" t="n">
        <f aca="false">(K50+K16)/2</f>
        <v>36498.825606263</v>
      </c>
    </row>
    <row r="51" customFormat="false" ht="15" hidden="false" customHeight="false" outlineLevel="0" collapsed="false">
      <c r="A51" s="41" t="n">
        <v>7500</v>
      </c>
      <c r="B51" s="41" t="n">
        <v>115717</v>
      </c>
      <c r="C51" s="41" t="n">
        <v>128081.7</v>
      </c>
      <c r="D51" s="41" t="n">
        <v>408786.4</v>
      </c>
      <c r="E51" s="41" t="n">
        <v>56242</v>
      </c>
      <c r="F51" s="41" t="n">
        <v>61492.898240041</v>
      </c>
      <c r="G51" s="41" t="n">
        <v>63799.1730685852</v>
      </c>
      <c r="H51" s="41" t="n">
        <v>77211.5155154906</v>
      </c>
      <c r="I51" s="41" t="n">
        <v>27628.4444810523</v>
      </c>
      <c r="J51" s="41" t="n">
        <v>27449.6430195756</v>
      </c>
      <c r="K51" s="41" t="n">
        <v>35839.6902709725</v>
      </c>
      <c r="M51" s="41" t="n">
        <f aca="false">A51</f>
        <v>7500</v>
      </c>
      <c r="N51" s="1" t="n">
        <f aca="false">(B51+B17)/2</f>
        <v>213332.25</v>
      </c>
      <c r="O51" s="1" t="n">
        <f aca="false">(C51+C17)/2</f>
        <v>180035.4</v>
      </c>
      <c r="P51" s="1" t="n">
        <f aca="false">(D51+D17)/2</f>
        <v>344749.9</v>
      </c>
      <c r="Q51" s="1"/>
      <c r="R51" s="1" t="n">
        <f aca="false">(E51+E17)/2</f>
        <v>70500.75</v>
      </c>
      <c r="S51" s="1"/>
      <c r="T51" s="1"/>
      <c r="U51" s="1" t="n">
        <f aca="false">(F51+F17)/2</f>
        <v>98904.5215910014</v>
      </c>
      <c r="V51" s="1" t="n">
        <f aca="false">(G51+G17)/2</f>
        <v>75404.7467515069</v>
      </c>
      <c r="W51" s="1" t="n">
        <f aca="false">(H51+H17)/2</f>
        <v>77948.4165755752</v>
      </c>
      <c r="X51" s="1" t="n">
        <f aca="false">(I51+I17)/2</f>
        <v>35088.9508462223</v>
      </c>
      <c r="Y51" s="1" t="n">
        <f aca="false">(J51+J17)/2</f>
        <v>34569.5098056555</v>
      </c>
      <c r="Z51" s="1" t="n">
        <f aca="false">(K51+K17)/2</f>
        <v>36120.5168876966</v>
      </c>
    </row>
    <row r="52" customFormat="false" ht="15" hidden="false" customHeight="false" outlineLevel="0" collapsed="false">
      <c r="A52" s="41" t="n">
        <v>8000</v>
      </c>
      <c r="B52" s="41" t="n">
        <v>101484.48</v>
      </c>
      <c r="C52" s="41" t="n">
        <v>116969.94</v>
      </c>
      <c r="D52" s="41" t="n">
        <v>392376.6</v>
      </c>
      <c r="E52" s="41" t="n">
        <v>54808.5</v>
      </c>
      <c r="F52" s="41" t="n">
        <v>60437.5263924878</v>
      </c>
      <c r="G52" s="41" t="n">
        <v>61398.7350477058</v>
      </c>
      <c r="H52" s="41" t="n">
        <v>73079.7545672525</v>
      </c>
      <c r="I52" s="41" t="n">
        <v>26864.7540287835</v>
      </c>
      <c r="J52" s="41" t="n">
        <v>28940.4437466571</v>
      </c>
      <c r="K52" s="41" t="n">
        <v>36136.5955430796</v>
      </c>
      <c r="M52" s="41" t="n">
        <f aca="false">A52</f>
        <v>8000</v>
      </c>
      <c r="N52" s="1" t="n">
        <f aca="false">(B52+B18)/2</f>
        <v>201113.95</v>
      </c>
      <c r="O52" s="1" t="n">
        <f aca="false">(C52+C18)/2</f>
        <v>170512.08</v>
      </c>
      <c r="P52" s="1" t="n">
        <f aca="false">(D52+D18)/2</f>
        <v>342227.6</v>
      </c>
      <c r="Q52" s="1"/>
      <c r="R52" s="1" t="n">
        <f aca="false">(E52+E18)/2</f>
        <v>69353.95</v>
      </c>
      <c r="S52" s="1"/>
      <c r="T52" s="1"/>
      <c r="U52" s="1" t="n">
        <f aca="false">(F52+F18)/2</f>
        <v>93408.3645619519</v>
      </c>
      <c r="V52" s="1" t="n">
        <f aca="false">(G52+G18)/2</f>
        <v>69527.360692952</v>
      </c>
      <c r="W52" s="1" t="n">
        <f aca="false">(H52+H18)/2</f>
        <v>75786.3676390824</v>
      </c>
      <c r="X52" s="1" t="n">
        <f aca="false">(I52+I18)/2</f>
        <v>34595.9763884795</v>
      </c>
      <c r="Y52" s="1" t="n">
        <f aca="false">(J52+J18)/2</f>
        <v>36052.5899307762</v>
      </c>
      <c r="Z52" s="1" t="n">
        <f aca="false">(K52+K18)/2</f>
        <v>40482.0750587094</v>
      </c>
    </row>
    <row r="53" customFormat="false" ht="15" hidden="false" customHeight="false" outlineLevel="0" collapsed="false">
      <c r="A53" s="41" t="n">
        <v>9000</v>
      </c>
      <c r="B53" s="41" t="n">
        <v>79125.54</v>
      </c>
      <c r="C53" s="41" t="n">
        <v>98976.16</v>
      </c>
      <c r="D53" s="41" t="n">
        <v>356826.8</v>
      </c>
      <c r="E53" s="41" t="n">
        <v>50758.1</v>
      </c>
      <c r="F53" s="41" t="n">
        <v>58431.791677678</v>
      </c>
      <c r="G53" s="41" t="n">
        <v>56894.4135175517</v>
      </c>
      <c r="H53" s="41" t="n">
        <v>64676.775982503</v>
      </c>
      <c r="I53" s="41" t="n">
        <v>24550.3664250242</v>
      </c>
      <c r="J53" s="41" t="n">
        <v>27123.3813200683</v>
      </c>
      <c r="K53" s="41" t="n">
        <v>36562.9031807036</v>
      </c>
      <c r="M53" s="41" t="n">
        <f aca="false">A53</f>
        <v>9000</v>
      </c>
      <c r="N53" s="1" t="n">
        <f aca="false">(B53+B19)/2</f>
        <v>178350.58</v>
      </c>
      <c r="O53" s="1" t="n">
        <f aca="false">(C53+C19)/2</f>
        <v>151980.89</v>
      </c>
      <c r="P53" s="1" t="n">
        <f aca="false">(D53+D19)/2</f>
        <v>330023.1</v>
      </c>
      <c r="Q53" s="1"/>
      <c r="R53" s="1" t="n">
        <f aca="false">(E53+E19)/2</f>
        <v>67175.64</v>
      </c>
      <c r="S53" s="1"/>
      <c r="T53" s="1"/>
      <c r="U53" s="1" t="n">
        <f aca="false">(F53+F19)/2</f>
        <v>86784.4620866874</v>
      </c>
      <c r="V53" s="1" t="n">
        <f aca="false">(G53+G19)/2</f>
        <v>61464.0038434936</v>
      </c>
      <c r="W53" s="1" t="n">
        <f aca="false">(H53+H19)/2</f>
        <v>67792.6953407833</v>
      </c>
      <c r="X53" s="1" t="n">
        <f aca="false">(I53+I19)/2</f>
        <v>32372.4935081092</v>
      </c>
      <c r="Y53" s="1" t="n">
        <f aca="false">(J53+J19)/2</f>
        <v>34129.7884247117</v>
      </c>
      <c r="Z53" s="1" t="n">
        <f aca="false">(K53+K19)/2</f>
        <v>40025.5097856431</v>
      </c>
    </row>
    <row r="54" customFormat="false" ht="15" hidden="false" customHeight="false" outlineLevel="0" collapsed="false">
      <c r="A54" s="41" t="n">
        <v>10000</v>
      </c>
      <c r="B54" s="41" t="n">
        <v>62727.52</v>
      </c>
      <c r="C54" s="41" t="n">
        <v>85662.3</v>
      </c>
      <c r="D54" s="41" t="n">
        <v>321193.4</v>
      </c>
      <c r="E54" s="41" t="n">
        <v>45615.8</v>
      </c>
      <c r="F54" s="41" t="n">
        <v>57787.9236117973</v>
      </c>
      <c r="G54" s="41" t="n">
        <v>51377.8811910142</v>
      </c>
      <c r="H54" s="41" t="n">
        <v>59049.9783894877</v>
      </c>
      <c r="I54" s="41" t="n">
        <v>22332.2315273212</v>
      </c>
      <c r="J54" s="41" t="n">
        <v>25044.9996957842</v>
      </c>
      <c r="K54" s="41" t="n">
        <v>35236.00257363</v>
      </c>
      <c r="M54" s="41" t="n">
        <f aca="false">A54</f>
        <v>10000</v>
      </c>
      <c r="N54" s="1" t="n">
        <f aca="false">(B54+B20)/2</f>
        <v>159527.2</v>
      </c>
      <c r="O54" s="1" t="n">
        <f aca="false">(C54+C20)/2</f>
        <v>137619.66</v>
      </c>
      <c r="P54" s="1" t="n">
        <f aca="false">(D54+D20)/2</f>
        <v>314230.4</v>
      </c>
      <c r="Q54" s="1"/>
      <c r="R54" s="1" t="n">
        <f aca="false">(E54+E20)/2</f>
        <v>64235.44</v>
      </c>
      <c r="S54" s="1"/>
      <c r="T54" s="1"/>
      <c r="U54" s="1" t="n">
        <f aca="false">(F54+F20)/2</f>
        <v>81107.0637959246</v>
      </c>
      <c r="V54" s="1" t="n">
        <f aca="false">(G54+G20)/2</f>
        <v>55918.6830731783</v>
      </c>
      <c r="W54" s="1" t="n">
        <f aca="false">(H54+H20)/2</f>
        <v>62373.8447588926</v>
      </c>
      <c r="X54" s="1" t="n">
        <f aca="false">(I54+I20)/2</f>
        <v>29704.3329579984</v>
      </c>
      <c r="Y54" s="1" t="n">
        <f aca="false">(J54+J20)/2</f>
        <v>31582.0541495264</v>
      </c>
      <c r="Z54" s="1" t="n">
        <f aca="false">(K54+K20)/2</f>
        <v>38238.7137714096</v>
      </c>
    </row>
    <row r="55" customFormat="false" ht="15" hidden="false" customHeight="false" outlineLevel="0" collapsed="false">
      <c r="A55" s="41" t="n">
        <v>11000</v>
      </c>
      <c r="B55" s="41" t="n">
        <v>51351.02</v>
      </c>
      <c r="C55" s="41" t="n">
        <v>75705.88</v>
      </c>
      <c r="D55" s="41" t="n">
        <v>286446.6</v>
      </c>
      <c r="E55" s="41" t="n">
        <v>39309.62</v>
      </c>
      <c r="F55" s="41" t="n">
        <v>55774.1581096693</v>
      </c>
      <c r="G55" s="41" t="n">
        <v>47118.9321624364</v>
      </c>
      <c r="H55" s="41" t="n">
        <v>53783.8289661223</v>
      </c>
      <c r="I55" s="41" t="n">
        <v>20292.2923744672</v>
      </c>
      <c r="J55" s="41" t="n">
        <v>23013.957372941</v>
      </c>
      <c r="K55" s="41" t="n">
        <v>33414.8063058794</v>
      </c>
      <c r="M55" s="41" t="n">
        <f aca="false">A55</f>
        <v>11000</v>
      </c>
      <c r="N55" s="1" t="n">
        <f aca="false">(B55+B21)/2</f>
        <v>144910.38</v>
      </c>
      <c r="O55" s="1" t="n">
        <f aca="false">(C55+C21)/2</f>
        <v>126787.89</v>
      </c>
      <c r="P55" s="1" t="n">
        <f aca="false">(D55+D21)/2</f>
        <v>296824</v>
      </c>
      <c r="Q55" s="1"/>
      <c r="R55" s="1" t="n">
        <f aca="false">(E55+E21)/2</f>
        <v>61780.19</v>
      </c>
      <c r="S55" s="1"/>
      <c r="T55" s="1"/>
      <c r="U55" s="1" t="n">
        <f aca="false">(F55+F21)/2</f>
        <v>75610.2685657421</v>
      </c>
      <c r="V55" s="1" t="n">
        <f aca="false">(G55+G21)/2</f>
        <v>52925.812225708</v>
      </c>
      <c r="W55" s="1" t="n">
        <f aca="false">(H55+H21)/2</f>
        <v>59208.2544969695</v>
      </c>
      <c r="X55" s="1" t="n">
        <f aca="false">(I55+I21)/2</f>
        <v>27177.6916846456</v>
      </c>
      <c r="Y55" s="1" t="n">
        <f aca="false">(J55+J21)/2</f>
        <v>29099.0936926312</v>
      </c>
      <c r="Z55" s="1" t="n">
        <f aca="false">(K55+K21)/2</f>
        <v>36191.1773871502</v>
      </c>
    </row>
    <row r="56" customFormat="false" ht="15" hidden="false" customHeight="false" outlineLevel="0" collapsed="false">
      <c r="A56" s="41" t="n">
        <v>12000</v>
      </c>
      <c r="B56" s="41" t="n">
        <v>42696.34</v>
      </c>
      <c r="C56" s="41" t="n">
        <v>67373.28</v>
      </c>
      <c r="D56" s="41" t="n">
        <v>254557.6</v>
      </c>
      <c r="E56" s="41" t="n">
        <v>32430.04</v>
      </c>
      <c r="F56" s="41" t="n">
        <v>57210.6457207037</v>
      </c>
      <c r="G56" s="41" t="n">
        <v>48462.3334740551</v>
      </c>
      <c r="H56" s="41" t="n">
        <v>53413.9936659964</v>
      </c>
      <c r="I56" s="41" t="n">
        <v>19088.8780068666</v>
      </c>
      <c r="J56" s="41" t="n">
        <v>21682.7934345532</v>
      </c>
      <c r="K56" s="41" t="n">
        <v>31665.1569442544</v>
      </c>
      <c r="M56" s="41" t="n">
        <f aca="false">A56</f>
        <v>12000</v>
      </c>
      <c r="N56" s="1" t="n">
        <f aca="false">(B56+B22)/2</f>
        <v>131773.42</v>
      </c>
      <c r="O56" s="1" t="n">
        <f aca="false">(C56+C22)/2</f>
        <v>116873.56</v>
      </c>
      <c r="P56" s="1" t="n">
        <f aca="false">(D56+D22)/2</f>
        <v>279103</v>
      </c>
      <c r="Q56" s="1"/>
      <c r="R56" s="1" t="n">
        <f aca="false">(E56+E22)/2</f>
        <v>58153.13</v>
      </c>
      <c r="S56" s="1"/>
      <c r="T56" s="1"/>
      <c r="U56" s="1" t="n">
        <f aca="false">(F56+F22)/2</f>
        <v>72647.9728809788</v>
      </c>
      <c r="V56" s="1" t="n">
        <f aca="false">(G56+G22)/2</f>
        <v>54229.407273008</v>
      </c>
      <c r="W56" s="1" t="n">
        <f aca="false">(H56+H22)/2</f>
        <v>59787.2090863505</v>
      </c>
      <c r="X56" s="1" t="n">
        <f aca="false">(I56+I22)/2</f>
        <v>24913.8063895268</v>
      </c>
      <c r="Y56" s="1" t="n">
        <f aca="false">(J56+J22)/2</f>
        <v>26796.5511276017</v>
      </c>
      <c r="Z56" s="1" t="n">
        <f aca="false">(K56+K22)/2</f>
        <v>33940.6136297761</v>
      </c>
    </row>
    <row r="57" customFormat="false" ht="15" hidden="false" customHeight="false" outlineLevel="0" collapsed="false">
      <c r="A57" s="41" t="n">
        <v>13000</v>
      </c>
      <c r="B57" s="41" t="n">
        <v>36917.2</v>
      </c>
      <c r="C57" s="41" t="n">
        <v>61455.06</v>
      </c>
      <c r="D57" s="41" t="n">
        <v>224683.8</v>
      </c>
      <c r="E57" s="41" t="n">
        <v>25210.08</v>
      </c>
      <c r="F57" s="41" t="n">
        <v>56822.5028065282</v>
      </c>
      <c r="G57" s="41" t="n">
        <v>50343.0043072069</v>
      </c>
      <c r="H57" s="41" t="n">
        <v>54343.7185967181</v>
      </c>
      <c r="I57" s="41" t="n">
        <v>17735.4968897088</v>
      </c>
      <c r="J57" s="41" t="n">
        <v>20101.674012527</v>
      </c>
      <c r="K57" s="41" t="n">
        <v>29231.7717892656</v>
      </c>
      <c r="M57" s="41" t="n">
        <f aca="false">A57</f>
        <v>13000</v>
      </c>
      <c r="N57" s="1" t="n">
        <f aca="false">(B57+B23)/2</f>
        <v>121379.63</v>
      </c>
      <c r="O57" s="1" t="n">
        <f aca="false">(C57+C23)/2</f>
        <v>109075.32</v>
      </c>
      <c r="P57" s="1" t="n">
        <f aca="false">(D57+D23)/2</f>
        <v>259966.3</v>
      </c>
      <c r="Q57" s="1"/>
      <c r="R57" s="1" t="n">
        <f aca="false">(E57+E23)/2</f>
        <v>54319.28</v>
      </c>
      <c r="S57" s="1"/>
      <c r="T57" s="1"/>
      <c r="U57" s="1" t="n">
        <f aca="false">(F57+F23)/2</f>
        <v>74098.8571737843</v>
      </c>
      <c r="V57" s="1" t="n">
        <f aca="false">(G57+G23)/2</f>
        <v>62520.3966974949</v>
      </c>
      <c r="W57" s="1" t="n">
        <f aca="false">(H57+H23)/2</f>
        <v>67599.1585576521</v>
      </c>
      <c r="X57" s="1" t="n">
        <f aca="false">(I57+I23)/2</f>
        <v>23409.0600031318</v>
      </c>
      <c r="Y57" s="1" t="n">
        <f aca="false">(J57+J23)/2</f>
        <v>25139.3357144706</v>
      </c>
      <c r="Z57" s="1" t="n">
        <f aca="false">(K57+K23)/2</f>
        <v>31897.9068183791</v>
      </c>
    </row>
    <row r="58" customFormat="false" ht="15" hidden="false" customHeight="false" outlineLevel="0" collapsed="false">
      <c r="A58" s="41" t="n">
        <v>14000</v>
      </c>
      <c r="B58" s="41" t="n">
        <v>32771.64</v>
      </c>
      <c r="C58" s="41" t="n">
        <v>56614.1</v>
      </c>
      <c r="D58" s="41" t="n">
        <v>198569.8</v>
      </c>
      <c r="E58" s="41" t="n">
        <v>18296.34</v>
      </c>
      <c r="F58" s="41" t="n">
        <v>58565.9679765413</v>
      </c>
      <c r="G58" s="41" t="n">
        <v>55028.5645959181</v>
      </c>
      <c r="H58" s="41" t="n">
        <v>57910.1838295775</v>
      </c>
      <c r="I58" s="41" t="n">
        <v>16759.7900645583</v>
      </c>
      <c r="J58" s="41" t="n">
        <v>18985.2380132588</v>
      </c>
      <c r="K58" s="41" t="n">
        <v>27606.9081920614</v>
      </c>
      <c r="M58" s="41" t="n">
        <f aca="false">A58</f>
        <v>14000</v>
      </c>
      <c r="N58" s="1" t="n">
        <f aca="false">(B58+B24)/2</f>
        <v>112638.33</v>
      </c>
      <c r="O58" s="1" t="n">
        <f aca="false">(C58+C24)/2</f>
        <v>102392.16</v>
      </c>
      <c r="P58" s="1" t="n">
        <f aca="false">(D58+D24)/2</f>
        <v>241239.9</v>
      </c>
      <c r="Q58" s="1"/>
      <c r="R58" s="1" t="n">
        <f aca="false">(E58+E24)/2</f>
        <v>50453.71</v>
      </c>
      <c r="S58" s="1"/>
      <c r="T58" s="1"/>
      <c r="U58" s="1" t="n">
        <f aca="false">(F58+F24)/2</f>
        <v>72987.7072420253</v>
      </c>
      <c r="V58" s="1" t="n">
        <f aca="false">(G58+G24)/2</f>
        <v>64398.7880487099</v>
      </c>
      <c r="W58" s="1" t="n">
        <f aca="false">(H58+H24)/2</f>
        <v>69414.3597867875</v>
      </c>
      <c r="X58" s="1" t="n">
        <f aca="false">(I58+I24)/2</f>
        <v>21958.7206474324</v>
      </c>
      <c r="Y58" s="1" t="n">
        <f aca="false">(J58+J24)/2</f>
        <v>23773.746525089</v>
      </c>
      <c r="Z58" s="1" t="n">
        <f aca="false">(K58+K24)/2</f>
        <v>31091.5229223483</v>
      </c>
    </row>
    <row r="59" customFormat="false" ht="15" hidden="false" customHeight="false" outlineLevel="0" collapsed="false">
      <c r="A59" s="41" t="n">
        <v>15000</v>
      </c>
      <c r="B59" s="41" t="n">
        <v>29176.3</v>
      </c>
      <c r="C59" s="41" t="n">
        <v>52148.9</v>
      </c>
      <c r="D59" s="41" t="n">
        <v>174818.6</v>
      </c>
      <c r="E59" s="41" t="n">
        <v>12520.86</v>
      </c>
      <c r="F59" s="41" t="n">
        <v>63138.3485376388</v>
      </c>
      <c r="G59" s="41" t="n">
        <v>61671.1602001445</v>
      </c>
      <c r="H59" s="41" t="n">
        <v>62543.2618983241</v>
      </c>
      <c r="I59" s="41" t="n">
        <v>16439.889643582</v>
      </c>
      <c r="J59" s="41" t="n">
        <v>18506.296074307</v>
      </c>
      <c r="K59" s="41" t="n">
        <v>26496.6351258585</v>
      </c>
      <c r="M59" s="41" t="n">
        <f aca="false">A59</f>
        <v>15000</v>
      </c>
      <c r="N59" s="1" t="n">
        <f aca="false">(B59+B25)/2</f>
        <v>105664.81</v>
      </c>
      <c r="O59" s="1" t="n">
        <f aca="false">(C59+C25)/2</f>
        <v>96531.28</v>
      </c>
      <c r="P59" s="1" t="n">
        <f aca="false">(D59+D25)/2</f>
        <v>223384.7</v>
      </c>
      <c r="Q59" s="1"/>
      <c r="R59" s="1" t="n">
        <f aca="false">(E59+E25)/2</f>
        <v>47309.16</v>
      </c>
      <c r="S59" s="1"/>
      <c r="T59" s="1"/>
      <c r="U59" s="1" t="n">
        <f aca="false">(F59+F25)/2</f>
        <v>76590.159181898</v>
      </c>
      <c r="V59" s="1" t="n">
        <f aca="false">(G59+G25)/2</f>
        <v>68005.0131477936</v>
      </c>
      <c r="W59" s="1" t="n">
        <f aca="false">(H59+H25)/2</f>
        <v>70377.7208452712</v>
      </c>
      <c r="X59" s="1" t="n">
        <f aca="false">(I59+I25)/2</f>
        <v>23784.5202828661</v>
      </c>
      <c r="Y59" s="1" t="n">
        <f aca="false">(J59+J25)/2</f>
        <v>25399.4022098356</v>
      </c>
      <c r="Z59" s="1" t="n">
        <f aca="false">(K59+K25)/2</f>
        <v>32083.7940306946</v>
      </c>
    </row>
    <row r="60" customFormat="false" ht="15" hidden="false" customHeight="false" outlineLevel="0" collapsed="false">
      <c r="A60" s="41" t="n">
        <v>17000</v>
      </c>
      <c r="B60" s="41" t="n">
        <v>25704.18</v>
      </c>
      <c r="C60" s="41" t="n">
        <v>45751.22</v>
      </c>
      <c r="D60" s="41" t="n">
        <v>136441.8</v>
      </c>
      <c r="E60" s="41" t="n">
        <v>5818.18</v>
      </c>
      <c r="F60" s="41" t="n">
        <v>86067.0339219399</v>
      </c>
      <c r="G60" s="41" t="n">
        <v>86812.3307073284</v>
      </c>
      <c r="H60" s="41" t="n">
        <v>76422.8055893967</v>
      </c>
      <c r="I60" s="41" t="n">
        <v>19641.2671822155</v>
      </c>
      <c r="J60" s="41" t="n">
        <v>21516.5574156316</v>
      </c>
      <c r="K60" s="41" t="n">
        <v>28681.9896782898</v>
      </c>
      <c r="M60" s="41" t="n">
        <f aca="false">A60</f>
        <v>17000</v>
      </c>
      <c r="N60" s="1" t="n">
        <f aca="false">(B60+B26)/2</f>
        <v>94479.85</v>
      </c>
      <c r="O60" s="1" t="n">
        <f aca="false">(C60+C26)/2</f>
        <v>86124.07</v>
      </c>
      <c r="P60" s="1" t="n">
        <f aca="false">(D60+D26)/2</f>
        <v>190439.7</v>
      </c>
      <c r="Q60" s="1"/>
      <c r="R60" s="1" t="n">
        <f aca="false">(E60+E26)/2</f>
        <v>42789.06</v>
      </c>
      <c r="S60" s="1"/>
      <c r="T60" s="1"/>
      <c r="U60" s="1" t="n">
        <f aca="false">(F60+F26)/2</f>
        <v>86234.7660855161</v>
      </c>
      <c r="V60" s="1" t="n">
        <f aca="false">(G60+G26)/2</f>
        <v>81783.4073270053</v>
      </c>
      <c r="W60" s="1" t="n">
        <f aca="false">(H60+H26)/2</f>
        <v>79122.0273474457</v>
      </c>
      <c r="X60" s="1" t="n">
        <f aca="false">(I60+I26)/2</f>
        <v>24211.4511224317</v>
      </c>
      <c r="Y60" s="1" t="n">
        <f aca="false">(J60+J26)/2</f>
        <v>25935.5273087942</v>
      </c>
      <c r="Z60" s="1" t="n">
        <f aca="false">(K60+K26)/2</f>
        <v>33002.8088356946</v>
      </c>
    </row>
    <row r="61" customFormat="false" ht="15" hidden="false" customHeight="false" outlineLevel="0" collapsed="false">
      <c r="A61" s="41" t="n">
        <v>19000</v>
      </c>
      <c r="B61" s="41" t="n">
        <v>26112.88</v>
      </c>
      <c r="C61" s="41" t="n">
        <v>42714.64</v>
      </c>
      <c r="D61" s="41" t="n">
        <v>109348.8</v>
      </c>
      <c r="E61" s="41" t="n">
        <v>5500.98</v>
      </c>
      <c r="F61" s="41" t="n">
        <v>100784.909908623</v>
      </c>
      <c r="G61" s="41" t="n">
        <v>97781.0899424161</v>
      </c>
      <c r="H61" s="41" t="n">
        <v>75479.9641767108</v>
      </c>
      <c r="I61" s="41" t="n">
        <v>26594.9095085191</v>
      </c>
      <c r="J61" s="41" t="n">
        <v>28026.2358544566</v>
      </c>
      <c r="K61" s="41" t="n">
        <v>33290.8556484276</v>
      </c>
      <c r="M61" s="41" t="n">
        <f aca="false">A61</f>
        <v>19000</v>
      </c>
      <c r="N61" s="1" t="n">
        <f aca="false">(B61+B27)/2</f>
        <v>86540.09</v>
      </c>
      <c r="O61" s="1" t="n">
        <f aca="false">(C61+C27)/2</f>
        <v>77798.79</v>
      </c>
      <c r="P61" s="1" t="n">
        <f aca="false">(D61+D27)/2</f>
        <v>162566.8</v>
      </c>
      <c r="Q61" s="1"/>
      <c r="R61" s="1" t="n">
        <f aca="false">(E61+E27)/2</f>
        <v>41307.37</v>
      </c>
      <c r="S61" s="1"/>
      <c r="T61" s="1"/>
      <c r="U61" s="1" t="n">
        <f aca="false">(F61+F27)/2</f>
        <v>91839.0374980866</v>
      </c>
      <c r="V61" s="1" t="n">
        <f aca="false">(G61+G27)/2</f>
        <v>86419.7925693542</v>
      </c>
      <c r="W61" s="1" t="n">
        <f aca="false">(H61+H27)/2</f>
        <v>77852.7861022057</v>
      </c>
      <c r="X61" s="1" t="n">
        <f aca="false">(I61+I27)/2</f>
        <v>27073.9062236041</v>
      </c>
      <c r="Y61" s="1" t="n">
        <f aca="false">(J61+J27)/2</f>
        <v>28716.0600319896</v>
      </c>
      <c r="Z61" s="1" t="n">
        <f aca="false">(K61+K27)/2</f>
        <v>35302.9894669822</v>
      </c>
    </row>
    <row r="62" customFormat="false" ht="15" hidden="false" customHeight="false" outlineLevel="0" collapsed="false">
      <c r="A62" s="41" t="n">
        <v>21000</v>
      </c>
      <c r="B62" s="41" t="n">
        <v>26970.54</v>
      </c>
      <c r="C62" s="41" t="n">
        <v>40390.54</v>
      </c>
      <c r="D62" s="41" t="n">
        <v>90598.2</v>
      </c>
      <c r="E62" s="41" t="n">
        <v>6580.68</v>
      </c>
      <c r="F62" s="41" t="n">
        <v>108899.369148265</v>
      </c>
      <c r="G62" s="41" t="n">
        <v>107576.830637487</v>
      </c>
      <c r="H62" s="41" t="n">
        <v>78090.1891747354</v>
      </c>
      <c r="I62" s="41" t="n">
        <v>28247.600944186</v>
      </c>
      <c r="J62" s="41" t="n">
        <v>29575.7249737076</v>
      </c>
      <c r="K62" s="41" t="n">
        <v>34294.3282245388</v>
      </c>
      <c r="M62" s="41" t="n">
        <f aca="false">A62</f>
        <v>21000</v>
      </c>
      <c r="N62" s="1" t="n">
        <f aca="false">(B62+B28)/2</f>
        <v>79967.95</v>
      </c>
      <c r="O62" s="1" t="n">
        <f aca="false">(C62+C28)/2</f>
        <v>69801.69</v>
      </c>
      <c r="P62" s="1" t="n">
        <f aca="false">(D62+D28)/2</f>
        <v>138798</v>
      </c>
      <c r="Q62" s="1"/>
      <c r="R62" s="1" t="n">
        <f aca="false">(E62+E28)/2</f>
        <v>40248.41</v>
      </c>
      <c r="S62" s="1"/>
      <c r="T62" s="1"/>
      <c r="U62" s="1" t="n">
        <f aca="false">(F62+F28)/2</f>
        <v>93661.7651399956</v>
      </c>
      <c r="V62" s="1" t="n">
        <f aca="false">(G62+G28)/2</f>
        <v>86813.2981723143</v>
      </c>
      <c r="W62" s="1" t="n">
        <f aca="false">(H62+H28)/2</f>
        <v>74950.4444638867</v>
      </c>
      <c r="X62" s="1" t="n">
        <f aca="false">(I62+I28)/2</f>
        <v>27279.8411954052</v>
      </c>
      <c r="Y62" s="1" t="n">
        <f aca="false">(J62+J28)/2</f>
        <v>28945.3453419136</v>
      </c>
      <c r="Z62" s="1" t="n">
        <f aca="false">(K62+K28)/2</f>
        <v>35500.1151734935</v>
      </c>
    </row>
    <row r="63" customFormat="false" ht="15" hidden="false" customHeight="false" outlineLevel="0" collapsed="false">
      <c r="A63" s="41" t="n">
        <v>23000</v>
      </c>
      <c r="B63" s="41" t="n">
        <v>28733.44</v>
      </c>
      <c r="C63" s="41" t="n">
        <v>39528</v>
      </c>
      <c r="D63" s="41" t="n">
        <v>79200</v>
      </c>
      <c r="E63" s="41" t="n">
        <v>8222.8</v>
      </c>
      <c r="F63" s="41" t="n">
        <v>118770.280176583</v>
      </c>
      <c r="G63" s="41" t="n">
        <v>112617.18586234</v>
      </c>
      <c r="H63" s="41" t="n">
        <v>72051.0383080887</v>
      </c>
      <c r="I63" s="41" t="n">
        <v>31969.2899894032</v>
      </c>
      <c r="J63" s="41" t="n">
        <v>32652.6327539968</v>
      </c>
      <c r="K63" s="41" t="n">
        <v>34413.3418585214</v>
      </c>
      <c r="M63" s="41" t="n">
        <f aca="false">A63</f>
        <v>23000</v>
      </c>
      <c r="N63" s="1" t="n">
        <f aca="false">(B63+B29)/2</f>
        <v>74869.57</v>
      </c>
      <c r="O63" s="1" t="n">
        <f aca="false">(C63+C29)/2</f>
        <v>62891</v>
      </c>
      <c r="P63" s="1" t="n">
        <f aca="false">(D63+D29)/2</f>
        <v>119388.5</v>
      </c>
      <c r="Q63" s="1"/>
      <c r="R63" s="1" t="n">
        <f aca="false">(E63+E29)/2</f>
        <v>39285.22</v>
      </c>
      <c r="S63" s="1"/>
      <c r="T63" s="1"/>
      <c r="U63" s="1" t="n">
        <f aca="false">(F63+F29)/2</f>
        <v>100937.931557412</v>
      </c>
      <c r="V63" s="1" t="n">
        <f aca="false">(G63+G29)/2</f>
        <v>89687.1282499365</v>
      </c>
      <c r="W63" s="1" t="n">
        <f aca="false">(H63+H29)/2</f>
        <v>73075.9026194801</v>
      </c>
      <c r="X63" s="1" t="n">
        <f aca="false">(I63+I29)/2</f>
        <v>28538.1257820027</v>
      </c>
      <c r="Y63" s="1" t="n">
        <f aca="false">(J63+J29)/2</f>
        <v>29878.1704038689</v>
      </c>
      <c r="Z63" s="1" t="n">
        <f aca="false">(K63+K29)/2</f>
        <v>34906.9426331828</v>
      </c>
    </row>
    <row r="64" customFormat="false" ht="15" hidden="false" customHeight="false" outlineLevel="0" collapsed="false">
      <c r="A64" s="41" t="n">
        <v>25000</v>
      </c>
      <c r="B64" s="41" t="n">
        <v>41981.42</v>
      </c>
      <c r="C64" s="41" t="n">
        <v>50938.66</v>
      </c>
      <c r="D64" s="41" t="n">
        <v>77129.8</v>
      </c>
      <c r="E64" s="41" t="n">
        <v>14618.04</v>
      </c>
      <c r="F64" s="41" t="n">
        <v>103218.478296717</v>
      </c>
      <c r="G64" s="41" t="n">
        <v>98769.6197709664</v>
      </c>
      <c r="H64" s="41" t="n">
        <v>68940.2093693186</v>
      </c>
      <c r="I64" s="41" t="n">
        <v>33531.5569369427</v>
      </c>
      <c r="J64" s="41" t="n">
        <v>33636.8339049895</v>
      </c>
      <c r="K64" s="41" t="n">
        <v>32749.41580489</v>
      </c>
      <c r="M64" s="41" t="n">
        <f aca="false">A64</f>
        <v>25000</v>
      </c>
      <c r="N64" s="1" t="n">
        <f aca="false">(B64+B30)/2</f>
        <v>76016.98</v>
      </c>
      <c r="O64" s="1" t="n">
        <f aca="false">(C64+C30)/2</f>
        <v>62379.21</v>
      </c>
      <c r="P64" s="1" t="n">
        <f aca="false">(D64+D30)/2</f>
        <v>105028</v>
      </c>
      <c r="Q64" s="1"/>
      <c r="R64" s="1" t="n">
        <f aca="false">(E64+E30)/2</f>
        <v>40346.01</v>
      </c>
      <c r="S64" s="1"/>
      <c r="T64" s="1"/>
      <c r="U64" s="1" t="n">
        <f aca="false">(F64+F30)/2</f>
        <v>90782.5055133232</v>
      </c>
      <c r="V64" s="1" t="n">
        <f aca="false">(G64+G30)/2</f>
        <v>80642.4511485544</v>
      </c>
      <c r="W64" s="1" t="n">
        <f aca="false">(H64+H30)/2</f>
        <v>69462.902237379</v>
      </c>
      <c r="X64" s="1" t="n">
        <f aca="false">(I64+I30)/2</f>
        <v>28520.4029241741</v>
      </c>
      <c r="Y64" s="1" t="n">
        <f aca="false">(J64+J30)/2</f>
        <v>29929.8460359135</v>
      </c>
      <c r="Z64" s="1" t="n">
        <f aca="false">(K64+K30)/2</f>
        <v>33223.5770118137</v>
      </c>
    </row>
    <row r="65" customFormat="false" ht="15" hidden="false" customHeight="false" outlineLevel="0" collapsed="false">
      <c r="A65" s="41" t="n">
        <v>27000</v>
      </c>
      <c r="B65" s="41" t="n">
        <v>58462.4</v>
      </c>
      <c r="C65" s="41" t="n">
        <v>67198.82</v>
      </c>
      <c r="D65" s="41" t="n">
        <v>89683</v>
      </c>
      <c r="E65" s="41" t="n">
        <v>16277.24</v>
      </c>
      <c r="F65" s="41" t="n">
        <v>94226.8168892408</v>
      </c>
      <c r="G65" s="41" t="n">
        <v>85970.5237337544</v>
      </c>
      <c r="H65" s="41" t="n">
        <v>66239.6946211818</v>
      </c>
      <c r="I65" s="41" t="n">
        <v>33463.7396034754</v>
      </c>
      <c r="J65" s="41" t="n">
        <v>33577.9406408579</v>
      </c>
      <c r="K65" s="41" t="n">
        <v>33152.5050139896</v>
      </c>
      <c r="M65" s="41" t="n">
        <f aca="false">A65</f>
        <v>27000</v>
      </c>
      <c r="N65" s="1" t="n">
        <f aca="false">(B65+B31)/2</f>
        <v>78988.9</v>
      </c>
      <c r="O65" s="1" t="n">
        <f aca="false">(C65+C31)/2</f>
        <v>64868.01</v>
      </c>
      <c r="P65" s="1" t="n">
        <f aca="false">(D65+D31)/2</f>
        <v>99045.1</v>
      </c>
      <c r="Q65" s="1"/>
      <c r="R65" s="1" t="n">
        <f aca="false">(E65+E31)/2</f>
        <v>38691.69</v>
      </c>
      <c r="S65" s="1"/>
      <c r="T65" s="1"/>
      <c r="U65" s="1" t="n">
        <f aca="false">(F65+F31)/2</f>
        <v>74681.9915153188</v>
      </c>
      <c r="V65" s="1" t="n">
        <f aca="false">(G65+G31)/2</f>
        <v>58593.0810444441</v>
      </c>
      <c r="W65" s="1" t="n">
        <f aca="false">(H65+H31)/2</f>
        <v>48628.0719060173</v>
      </c>
      <c r="X65" s="1" t="n">
        <f aca="false">(I65+I31)/2</f>
        <v>27565.1819765224</v>
      </c>
      <c r="Y65" s="1" t="n">
        <f aca="false">(J65+J31)/2</f>
        <v>28183.2263089698</v>
      </c>
      <c r="Z65" s="1" t="n">
        <f aca="false">(K65+K31)/2</f>
        <v>30332.7820363415</v>
      </c>
    </row>
    <row r="66" customFormat="false" ht="15" hidden="false" customHeight="false" outlineLevel="0" collapsed="false">
      <c r="A66" s="41" t="n">
        <v>29000</v>
      </c>
      <c r="B66" s="41" t="n">
        <v>65024.78</v>
      </c>
      <c r="C66" s="41" t="n">
        <v>73541.6</v>
      </c>
      <c r="D66" s="41" t="n">
        <v>111038.4</v>
      </c>
      <c r="E66" s="41" t="n">
        <v>15393.96</v>
      </c>
      <c r="F66" s="41" t="n">
        <v>85473.6025369881</v>
      </c>
      <c r="G66" s="41" t="n">
        <v>77267.391870414</v>
      </c>
      <c r="H66" s="41" t="n">
        <v>70943.9239307315</v>
      </c>
      <c r="I66" s="41" t="n">
        <v>29884.2724290998</v>
      </c>
      <c r="J66" s="41" t="n">
        <v>30419.7441294244</v>
      </c>
      <c r="K66" s="41" t="n">
        <v>32044.5690019354</v>
      </c>
      <c r="M66" s="41" t="n">
        <f aca="false">A66</f>
        <v>29000</v>
      </c>
      <c r="N66" s="1" t="n">
        <f aca="false">(B66+B32)/2</f>
        <v>77651.78</v>
      </c>
      <c r="O66" s="1" t="n">
        <f aca="false">(C66+C32)/2</f>
        <v>62779.98</v>
      </c>
      <c r="P66" s="1" t="n">
        <f aca="false">(D66+D32)/2</f>
        <v>98409.3</v>
      </c>
      <c r="Q66" s="1"/>
      <c r="R66" s="1" t="n">
        <f aca="false">(E66+E32)/2</f>
        <v>35827.74</v>
      </c>
      <c r="S66" s="1"/>
      <c r="T66" s="1"/>
      <c r="U66" s="1" t="n">
        <f aca="false">(F66+F32)/2</f>
        <v>76233.1995577778</v>
      </c>
      <c r="V66" s="1" t="n">
        <f aca="false">(G66+G32)/2</f>
        <v>62089.9118226951</v>
      </c>
      <c r="W66" s="1" t="n">
        <f aca="false">(H66+H32)/2</f>
        <v>59459.3047283223</v>
      </c>
      <c r="X66" s="1" t="n">
        <f aca="false">(I66+I32)/2</f>
        <v>27270.7954853643</v>
      </c>
      <c r="Y66" s="1" t="n">
        <f aca="false">(J66+J32)/2</f>
        <v>28312.899072069</v>
      </c>
      <c r="Z66" s="1" t="n">
        <f aca="false">(K66+K32)/2</f>
        <v>32353.216189394</v>
      </c>
    </row>
    <row r="67" customFormat="false" ht="15" hidden="false" customHeight="false" outlineLevel="0" collapsed="false">
      <c r="A67" s="41" t="n">
        <v>31000</v>
      </c>
      <c r="B67" s="41" t="n">
        <v>58424.58</v>
      </c>
      <c r="C67" s="41" t="n">
        <v>66546.12</v>
      </c>
      <c r="D67" s="41" t="n">
        <v>129813.2</v>
      </c>
      <c r="E67" s="41" t="n">
        <v>14313.04</v>
      </c>
      <c r="F67" s="41" t="n">
        <v>76377.3588618999</v>
      </c>
      <c r="G67" s="41" t="n">
        <v>65619.2029848372</v>
      </c>
      <c r="H67" s="41" t="n">
        <v>61475.9559450765</v>
      </c>
      <c r="I67" s="41" t="n">
        <v>28610.8618698245</v>
      </c>
      <c r="J67" s="41" t="n">
        <v>29066.6725857256</v>
      </c>
      <c r="K67" s="41" t="n">
        <v>30599.4849390348</v>
      </c>
      <c r="M67" s="41" t="n">
        <f aca="false">A67</f>
        <v>31000</v>
      </c>
      <c r="N67" s="1" t="n">
        <f aca="false">(B67+B33)/2</f>
        <v>70290.91</v>
      </c>
      <c r="O67" s="1" t="n">
        <f aca="false">(C67+C33)/2</f>
        <v>54727.37</v>
      </c>
      <c r="P67" s="1" t="n">
        <f aca="false">(D67+D33)/2</f>
        <v>99713.9</v>
      </c>
      <c r="Q67" s="1"/>
      <c r="R67" s="1" t="n">
        <f aca="false">(E67+E33)/2</f>
        <v>33336.5</v>
      </c>
      <c r="S67" s="1"/>
      <c r="T67" s="1"/>
      <c r="U67" s="1" t="n">
        <f aca="false">(F67+F33)/2</f>
        <v>64750.7529081663</v>
      </c>
      <c r="V67" s="1" t="n">
        <f aca="false">(G67+G33)/2</f>
        <v>49361.7229580241</v>
      </c>
      <c r="W67" s="1" t="n">
        <f aca="false">(H67+H33)/2</f>
        <v>47294.5908934969</v>
      </c>
      <c r="X67" s="1" t="n">
        <f aca="false">(I67+I33)/2</f>
        <v>25570.4870205365</v>
      </c>
      <c r="Y67" s="1" t="n">
        <f aca="false">(J67+J33)/2</f>
        <v>26343.1680820383</v>
      </c>
      <c r="Z67" s="1" t="n">
        <f aca="false">(K67+K33)/2</f>
        <v>29433.3722108161</v>
      </c>
    </row>
    <row r="68" customFormat="false" ht="15" hidden="false" customHeight="false" outlineLevel="0" collapsed="false">
      <c r="A68" s="1"/>
      <c r="C68" s="1"/>
      <c r="D68" s="1"/>
      <c r="E68" s="1"/>
      <c r="G68" s="1"/>
      <c r="H68" s="1"/>
      <c r="J68" s="1"/>
      <c r="K68" s="1"/>
      <c r="O68" s="1"/>
      <c r="P68" s="1"/>
      <c r="Q68" s="1"/>
    </row>
    <row r="69" customFormat="false" ht="15" hidden="false" customHeight="false" outlineLevel="0" collapsed="false">
      <c r="A69" s="1" t="s">
        <v>277</v>
      </c>
      <c r="C69" s="1"/>
      <c r="D69" s="1" t="s">
        <v>278</v>
      </c>
      <c r="E69" s="1"/>
      <c r="G69" s="1"/>
      <c r="H69" s="1"/>
      <c r="J69" s="1"/>
      <c r="K69" s="1"/>
      <c r="O69" s="1"/>
      <c r="P69" s="1"/>
      <c r="Q69" s="1"/>
    </row>
    <row r="70" customFormat="false" ht="15" hidden="false" customHeight="false" outlineLevel="0" collapsed="false">
      <c r="A70" s="1"/>
      <c r="B70" s="1" t="s">
        <v>183</v>
      </c>
      <c r="C70" s="1" t="s">
        <v>268</v>
      </c>
      <c r="D70" s="1" t="s">
        <v>269</v>
      </c>
      <c r="E70" s="1" t="s">
        <v>184</v>
      </c>
      <c r="F70" s="1" t="s">
        <v>183</v>
      </c>
      <c r="G70" s="1" t="s">
        <v>268</v>
      </c>
      <c r="H70" s="1" t="s">
        <v>269</v>
      </c>
      <c r="I70" s="1" t="s">
        <v>183</v>
      </c>
      <c r="J70" s="1" t="s">
        <v>268</v>
      </c>
      <c r="K70" s="1" t="s">
        <v>269</v>
      </c>
      <c r="O70" s="1"/>
      <c r="P70" s="1"/>
      <c r="Q70" s="1"/>
    </row>
    <row r="71" customFormat="false" ht="15" hidden="false" customHeight="false" outlineLevel="0" collapsed="false">
      <c r="A71" s="1" t="s">
        <v>182</v>
      </c>
      <c r="B71" s="1" t="s">
        <v>2</v>
      </c>
      <c r="C71" s="1" t="s">
        <v>2</v>
      </c>
      <c r="D71" s="1" t="s">
        <v>2</v>
      </c>
      <c r="E71" s="1" t="s">
        <v>2</v>
      </c>
      <c r="F71" s="1" t="s">
        <v>208</v>
      </c>
      <c r="G71" s="1" t="s">
        <v>208</v>
      </c>
      <c r="H71" s="1" t="s">
        <v>208</v>
      </c>
      <c r="I71" s="1" t="s">
        <v>209</v>
      </c>
      <c r="J71" s="1" t="s">
        <v>209</v>
      </c>
      <c r="K71" s="1" t="s">
        <v>209</v>
      </c>
      <c r="O71" s="1"/>
      <c r="P71" s="1"/>
      <c r="Q71" s="1"/>
    </row>
    <row r="72" customFormat="false" ht="15" hidden="false" customHeight="false" outlineLevel="0" collapsed="false">
      <c r="A72" s="41" t="n">
        <v>3250</v>
      </c>
      <c r="B72" s="41" t="n">
        <v>517563.6</v>
      </c>
      <c r="C72" s="41" t="n">
        <v>493885.37</v>
      </c>
      <c r="D72" s="41" t="n">
        <v>569219.65</v>
      </c>
      <c r="E72" s="41" t="n">
        <v>152613</v>
      </c>
      <c r="F72" s="41" t="n">
        <v>1488562.05555826</v>
      </c>
      <c r="G72" s="41" t="n">
        <v>1432766.67013819</v>
      </c>
      <c r="H72" s="41" t="n">
        <v>562621.350069552</v>
      </c>
      <c r="I72" s="41" t="n">
        <v>525085.533818477</v>
      </c>
      <c r="J72" s="41" t="n">
        <v>473649.578021655</v>
      </c>
      <c r="K72" s="41" t="n">
        <v>231314.083447568</v>
      </c>
      <c r="O72" s="1"/>
      <c r="P72" s="1"/>
      <c r="Q72" s="1"/>
    </row>
    <row r="73" customFormat="false" ht="15" hidden="false" customHeight="false" outlineLevel="0" collapsed="false">
      <c r="A73" s="41" t="n">
        <v>3500</v>
      </c>
      <c r="B73" s="41" t="n">
        <v>540134.7</v>
      </c>
      <c r="C73" s="41" t="n">
        <v>516655.59</v>
      </c>
      <c r="D73" s="41" t="n">
        <v>596120.29</v>
      </c>
      <c r="E73" s="41" t="n">
        <v>158337.15</v>
      </c>
      <c r="F73" s="41" t="n">
        <v>1461854.54370877</v>
      </c>
      <c r="G73" s="41" t="n">
        <v>1414343.11731371</v>
      </c>
      <c r="H73" s="41" t="n">
        <v>565675.770893793</v>
      </c>
      <c r="I73" s="41" t="n">
        <v>516053.363776524</v>
      </c>
      <c r="J73" s="41" t="n">
        <v>465747.24074201</v>
      </c>
      <c r="K73" s="41" t="n">
        <v>229338.264124319</v>
      </c>
      <c r="O73" s="1"/>
      <c r="P73" s="1"/>
      <c r="Q73" s="1"/>
    </row>
    <row r="74" customFormat="false" ht="15" hidden="false" customHeight="false" outlineLevel="0" collapsed="false">
      <c r="A74" s="41" t="n">
        <v>3750</v>
      </c>
      <c r="B74" s="41" t="n">
        <v>557335.05</v>
      </c>
      <c r="C74" s="41" t="n">
        <v>533387.14</v>
      </c>
      <c r="D74" s="41" t="n">
        <v>619524.23</v>
      </c>
      <c r="E74" s="41" t="n">
        <v>160322.7</v>
      </c>
      <c r="F74" s="41" t="n">
        <v>1491153.20786769</v>
      </c>
      <c r="G74" s="41" t="n">
        <v>1453481.63339566</v>
      </c>
      <c r="H74" s="41" t="n">
        <v>587341.640424736</v>
      </c>
      <c r="I74" s="41" t="n">
        <v>506828.3036074</v>
      </c>
      <c r="J74" s="41" t="n">
        <v>458036.657530866</v>
      </c>
      <c r="K74" s="41" t="n">
        <v>228915.854832452</v>
      </c>
      <c r="O74" s="1"/>
      <c r="P74" s="1"/>
      <c r="Q74" s="1"/>
    </row>
    <row r="75" customFormat="false" ht="15" hidden="false" customHeight="false" outlineLevel="0" collapsed="false">
      <c r="A75" s="41" t="n">
        <v>4000</v>
      </c>
      <c r="B75" s="41" t="n">
        <v>571052.55</v>
      </c>
      <c r="C75" s="41" t="n">
        <v>546577.79</v>
      </c>
      <c r="D75" s="41" t="n">
        <v>640058.96</v>
      </c>
      <c r="E75" s="41" t="n">
        <v>160020.45</v>
      </c>
      <c r="F75" s="41" t="n">
        <v>1478401.00069532</v>
      </c>
      <c r="G75" s="41" t="n">
        <v>1448174.30990164</v>
      </c>
      <c r="H75" s="41" t="n">
        <v>595624.034976254</v>
      </c>
      <c r="I75" s="41" t="n">
        <v>500016.907698011</v>
      </c>
      <c r="J75" s="41" t="n">
        <v>452441.602181604</v>
      </c>
      <c r="K75" s="41" t="n">
        <v>229221.053560278</v>
      </c>
      <c r="O75" s="1"/>
      <c r="P75" s="1"/>
      <c r="Q75" s="1"/>
    </row>
    <row r="76" customFormat="false" ht="15" hidden="false" customHeight="false" outlineLevel="0" collapsed="false">
      <c r="A76" s="41" t="n">
        <v>4250</v>
      </c>
      <c r="B76" s="41" t="n">
        <v>584449.2</v>
      </c>
      <c r="C76" s="41" t="n">
        <v>558157.49</v>
      </c>
      <c r="D76" s="41" t="n">
        <v>661484.63</v>
      </c>
      <c r="E76" s="41" t="n">
        <v>159271.8</v>
      </c>
      <c r="F76" s="41" t="n">
        <v>1447835.39576389</v>
      </c>
      <c r="G76" s="41" t="n">
        <v>1417933.0219694</v>
      </c>
      <c r="H76" s="41" t="n">
        <v>599940.468361031</v>
      </c>
      <c r="I76" s="41" t="n">
        <v>500223.765209961</v>
      </c>
      <c r="J76" s="41" t="n">
        <v>452546.968514059</v>
      </c>
      <c r="K76" s="41" t="n">
        <v>228786.181471605</v>
      </c>
      <c r="O76" s="1"/>
      <c r="P76" s="1"/>
      <c r="Q76" s="1"/>
    </row>
    <row r="77" customFormat="false" ht="15" hidden="false" customHeight="false" outlineLevel="0" collapsed="false">
      <c r="A77" s="41" t="n">
        <v>4500</v>
      </c>
      <c r="B77" s="41" t="n">
        <v>594576.9</v>
      </c>
      <c r="C77" s="41" t="n">
        <v>565433.88</v>
      </c>
      <c r="D77" s="41" t="n">
        <v>681913.98</v>
      </c>
      <c r="E77" s="41" t="n">
        <v>160378.5</v>
      </c>
      <c r="F77" s="41" t="n">
        <v>1400085.11055861</v>
      </c>
      <c r="G77" s="41" t="n">
        <v>1374480.75718588</v>
      </c>
      <c r="H77" s="41" t="n">
        <v>599859.939632636</v>
      </c>
      <c r="I77" s="41" t="n">
        <v>494892.291364923</v>
      </c>
      <c r="J77" s="41" t="n">
        <v>448228.542676553</v>
      </c>
      <c r="K77" s="41" t="n">
        <v>229044.710228851</v>
      </c>
      <c r="O77" s="1"/>
      <c r="P77" s="1"/>
      <c r="Q77" s="1"/>
    </row>
    <row r="78" customFormat="false" ht="15" hidden="false" customHeight="false" outlineLevel="0" collapsed="false">
      <c r="A78" s="41" t="n">
        <v>4750</v>
      </c>
      <c r="B78" s="41" t="n">
        <v>599845.35</v>
      </c>
      <c r="C78" s="41" t="n">
        <v>568888.65</v>
      </c>
      <c r="D78" s="41" t="n">
        <v>700714.73</v>
      </c>
      <c r="E78" s="41" t="n">
        <v>160243.65</v>
      </c>
      <c r="F78" s="41" t="n">
        <v>1340045.73514268</v>
      </c>
      <c r="G78" s="41" t="n">
        <v>1319662.5280772</v>
      </c>
      <c r="H78" s="41" t="n">
        <v>593713.259257195</v>
      </c>
      <c r="I78" s="41" t="n">
        <v>484520.893388494</v>
      </c>
      <c r="J78" s="41" t="n">
        <v>439213.8735832</v>
      </c>
      <c r="K78" s="41" t="n">
        <v>226453.336473284</v>
      </c>
      <c r="O78" s="1"/>
      <c r="P78" s="1"/>
      <c r="Q78" s="1"/>
    </row>
    <row r="79" customFormat="false" ht="15" hidden="false" customHeight="false" outlineLevel="0" collapsed="false">
      <c r="A79" s="41" t="n">
        <v>5000</v>
      </c>
      <c r="B79" s="41" t="n">
        <v>601840.2</v>
      </c>
      <c r="C79" s="41" t="n">
        <v>568856.75</v>
      </c>
      <c r="D79" s="41" t="n">
        <v>715520.62</v>
      </c>
      <c r="E79" s="41" t="n">
        <v>160132.05</v>
      </c>
      <c r="F79" s="41" t="n">
        <v>1276514.74666962</v>
      </c>
      <c r="G79" s="41" t="n">
        <v>1257236.90787714</v>
      </c>
      <c r="H79" s="41" t="n">
        <v>578625.936639811</v>
      </c>
      <c r="I79" s="41" t="n">
        <v>472799.658995611</v>
      </c>
      <c r="J79" s="41" t="n">
        <v>428767.131826324</v>
      </c>
      <c r="K79" s="41" t="n">
        <v>222135.51345136</v>
      </c>
      <c r="O79" s="1"/>
      <c r="P79" s="1"/>
      <c r="Q79" s="1"/>
    </row>
    <row r="80" customFormat="false" ht="15" hidden="false" customHeight="false" outlineLevel="0" collapsed="false">
      <c r="A80" s="41" t="n">
        <v>5250</v>
      </c>
      <c r="B80" s="41" t="n">
        <v>600180.15</v>
      </c>
      <c r="C80" s="41" t="n">
        <v>565752.88</v>
      </c>
      <c r="D80" s="41" t="n">
        <v>727117.21</v>
      </c>
      <c r="E80" s="41" t="n">
        <v>161280.6</v>
      </c>
      <c r="F80" s="41" t="n">
        <v>1219383.41814944</v>
      </c>
      <c r="G80" s="41" t="n">
        <v>1196391.79464456</v>
      </c>
      <c r="H80" s="41" t="n">
        <v>567184.091303443</v>
      </c>
      <c r="I80" s="41" t="n">
        <v>462554.040082977</v>
      </c>
      <c r="J80" s="41" t="n">
        <v>419606.726673547</v>
      </c>
      <c r="K80" s="41" t="n">
        <v>218408.482549686</v>
      </c>
      <c r="O80" s="1"/>
      <c r="P80" s="1"/>
      <c r="Q80" s="1"/>
    </row>
    <row r="81" customFormat="false" ht="15" hidden="false" customHeight="false" outlineLevel="0" collapsed="false">
      <c r="A81" s="41" t="n">
        <v>5500</v>
      </c>
      <c r="B81" s="41" t="n">
        <v>596697.3</v>
      </c>
      <c r="C81" s="41" t="n">
        <v>560240.56</v>
      </c>
      <c r="D81" s="41" t="n">
        <v>740184.33</v>
      </c>
      <c r="E81" s="41" t="n">
        <v>163484.7</v>
      </c>
      <c r="F81" s="41" t="n">
        <v>1162670.86778475</v>
      </c>
      <c r="G81" s="41" t="n">
        <v>1133767.96500726</v>
      </c>
      <c r="H81" s="41" t="n">
        <v>555131.113649116</v>
      </c>
      <c r="I81" s="41" t="n">
        <v>453030.697921811</v>
      </c>
      <c r="J81" s="41" t="n">
        <v>411170.649060895</v>
      </c>
      <c r="K81" s="41" t="n">
        <v>215915.833996091</v>
      </c>
      <c r="O81" s="1"/>
      <c r="P81" s="1"/>
      <c r="Q81" s="1"/>
    </row>
    <row r="82" customFormat="false" ht="15" hidden="false" customHeight="false" outlineLevel="0" collapsed="false">
      <c r="A82" s="41" t="n">
        <v>6000</v>
      </c>
      <c r="B82" s="41" t="n">
        <v>586295.25</v>
      </c>
      <c r="C82" s="41" t="n">
        <v>546462.95</v>
      </c>
      <c r="D82" s="41" t="n">
        <v>759708.37</v>
      </c>
      <c r="E82" s="41" t="n">
        <v>164954.1</v>
      </c>
      <c r="F82" s="41" t="n">
        <v>1076094.13687429</v>
      </c>
      <c r="G82" s="41" t="n">
        <v>1032322.13591525</v>
      </c>
      <c r="H82" s="41" t="n">
        <v>533007.231268581</v>
      </c>
      <c r="I82" s="41" t="n">
        <v>437515.889231288</v>
      </c>
      <c r="J82" s="41" t="n">
        <v>397833.101075878</v>
      </c>
      <c r="K82" s="41" t="n">
        <v>213928.042346134</v>
      </c>
      <c r="O82" s="1"/>
      <c r="P82" s="1"/>
      <c r="Q82" s="1"/>
    </row>
    <row r="83" customFormat="false" ht="15" hidden="false" customHeight="false" outlineLevel="0" collapsed="false">
      <c r="A83" s="41" t="n">
        <v>6500</v>
      </c>
      <c r="B83" s="41" t="n">
        <v>571480.35</v>
      </c>
      <c r="C83" s="41" t="n">
        <v>528442.64</v>
      </c>
      <c r="D83" s="41" t="n">
        <v>774930.99</v>
      </c>
      <c r="E83" s="41" t="n">
        <v>164600.7</v>
      </c>
      <c r="F83" s="41" t="n">
        <v>1027072.90397981</v>
      </c>
      <c r="G83" s="41" t="n">
        <v>959582.168947281</v>
      </c>
      <c r="H83" s="41" t="n">
        <v>516278.172120247</v>
      </c>
      <c r="I83" s="41" t="n">
        <v>429452.491120561</v>
      </c>
      <c r="J83" s="41" t="n">
        <v>391378.597518074</v>
      </c>
      <c r="K83" s="41" t="n">
        <v>214618.495312563</v>
      </c>
      <c r="O83" s="1"/>
      <c r="P83" s="1"/>
      <c r="Q83" s="1"/>
    </row>
    <row r="84" customFormat="false" ht="15" hidden="false" customHeight="false" outlineLevel="0" collapsed="false">
      <c r="A84" s="41" t="n">
        <v>7000</v>
      </c>
      <c r="B84" s="41" t="n">
        <v>548314.05</v>
      </c>
      <c r="C84" s="41" t="n">
        <v>507863.95</v>
      </c>
      <c r="D84" s="41" t="n">
        <v>782848.86</v>
      </c>
      <c r="E84" s="41" t="n">
        <v>162247.8</v>
      </c>
      <c r="F84" s="41" t="n">
        <v>987534.9875329</v>
      </c>
      <c r="G84" s="41" t="n">
        <v>910640.823814129</v>
      </c>
      <c r="H84" s="41" t="n">
        <v>507348.049856158</v>
      </c>
      <c r="I84" s="41" t="n">
        <v>415378.096612259</v>
      </c>
      <c r="J84" s="41" t="n">
        <v>379513.05656474</v>
      </c>
      <c r="K84" s="41" t="n">
        <v>213375.400114847</v>
      </c>
      <c r="O84" s="1"/>
      <c r="P84" s="1"/>
      <c r="Q84" s="1"/>
    </row>
    <row r="85" customFormat="false" ht="15" hidden="false" customHeight="false" outlineLevel="0" collapsed="false">
      <c r="A85" s="41" t="n">
        <v>7500</v>
      </c>
      <c r="B85" s="41" t="n">
        <v>519330.6</v>
      </c>
      <c r="C85" s="41" t="n">
        <v>485616.89</v>
      </c>
      <c r="D85" s="41" t="n">
        <v>786637.75</v>
      </c>
      <c r="E85" s="41" t="n">
        <v>158969.55</v>
      </c>
      <c r="F85" s="41" t="n">
        <v>920057.838181246</v>
      </c>
      <c r="G85" s="41" t="n">
        <v>844090.378442496</v>
      </c>
      <c r="H85" s="41" t="n">
        <v>480767.559670819</v>
      </c>
      <c r="I85" s="41" t="n">
        <v>403861.334228714</v>
      </c>
      <c r="J85" s="41" t="n">
        <v>369939.313180721</v>
      </c>
      <c r="K85" s="41" t="n">
        <v>213238.41913565</v>
      </c>
      <c r="O85" s="1"/>
      <c r="P85" s="1"/>
      <c r="Q85" s="1"/>
    </row>
    <row r="86" customFormat="false" ht="15" hidden="false" customHeight="false" outlineLevel="0" collapsed="false">
      <c r="A86" s="41" t="n">
        <v>8000</v>
      </c>
      <c r="B86" s="41" t="n">
        <v>487794.3</v>
      </c>
      <c r="C86" s="41" t="n">
        <v>462776.49</v>
      </c>
      <c r="D86" s="41" t="n">
        <v>788865.1</v>
      </c>
      <c r="E86" s="41" t="n">
        <v>155258.85</v>
      </c>
      <c r="F86" s="41" t="n">
        <v>878704.573919578</v>
      </c>
      <c r="G86" s="41" t="n">
        <v>805311.839935156</v>
      </c>
      <c r="H86" s="41" t="n">
        <v>465232.58364736</v>
      </c>
      <c r="I86" s="41" t="n">
        <v>389700.431692616</v>
      </c>
      <c r="J86" s="41" t="n">
        <v>357966.761164722</v>
      </c>
      <c r="K86" s="41" t="n">
        <v>211881.523222988</v>
      </c>
      <c r="O86" s="1"/>
      <c r="P86" s="1"/>
      <c r="Q86" s="1"/>
    </row>
    <row r="87" customFormat="false" ht="15" hidden="false" customHeight="false" outlineLevel="0" collapsed="false">
      <c r="A87" s="41" t="n">
        <v>9000</v>
      </c>
      <c r="B87" s="41" t="n">
        <v>425010</v>
      </c>
      <c r="C87" s="41" t="n">
        <v>419446.72</v>
      </c>
      <c r="D87" s="41" t="n">
        <v>796883.56</v>
      </c>
      <c r="E87" s="41" t="n">
        <v>148632.6</v>
      </c>
      <c r="F87" s="41" t="n">
        <v>854996.262911487</v>
      </c>
      <c r="G87" s="41" t="n">
        <v>779547.428927865</v>
      </c>
      <c r="H87" s="41" t="n">
        <v>443239.073306435</v>
      </c>
      <c r="I87" s="41" t="n">
        <v>366603.91575514</v>
      </c>
      <c r="J87" s="41" t="n">
        <v>337271.282207804</v>
      </c>
      <c r="K87" s="41" t="n">
        <v>202956.708454994</v>
      </c>
      <c r="O87" s="1"/>
      <c r="P87" s="1"/>
      <c r="Q87" s="1"/>
    </row>
    <row r="88" customFormat="false" ht="15" hidden="false" customHeight="false" outlineLevel="0" collapsed="false">
      <c r="A88" s="41" t="n">
        <v>10000</v>
      </c>
      <c r="B88" s="41" t="n">
        <v>354260.25</v>
      </c>
      <c r="C88" s="41" t="n">
        <v>371357.47</v>
      </c>
      <c r="D88" s="41" t="n">
        <v>804490.08</v>
      </c>
      <c r="E88" s="41" t="n">
        <v>136686.75</v>
      </c>
      <c r="F88" s="41" t="n">
        <v>861683.136269624</v>
      </c>
      <c r="G88" s="41" t="n">
        <v>800488.564305724</v>
      </c>
      <c r="H88" s="41" t="n">
        <v>478506.508834949</v>
      </c>
      <c r="I88" s="41" t="n">
        <v>343931.65378274</v>
      </c>
      <c r="J88" s="41" t="n">
        <v>316546.838094591</v>
      </c>
      <c r="K88" s="41" t="n">
        <v>192391.866016667</v>
      </c>
      <c r="O88" s="1"/>
      <c r="P88" s="1"/>
      <c r="Q88" s="1"/>
    </row>
    <row r="89" customFormat="false" ht="15" hidden="false" customHeight="false" outlineLevel="0" collapsed="false">
      <c r="A89" s="41" t="n">
        <v>11000</v>
      </c>
      <c r="B89" s="41" t="n">
        <v>294670.5</v>
      </c>
      <c r="C89" s="41" t="n">
        <v>327118.55</v>
      </c>
      <c r="D89" s="41" t="n">
        <v>760656.79</v>
      </c>
      <c r="E89" s="41" t="n">
        <v>123796.95</v>
      </c>
      <c r="F89" s="41" t="n">
        <v>860183.467244869</v>
      </c>
      <c r="G89" s="41" t="n">
        <v>806030.929016379</v>
      </c>
      <c r="H89" s="41" t="n">
        <v>517041.349556179</v>
      </c>
      <c r="I89" s="41" t="n">
        <v>326095.668749927</v>
      </c>
      <c r="J89" s="41" t="n">
        <v>301241.903452181</v>
      </c>
      <c r="K89" s="41" t="n">
        <v>189398.520519935</v>
      </c>
      <c r="O89" s="1"/>
      <c r="P89" s="1"/>
      <c r="Q89" s="1"/>
    </row>
    <row r="90" customFormat="false" ht="15" hidden="false" customHeight="false" outlineLevel="0" collapsed="false">
      <c r="A90" s="41" t="n">
        <v>12000</v>
      </c>
      <c r="B90" s="41" t="n">
        <v>247449.75</v>
      </c>
      <c r="C90" s="41" t="n">
        <v>288318.58</v>
      </c>
      <c r="D90" s="41" t="n">
        <v>703856.97</v>
      </c>
      <c r="E90" s="41" t="n">
        <v>108363.6</v>
      </c>
      <c r="F90" s="41" t="n">
        <v>883520.694604134</v>
      </c>
      <c r="G90" s="41" t="n">
        <v>848497.84136539</v>
      </c>
      <c r="H90" s="41" t="n">
        <v>577881.826712341</v>
      </c>
      <c r="I90" s="41" t="n">
        <v>307575.376542914</v>
      </c>
      <c r="J90" s="41" t="n">
        <v>286346.500063125</v>
      </c>
      <c r="K90" s="41" t="n">
        <v>191418.234440579</v>
      </c>
      <c r="O90" s="1"/>
      <c r="P90" s="1"/>
      <c r="Q90" s="1"/>
    </row>
    <row r="91" customFormat="false" ht="15" hidden="false" customHeight="false" outlineLevel="0" collapsed="false">
      <c r="A91" s="41" t="n">
        <v>13000</v>
      </c>
      <c r="B91" s="41" t="n">
        <v>206320.5</v>
      </c>
      <c r="C91" s="41" t="n">
        <v>255081.97</v>
      </c>
      <c r="D91" s="41" t="n">
        <v>642741.36</v>
      </c>
      <c r="E91" s="41" t="n">
        <v>93325.5</v>
      </c>
      <c r="F91" s="41" t="n">
        <v>905810.253764571</v>
      </c>
      <c r="G91" s="41" t="n">
        <v>885857.110088664</v>
      </c>
      <c r="H91" s="41" t="n">
        <v>627183.436784987</v>
      </c>
      <c r="I91" s="41" t="n">
        <v>303377.999085314</v>
      </c>
      <c r="J91" s="41" t="n">
        <v>282764.255981931</v>
      </c>
      <c r="K91" s="41" t="n">
        <v>191542.459802652</v>
      </c>
      <c r="O91" s="1"/>
      <c r="P91" s="1"/>
      <c r="Q91" s="1"/>
    </row>
    <row r="92" customFormat="false" ht="15" hidden="false" customHeight="false" outlineLevel="0" collapsed="false">
      <c r="A92" s="41" t="n">
        <v>14000</v>
      </c>
      <c r="B92" s="41" t="n">
        <v>173384.55</v>
      </c>
      <c r="C92" s="41" t="n">
        <v>226834.52</v>
      </c>
      <c r="D92" s="41" t="n">
        <v>585266.15</v>
      </c>
      <c r="E92" s="41" t="n">
        <v>79673.1</v>
      </c>
      <c r="F92" s="41" t="n">
        <v>935357.201114989</v>
      </c>
      <c r="G92" s="41" t="n">
        <v>936552.361346735</v>
      </c>
      <c r="H92" s="41" t="n">
        <v>706159.380776186</v>
      </c>
      <c r="I92" s="41" t="n">
        <v>295111.420349134</v>
      </c>
      <c r="J92" s="41" t="n">
        <v>276321.389180091</v>
      </c>
      <c r="K92" s="41" t="n">
        <v>194747.132268686</v>
      </c>
      <c r="O92" s="1"/>
      <c r="P92" s="1"/>
      <c r="Q92" s="1"/>
    </row>
    <row r="93" customFormat="false" ht="15" hidden="false" customHeight="false" outlineLevel="0" collapsed="false">
      <c r="A93" s="41" t="n">
        <v>15000</v>
      </c>
      <c r="B93" s="41" t="n">
        <v>148479.15</v>
      </c>
      <c r="C93" s="41" t="n">
        <v>202931.85</v>
      </c>
      <c r="D93" s="41" t="n">
        <v>525439.05</v>
      </c>
      <c r="E93" s="41" t="n">
        <v>66425.25</v>
      </c>
      <c r="F93" s="41" t="n">
        <v>951758.02157374</v>
      </c>
      <c r="G93" s="41" t="n">
        <v>964000.125105278</v>
      </c>
      <c r="H93" s="41" t="n">
        <v>762017.892340363</v>
      </c>
      <c r="I93" s="41" t="n">
        <v>287063.528570293</v>
      </c>
      <c r="J93" s="41" t="n">
        <v>271035.796108056</v>
      </c>
      <c r="K93" s="41" t="n">
        <v>203902.241273778</v>
      </c>
      <c r="O93" s="1"/>
      <c r="P93" s="1"/>
      <c r="Q93" s="1"/>
    </row>
    <row r="94" customFormat="false" ht="15" hidden="false" customHeight="false" outlineLevel="0" collapsed="false">
      <c r="A94" s="41" t="n">
        <v>17000</v>
      </c>
      <c r="B94" s="41" t="n">
        <v>118444.8</v>
      </c>
      <c r="C94" s="41" t="n">
        <v>170974.43</v>
      </c>
      <c r="D94" s="41" t="n">
        <v>438261.05</v>
      </c>
      <c r="E94" s="41" t="n">
        <v>49666.65</v>
      </c>
      <c r="F94" s="41" t="n">
        <v>974404.016282525</v>
      </c>
      <c r="G94" s="41" t="n">
        <v>948224.13549349</v>
      </c>
      <c r="H94" s="41" t="n">
        <v>780461.492072617</v>
      </c>
      <c r="I94" s="41" t="n">
        <v>295609.618598352</v>
      </c>
      <c r="J94" s="41" t="n">
        <v>282896.234274255</v>
      </c>
      <c r="K94" s="41" t="n">
        <v>233753.435141942</v>
      </c>
      <c r="O94" s="1"/>
      <c r="P94" s="1"/>
      <c r="Q94" s="1"/>
    </row>
    <row r="95" customFormat="false" ht="15" hidden="false" customHeight="false" outlineLevel="0" collapsed="false">
      <c r="A95" s="41" t="n">
        <v>19000</v>
      </c>
      <c r="B95" s="41" t="n">
        <v>100281.9</v>
      </c>
      <c r="C95" s="41" t="n">
        <v>145888.27</v>
      </c>
      <c r="D95" s="41" t="n">
        <v>363680.75</v>
      </c>
      <c r="E95" s="41" t="n">
        <v>36995.4</v>
      </c>
      <c r="F95" s="41" t="n">
        <v>962998.606604006</v>
      </c>
      <c r="G95" s="41" t="n">
        <v>854180.320997179</v>
      </c>
      <c r="H95" s="41" t="n">
        <v>706836.038053809</v>
      </c>
      <c r="I95" s="41" t="n">
        <v>292924.207995921</v>
      </c>
      <c r="J95" s="41" t="n">
        <v>282743.788529162</v>
      </c>
      <c r="K95" s="41" t="n">
        <v>253550.175535048</v>
      </c>
      <c r="O95" s="1"/>
      <c r="P95" s="1"/>
      <c r="Q95" s="1"/>
    </row>
    <row r="96" customFormat="false" ht="15" hidden="false" customHeight="false" outlineLevel="0" collapsed="false">
      <c r="A96" s="41" t="n">
        <v>21000</v>
      </c>
      <c r="B96" s="41" t="n">
        <v>90019.35</v>
      </c>
      <c r="C96" s="41" t="n">
        <v>126869.49</v>
      </c>
      <c r="D96" s="41" t="n">
        <v>306694.12</v>
      </c>
      <c r="E96" s="41" t="n">
        <v>29174.1</v>
      </c>
      <c r="F96" s="41" t="n">
        <v>1029184.51245778</v>
      </c>
      <c r="G96" s="41" t="n">
        <v>905142.084901165</v>
      </c>
      <c r="H96" s="41" t="n">
        <v>724657.271880824</v>
      </c>
      <c r="I96" s="41" t="n">
        <v>294145.041701298</v>
      </c>
      <c r="J96" s="41" t="n">
        <v>286178.104186354</v>
      </c>
      <c r="K96" s="41" t="n">
        <v>260475.289149116</v>
      </c>
      <c r="O96" s="1"/>
      <c r="P96" s="1"/>
      <c r="Q96" s="1"/>
    </row>
    <row r="97" customFormat="false" ht="15" hidden="false" customHeight="false" outlineLevel="0" collapsed="false">
      <c r="A97" s="41" t="n">
        <v>23000</v>
      </c>
      <c r="B97" s="41" t="n">
        <v>79040.7</v>
      </c>
      <c r="C97" s="41" t="n">
        <v>107407.3</v>
      </c>
      <c r="D97" s="41" t="n">
        <v>265006.75</v>
      </c>
      <c r="E97" s="41" t="n">
        <v>22222.35</v>
      </c>
      <c r="F97" s="41" t="n">
        <v>1026001.5981394</v>
      </c>
      <c r="G97" s="41" t="n">
        <v>899762.715528575</v>
      </c>
      <c r="H97" s="41" t="n">
        <v>730933.71418053</v>
      </c>
      <c r="I97" s="41" t="n">
        <v>297394.23017287</v>
      </c>
      <c r="J97" s="41" t="n">
        <v>290710.908913481</v>
      </c>
      <c r="K97" s="41" t="n">
        <v>268330.351569292</v>
      </c>
      <c r="O97" s="1"/>
      <c r="P97" s="1"/>
      <c r="Q97" s="1"/>
    </row>
    <row r="98" customFormat="false" ht="15" hidden="false" customHeight="false" outlineLevel="0" collapsed="false">
      <c r="A98" s="41" t="n">
        <v>25000</v>
      </c>
      <c r="B98" s="41" t="n">
        <v>64267.65</v>
      </c>
      <c r="C98" s="41" t="n">
        <v>85667.45</v>
      </c>
      <c r="D98" s="41" t="n">
        <v>223951.66</v>
      </c>
      <c r="E98" s="41" t="n">
        <v>17074.8</v>
      </c>
      <c r="F98" s="41" t="n">
        <v>1052078.56528771</v>
      </c>
      <c r="G98" s="41" t="n">
        <v>918752.025340822</v>
      </c>
      <c r="H98" s="41" t="n">
        <v>761857.348418294</v>
      </c>
      <c r="I98" s="41" t="n">
        <v>300464.731656578</v>
      </c>
      <c r="J98" s="41" t="n">
        <v>295728.632975672</v>
      </c>
      <c r="K98" s="41" t="n">
        <v>279798.189536445</v>
      </c>
      <c r="O98" s="1"/>
      <c r="P98" s="1"/>
      <c r="Q98" s="1"/>
    </row>
    <row r="99" customFormat="false" ht="15" hidden="false" customHeight="false" outlineLevel="0" collapsed="false">
      <c r="A99" s="41" t="n">
        <v>27000</v>
      </c>
      <c r="B99" s="41" t="n">
        <v>55204.8</v>
      </c>
      <c r="C99" s="41" t="n">
        <v>69041.17</v>
      </c>
      <c r="D99" s="41" t="n">
        <v>194105.17</v>
      </c>
      <c r="E99" s="41" t="n">
        <v>14684.7</v>
      </c>
      <c r="F99" s="41" t="n">
        <v>1080166.22960787</v>
      </c>
      <c r="G99" s="41" t="n">
        <v>1011176.08379555</v>
      </c>
      <c r="H99" s="41" t="n">
        <v>850217.017433832</v>
      </c>
      <c r="I99" s="41" t="n">
        <v>306678.054003415</v>
      </c>
      <c r="J99" s="41" t="n">
        <v>303106.483547642</v>
      </c>
      <c r="K99" s="41" t="n">
        <v>292539.368208373</v>
      </c>
      <c r="O99" s="1"/>
      <c r="P99" s="1"/>
      <c r="Q99" s="1"/>
    </row>
    <row r="100" customFormat="false" ht="15" hidden="false" customHeight="false" outlineLevel="0" collapsed="false">
      <c r="A100" s="41" t="n">
        <v>29000</v>
      </c>
      <c r="B100" s="41" t="n">
        <v>37678.95</v>
      </c>
      <c r="C100" s="41" t="n">
        <v>49476.9</v>
      </c>
      <c r="D100" s="41" t="n">
        <v>163971.28</v>
      </c>
      <c r="E100" s="41" t="n">
        <v>10416</v>
      </c>
      <c r="F100" s="41" t="n">
        <v>1072382.79258666</v>
      </c>
      <c r="G100" s="41" t="n">
        <v>1038966.39934204</v>
      </c>
      <c r="H100" s="41" t="n">
        <v>909606.066266093</v>
      </c>
      <c r="I100" s="41" t="n">
        <v>294400.027743512</v>
      </c>
      <c r="J100" s="41" t="n">
        <v>293470.278689806</v>
      </c>
      <c r="K100" s="41" t="n">
        <v>293412.376068851</v>
      </c>
      <c r="O100" s="1"/>
      <c r="P100" s="1"/>
      <c r="Q100" s="1"/>
    </row>
    <row r="101" customFormat="false" ht="15" hidden="false" customHeight="false" outlineLevel="0" collapsed="false">
      <c r="A101" s="41" t="n">
        <v>31000</v>
      </c>
      <c r="B101" s="41" t="n">
        <v>30476.1</v>
      </c>
      <c r="C101" s="41" t="n">
        <v>38755.31</v>
      </c>
      <c r="D101" s="41" t="n">
        <v>140251.2</v>
      </c>
      <c r="E101" s="41" t="n">
        <v>8621.1</v>
      </c>
      <c r="F101" s="41" t="n">
        <v>1090278.07022112</v>
      </c>
      <c r="G101" s="41" t="n">
        <v>1024117.59014322</v>
      </c>
      <c r="H101" s="41" t="n">
        <v>917700.594672501</v>
      </c>
      <c r="I101" s="41" t="n">
        <v>311954.496636881</v>
      </c>
      <c r="J101" s="41" t="n">
        <v>312860.902746151</v>
      </c>
      <c r="K101" s="41" t="n">
        <v>320361.114380345</v>
      </c>
      <c r="O101" s="1"/>
      <c r="P101" s="1"/>
      <c r="Q101" s="1"/>
    </row>
    <row r="102" customFormat="false" ht="15" hidden="false" customHeight="false" outlineLevel="0" collapsed="false">
      <c r="A102" s="1"/>
      <c r="C102" s="1"/>
      <c r="D102" s="1"/>
      <c r="E102" s="1"/>
      <c r="G102" s="1"/>
      <c r="H102" s="1"/>
      <c r="J102" s="1"/>
      <c r="K102" s="1"/>
      <c r="O102" s="1"/>
      <c r="P102" s="1"/>
      <c r="Q102" s="1"/>
    </row>
    <row r="103" customFormat="false" ht="15" hidden="false" customHeight="false" outlineLevel="0" collapsed="false">
      <c r="A103" s="1" t="s">
        <v>279</v>
      </c>
      <c r="C103" s="1"/>
      <c r="D103" s="1" t="s">
        <v>280</v>
      </c>
      <c r="E103" s="1"/>
      <c r="G103" s="1"/>
      <c r="H103" s="1"/>
      <c r="J103" s="1"/>
      <c r="K103" s="1"/>
      <c r="O103" s="1"/>
      <c r="P103" s="1"/>
      <c r="Q103" s="1"/>
    </row>
    <row r="104" customFormat="false" ht="15" hidden="false" customHeight="false" outlineLevel="0" collapsed="false">
      <c r="A104" s="1"/>
      <c r="B104" s="1" t="s">
        <v>183</v>
      </c>
      <c r="C104" s="1" t="s">
        <v>268</v>
      </c>
      <c r="D104" s="1" t="s">
        <v>269</v>
      </c>
      <c r="E104" s="1" t="s">
        <v>184</v>
      </c>
      <c r="F104" s="1" t="s">
        <v>183</v>
      </c>
      <c r="G104" s="1" t="s">
        <v>268</v>
      </c>
      <c r="H104" s="1" t="s">
        <v>269</v>
      </c>
      <c r="I104" s="1" t="s">
        <v>183</v>
      </c>
      <c r="J104" s="1" t="s">
        <v>268</v>
      </c>
      <c r="K104" s="1" t="s">
        <v>269</v>
      </c>
      <c r="O104" s="1"/>
      <c r="P104" s="1"/>
      <c r="Q104" s="1"/>
    </row>
    <row r="105" customFormat="false" ht="15" hidden="false" customHeight="false" outlineLevel="0" collapsed="false">
      <c r="A105" s="1" t="s">
        <v>182</v>
      </c>
      <c r="B105" s="1" t="s">
        <v>2</v>
      </c>
      <c r="C105" s="1" t="s">
        <v>2</v>
      </c>
      <c r="D105" s="1" t="s">
        <v>2</v>
      </c>
      <c r="E105" s="1" t="s">
        <v>2</v>
      </c>
      <c r="F105" s="1" t="s">
        <v>208</v>
      </c>
      <c r="G105" s="1" t="s">
        <v>208</v>
      </c>
      <c r="H105" s="1" t="s">
        <v>208</v>
      </c>
      <c r="I105" s="1" t="s">
        <v>209</v>
      </c>
      <c r="J105" s="1" t="s">
        <v>209</v>
      </c>
      <c r="K105" s="1" t="s">
        <v>209</v>
      </c>
      <c r="O105" s="1"/>
      <c r="P105" s="1"/>
      <c r="Q105" s="1"/>
    </row>
    <row r="106" customFormat="false" ht="15" hidden="false" customHeight="false" outlineLevel="0" collapsed="false">
      <c r="A106" s="41" t="n">
        <v>3250</v>
      </c>
      <c r="B106" s="41" t="n">
        <v>276158.54</v>
      </c>
      <c r="C106" s="41" t="n">
        <v>594400.56</v>
      </c>
      <c r="D106" s="41" t="n">
        <v>183474</v>
      </c>
      <c r="E106" s="41" t="n">
        <v>51508.81</v>
      </c>
      <c r="F106" s="41" t="n">
        <v>310194.815769717</v>
      </c>
      <c r="G106" s="41" t="n">
        <v>261560.072003862</v>
      </c>
      <c r="H106" s="41" t="n">
        <v>157210.056980697</v>
      </c>
      <c r="I106" s="41" t="n">
        <v>168835.651386103</v>
      </c>
      <c r="J106" s="41" t="n">
        <v>153022.274508001</v>
      </c>
      <c r="K106" s="41" t="n">
        <v>80455.3112281277</v>
      </c>
      <c r="O106" s="1"/>
      <c r="P106" s="1"/>
      <c r="Q106" s="1"/>
    </row>
    <row r="107" customFormat="false" ht="15" hidden="false" customHeight="false" outlineLevel="0" collapsed="false">
      <c r="A107" s="41" t="n">
        <v>3500</v>
      </c>
      <c r="B107" s="41" t="n">
        <v>276891.75</v>
      </c>
      <c r="C107" s="41" t="n">
        <v>600364.96</v>
      </c>
      <c r="D107" s="41" t="n">
        <v>192444</v>
      </c>
      <c r="E107" s="41" t="n">
        <v>54868.01</v>
      </c>
      <c r="F107" s="41" t="n">
        <v>291390.269013759</v>
      </c>
      <c r="G107" s="41" t="n">
        <v>244172.273621987</v>
      </c>
      <c r="H107" s="41" t="n">
        <v>151625.572659505</v>
      </c>
      <c r="I107" s="41" t="n">
        <v>165755.046695319</v>
      </c>
      <c r="J107" s="41" t="n">
        <v>150648.092736837</v>
      </c>
      <c r="K107" s="41" t="n">
        <v>81335.5621428385</v>
      </c>
      <c r="O107" s="1"/>
      <c r="P107" s="1"/>
      <c r="Q107" s="1"/>
    </row>
    <row r="108" customFormat="false" ht="15" hidden="false" customHeight="false" outlineLevel="0" collapsed="false">
      <c r="A108" s="41" t="n">
        <v>3750</v>
      </c>
      <c r="B108" s="41" t="n">
        <v>272540.94</v>
      </c>
      <c r="C108" s="41" t="n">
        <v>592640.1</v>
      </c>
      <c r="D108" s="41" t="n">
        <v>196452</v>
      </c>
      <c r="E108" s="41" t="n">
        <v>57351.88</v>
      </c>
      <c r="F108" s="41" t="n">
        <v>272722.191070336</v>
      </c>
      <c r="G108" s="41" t="n">
        <v>227617.963736649</v>
      </c>
      <c r="H108" s="41" t="n">
        <v>140543.287180273</v>
      </c>
      <c r="I108" s="41" t="n">
        <v>162892.524888667</v>
      </c>
      <c r="J108" s="41" t="n">
        <v>147887.330117375</v>
      </c>
      <c r="K108" s="41" t="n">
        <v>79618.8931536688</v>
      </c>
      <c r="O108" s="1"/>
      <c r="P108" s="1"/>
      <c r="Q108" s="1"/>
    </row>
    <row r="109" customFormat="false" ht="15" hidden="false" customHeight="false" outlineLevel="0" collapsed="false">
      <c r="A109" s="41" t="n">
        <v>4000</v>
      </c>
      <c r="B109" s="41" t="n">
        <v>264989.2</v>
      </c>
      <c r="C109" s="41" t="n">
        <v>580042.71</v>
      </c>
      <c r="D109" s="41" t="n">
        <v>199377</v>
      </c>
      <c r="E109" s="41" t="n">
        <v>58698.79</v>
      </c>
      <c r="F109" s="41" t="n">
        <v>255739.504983136</v>
      </c>
      <c r="G109" s="41" t="n">
        <v>214582.415241166</v>
      </c>
      <c r="H109" s="41" t="n">
        <v>136638.821713285</v>
      </c>
      <c r="I109" s="41" t="n">
        <v>160267.040139536</v>
      </c>
      <c r="J109" s="41" t="n">
        <v>145370.025724977</v>
      </c>
      <c r="K109" s="41" t="n">
        <v>77979.8929580848</v>
      </c>
      <c r="O109" s="1"/>
      <c r="P109" s="1"/>
      <c r="Q109" s="1"/>
    </row>
    <row r="110" customFormat="false" ht="15" hidden="false" customHeight="false" outlineLevel="0" collapsed="false">
      <c r="A110" s="41" t="n">
        <v>4250</v>
      </c>
      <c r="B110" s="41" t="n">
        <v>256006.57</v>
      </c>
      <c r="C110" s="41" t="n">
        <v>566310.16</v>
      </c>
      <c r="D110" s="41" t="n">
        <v>203223</v>
      </c>
      <c r="E110" s="41" t="n">
        <v>59887.43</v>
      </c>
      <c r="F110" s="41" t="n">
        <v>240605.622210057</v>
      </c>
      <c r="G110" s="41" t="n">
        <v>204542.963430815</v>
      </c>
      <c r="H110" s="41" t="n">
        <v>133665.911100713</v>
      </c>
      <c r="I110" s="41" t="n">
        <v>158505.015541829</v>
      </c>
      <c r="J110" s="41" t="n">
        <v>143760.544634779</v>
      </c>
      <c r="K110" s="41" t="n">
        <v>77429.2449603097</v>
      </c>
      <c r="O110" s="1"/>
      <c r="P110" s="1"/>
      <c r="Q110" s="1"/>
    </row>
    <row r="111" customFormat="false" ht="15" hidden="false" customHeight="false" outlineLevel="0" collapsed="false">
      <c r="A111" s="41" t="n">
        <v>4500</v>
      </c>
      <c r="B111" s="41" t="n">
        <v>245670.57</v>
      </c>
      <c r="C111" s="41" t="n">
        <v>551697.38</v>
      </c>
      <c r="D111" s="41" t="n">
        <v>206586</v>
      </c>
      <c r="E111" s="41" t="n">
        <v>61279.56</v>
      </c>
      <c r="F111" s="41" t="n">
        <v>229759.276100369</v>
      </c>
      <c r="G111" s="41" t="n">
        <v>198715.785085117</v>
      </c>
      <c r="H111" s="41" t="n">
        <v>131653.735683651</v>
      </c>
      <c r="I111" s="41" t="n">
        <v>157196.278520057</v>
      </c>
      <c r="J111" s="41" t="n">
        <v>142520.934328476</v>
      </c>
      <c r="K111" s="41" t="n">
        <v>76658.6513614683</v>
      </c>
      <c r="O111" s="1"/>
      <c r="P111" s="1"/>
      <c r="Q111" s="1"/>
    </row>
    <row r="112" customFormat="false" ht="15" hidden="false" customHeight="false" outlineLevel="0" collapsed="false">
      <c r="A112" s="41" t="n">
        <v>4750</v>
      </c>
      <c r="B112" s="41" t="n">
        <v>234779.01</v>
      </c>
      <c r="C112" s="41" t="n">
        <v>535891.72</v>
      </c>
      <c r="D112" s="41" t="n">
        <v>209737.5</v>
      </c>
      <c r="E112" s="41" t="n">
        <v>62778.28</v>
      </c>
      <c r="F112" s="41" t="n">
        <v>218256.536879288</v>
      </c>
      <c r="G112" s="41" t="n">
        <v>194642.677045234</v>
      </c>
      <c r="H112" s="41" t="n">
        <v>129930.827200569</v>
      </c>
      <c r="I112" s="41" t="n">
        <v>155164.836320838</v>
      </c>
      <c r="J112" s="41" t="n">
        <v>140636.558396047</v>
      </c>
      <c r="K112" s="41" t="n">
        <v>75668.5598005034</v>
      </c>
      <c r="O112" s="1"/>
      <c r="P112" s="1"/>
      <c r="Q112" s="1"/>
    </row>
    <row r="113" customFormat="false" ht="15" hidden="false" customHeight="false" outlineLevel="0" collapsed="false">
      <c r="A113" s="41" t="n">
        <v>5000</v>
      </c>
      <c r="B113" s="41" t="n">
        <v>224963.04</v>
      </c>
      <c r="C113" s="41" t="n">
        <v>521687.79</v>
      </c>
      <c r="D113" s="41" t="n">
        <v>212824.5</v>
      </c>
      <c r="E113" s="41" t="n">
        <v>64099.35</v>
      </c>
      <c r="F113" s="41" t="n">
        <v>207650.403696749</v>
      </c>
      <c r="G113" s="41" t="n">
        <v>189552.150211211</v>
      </c>
      <c r="H113" s="41" t="n">
        <v>129551.992976332</v>
      </c>
      <c r="I113" s="41" t="n">
        <v>152572.601116155</v>
      </c>
      <c r="J113" s="41" t="n">
        <v>138314.331959272</v>
      </c>
      <c r="K113" s="41" t="n">
        <v>74611.4514355734</v>
      </c>
      <c r="O113" s="1"/>
      <c r="P113" s="1"/>
      <c r="Q113" s="1"/>
    </row>
    <row r="114" customFormat="false" ht="15" hidden="false" customHeight="false" outlineLevel="0" collapsed="false">
      <c r="A114" s="41" t="n">
        <v>5250</v>
      </c>
      <c r="B114" s="41" t="n">
        <v>216403.54</v>
      </c>
      <c r="C114" s="41" t="n">
        <v>509143.31</v>
      </c>
      <c r="D114" s="41" t="n">
        <v>213292.5</v>
      </c>
      <c r="E114" s="41" t="n">
        <v>65443.03</v>
      </c>
      <c r="F114" s="41" t="n">
        <v>200231.497906478</v>
      </c>
      <c r="G114" s="41" t="n">
        <v>185556.812397289</v>
      </c>
      <c r="H114" s="41" t="n">
        <v>130038.276034585</v>
      </c>
      <c r="I114" s="41" t="n">
        <v>149420.425124859</v>
      </c>
      <c r="J114" s="41" t="n">
        <v>135572.116541</v>
      </c>
      <c r="K114" s="41" t="n">
        <v>73749.1466830188</v>
      </c>
      <c r="O114" s="1"/>
      <c r="P114" s="1"/>
      <c r="Q114" s="1"/>
    </row>
    <row r="115" customFormat="false" ht="15" hidden="false" customHeight="false" outlineLevel="0" collapsed="false">
      <c r="A115" s="41" t="n">
        <v>5500</v>
      </c>
      <c r="B115" s="41" t="n">
        <v>206658.63</v>
      </c>
      <c r="C115" s="41" t="n">
        <v>495723.41</v>
      </c>
      <c r="D115" s="41" t="n">
        <v>213697.5</v>
      </c>
      <c r="E115" s="41" t="n">
        <v>66066.42</v>
      </c>
      <c r="F115" s="41" t="n">
        <v>197848.757714993</v>
      </c>
      <c r="G115" s="41" t="n">
        <v>184201.872062261</v>
      </c>
      <c r="H115" s="41" t="n">
        <v>131059.835975858</v>
      </c>
      <c r="I115" s="41" t="n">
        <v>146180.134269044</v>
      </c>
      <c r="J115" s="41" t="n">
        <v>132808.002986964</v>
      </c>
      <c r="K115" s="41" t="n">
        <v>73212.465807671</v>
      </c>
      <c r="O115" s="1"/>
      <c r="P115" s="1"/>
      <c r="Q115" s="1"/>
    </row>
    <row r="116" customFormat="false" ht="15" hidden="false" customHeight="false" outlineLevel="0" collapsed="false">
      <c r="A116" s="41" t="n">
        <v>6000</v>
      </c>
      <c r="B116" s="41" t="n">
        <v>185983.4</v>
      </c>
      <c r="C116" s="41" t="n">
        <v>464213.1</v>
      </c>
      <c r="D116" s="41" t="n">
        <v>211047</v>
      </c>
      <c r="E116" s="41" t="n">
        <v>66231.15</v>
      </c>
      <c r="F116" s="41" t="n">
        <v>192650.811220454</v>
      </c>
      <c r="G116" s="41" t="n">
        <v>180205.807209068</v>
      </c>
      <c r="H116" s="41" t="n">
        <v>131183.763095592</v>
      </c>
      <c r="I116" s="41" t="n">
        <v>136817.089093153</v>
      </c>
      <c r="J116" s="41" t="n">
        <v>125003.070872351</v>
      </c>
      <c r="K116" s="41" t="n">
        <v>71833.9369284974</v>
      </c>
      <c r="O116" s="1"/>
      <c r="P116" s="1"/>
      <c r="Q116" s="1"/>
    </row>
    <row r="117" customFormat="false" ht="15" hidden="false" customHeight="false" outlineLevel="0" collapsed="false">
      <c r="A117" s="41" t="n">
        <v>6500</v>
      </c>
      <c r="B117" s="41" t="n">
        <v>169348.9</v>
      </c>
      <c r="C117" s="41" t="n">
        <v>438455.55</v>
      </c>
      <c r="D117" s="41" t="n">
        <v>206133</v>
      </c>
      <c r="E117" s="41" t="n">
        <v>66347.43</v>
      </c>
      <c r="F117" s="41" t="n">
        <v>189601.309189004</v>
      </c>
      <c r="G117" s="41" t="n">
        <v>177325.456523396</v>
      </c>
      <c r="H117" s="41" t="n">
        <v>130975.856552411</v>
      </c>
      <c r="I117" s="41" t="n">
        <v>125023.362351136</v>
      </c>
      <c r="J117" s="41" t="n">
        <v>114856.574190003</v>
      </c>
      <c r="K117" s="41" t="n">
        <v>69214.6870224484</v>
      </c>
      <c r="O117" s="1"/>
      <c r="P117" s="1"/>
      <c r="Q117" s="1"/>
    </row>
    <row r="118" customFormat="false" ht="15" hidden="false" customHeight="false" outlineLevel="0" collapsed="false">
      <c r="A118" s="41" t="n">
        <v>7000</v>
      </c>
      <c r="B118" s="41" t="n">
        <v>157307.46</v>
      </c>
      <c r="C118" s="41" t="n">
        <v>416372.84</v>
      </c>
      <c r="D118" s="41" t="n">
        <v>201430.5</v>
      </c>
      <c r="E118" s="41" t="n">
        <v>65045.74</v>
      </c>
      <c r="F118" s="41" t="n">
        <v>185032.708930721</v>
      </c>
      <c r="G118" s="41" t="n">
        <v>171677.00233049</v>
      </c>
      <c r="H118" s="41" t="n">
        <v>129475.087459532</v>
      </c>
      <c r="I118" s="41" t="n">
        <v>112950.531121666</v>
      </c>
      <c r="J118" s="41" t="n">
        <v>104210.025922609</v>
      </c>
      <c r="K118" s="41" t="n">
        <v>65479.5556804902</v>
      </c>
      <c r="O118" s="1"/>
      <c r="P118" s="1"/>
      <c r="Q118" s="1"/>
    </row>
    <row r="119" customFormat="false" ht="15" hidden="false" customHeight="false" outlineLevel="0" collapsed="false">
      <c r="A119" s="41" t="n">
        <v>7500</v>
      </c>
      <c r="B119" s="41" t="n">
        <v>149545.77</v>
      </c>
      <c r="C119" s="41" t="n">
        <v>398811.53</v>
      </c>
      <c r="D119" s="41" t="n">
        <v>194026.5</v>
      </c>
      <c r="E119" s="41" t="n">
        <v>61738.22</v>
      </c>
      <c r="F119" s="41" t="n">
        <v>182725.654619089</v>
      </c>
      <c r="G119" s="41" t="n">
        <v>168779.739128256</v>
      </c>
      <c r="H119" s="41" t="n">
        <v>132302.576668</v>
      </c>
      <c r="I119" s="41" t="n">
        <v>100694.118027585</v>
      </c>
      <c r="J119" s="41" t="n">
        <v>93464.7036756882</v>
      </c>
      <c r="K119" s="41" t="n">
        <v>61929.0904979438</v>
      </c>
      <c r="O119" s="1"/>
      <c r="P119" s="1"/>
      <c r="Q119" s="1"/>
    </row>
    <row r="120" customFormat="false" ht="15" hidden="false" customHeight="false" outlineLevel="0" collapsed="false">
      <c r="A120" s="41" t="n">
        <v>8000</v>
      </c>
      <c r="B120" s="41" t="n">
        <v>142220.13</v>
      </c>
      <c r="C120" s="41" t="n">
        <v>382481.58</v>
      </c>
      <c r="D120" s="41" t="n">
        <v>186205.5</v>
      </c>
      <c r="E120" s="41" t="n">
        <v>58107.7</v>
      </c>
      <c r="F120" s="41" t="n">
        <v>181538.35308533</v>
      </c>
      <c r="G120" s="41" t="n">
        <v>165902.538823397</v>
      </c>
      <c r="H120" s="41" t="n">
        <v>134115.907647</v>
      </c>
      <c r="I120" s="41" t="n">
        <v>90524.5413992262</v>
      </c>
      <c r="J120" s="41" t="n">
        <v>84674.3187595834</v>
      </c>
      <c r="K120" s="41" t="n">
        <v>60027.112036564</v>
      </c>
      <c r="O120" s="1"/>
      <c r="P120" s="1"/>
      <c r="Q120" s="1"/>
    </row>
    <row r="121" customFormat="false" ht="15" hidden="false" customHeight="false" outlineLevel="0" collapsed="false">
      <c r="A121" s="41" t="n">
        <v>9000</v>
      </c>
      <c r="B121" s="41" t="n">
        <v>139242.07</v>
      </c>
      <c r="C121" s="41" t="n">
        <v>363044.37</v>
      </c>
      <c r="D121" s="41" t="n">
        <v>168103.5</v>
      </c>
      <c r="E121" s="41" t="n">
        <v>52306.62</v>
      </c>
      <c r="F121" s="41" t="n">
        <v>178408.30024194</v>
      </c>
      <c r="G121" s="41" t="n">
        <v>159838.250976271</v>
      </c>
      <c r="H121" s="41" t="n">
        <v>136902.99001248</v>
      </c>
      <c r="I121" s="41" t="n">
        <v>73117.9401468997</v>
      </c>
      <c r="J121" s="41" t="n">
        <v>69533.1377940735</v>
      </c>
      <c r="K121" s="41" t="n">
        <v>56574.1639800818</v>
      </c>
      <c r="O121" s="1"/>
      <c r="P121" s="1"/>
      <c r="Q121" s="1"/>
    </row>
    <row r="122" customFormat="false" ht="15" hidden="false" customHeight="false" outlineLevel="0" collapsed="false">
      <c r="A122" s="41" t="n">
        <v>10000</v>
      </c>
      <c r="B122" s="41" t="n">
        <v>138499.17</v>
      </c>
      <c r="C122" s="41" t="n">
        <v>351437.84</v>
      </c>
      <c r="D122" s="41" t="n">
        <v>157839</v>
      </c>
      <c r="E122" s="41" t="n">
        <v>50630.25</v>
      </c>
      <c r="F122" s="41" t="n">
        <v>172710.152623194</v>
      </c>
      <c r="G122" s="41" t="n">
        <v>149452.856707096</v>
      </c>
      <c r="H122" s="41" t="n">
        <v>128653.387906217</v>
      </c>
      <c r="I122" s="41" t="n">
        <v>62689.5381255183</v>
      </c>
      <c r="J122" s="41" t="n">
        <v>60585.6080358817</v>
      </c>
      <c r="K122" s="41" t="n">
        <v>56142.5276336747</v>
      </c>
      <c r="O122" s="1"/>
      <c r="P122" s="1"/>
      <c r="Q122" s="1"/>
    </row>
    <row r="123" customFormat="false" ht="15" hidden="false" customHeight="false" outlineLevel="0" collapsed="false">
      <c r="A123" s="41" t="n">
        <v>11000</v>
      </c>
      <c r="B123" s="41" t="n">
        <v>128709.04</v>
      </c>
      <c r="C123" s="41" t="n">
        <v>328373.89</v>
      </c>
      <c r="D123" s="41" t="n">
        <v>151294.5</v>
      </c>
      <c r="E123" s="41" t="n">
        <v>47616.66</v>
      </c>
      <c r="F123" s="41" t="n">
        <v>169555.285376128</v>
      </c>
      <c r="G123" s="41" t="n">
        <v>143825.568726663</v>
      </c>
      <c r="H123" s="41" t="n">
        <v>130403.461262174</v>
      </c>
      <c r="I123" s="41" t="n">
        <v>56789.0711268485</v>
      </c>
      <c r="J123" s="41" t="n">
        <v>55279.7042512024</v>
      </c>
      <c r="K123" s="41" t="n">
        <v>54350.6734976519</v>
      </c>
      <c r="O123" s="1"/>
      <c r="P123" s="1"/>
      <c r="Q123" s="1"/>
    </row>
    <row r="124" customFormat="false" ht="15" hidden="false" customHeight="false" outlineLevel="0" collapsed="false">
      <c r="A124" s="41" t="n">
        <v>12000</v>
      </c>
      <c r="B124" s="41" t="n">
        <v>118805.86</v>
      </c>
      <c r="C124" s="41" t="n">
        <v>306656.74</v>
      </c>
      <c r="D124" s="41" t="n">
        <v>145137</v>
      </c>
      <c r="E124" s="41" t="n">
        <v>48517.83</v>
      </c>
      <c r="F124" s="41" t="n">
        <v>160310.394538959</v>
      </c>
      <c r="G124" s="41" t="n">
        <v>135215.829261068</v>
      </c>
      <c r="H124" s="41" t="n">
        <v>122538.606050319</v>
      </c>
      <c r="I124" s="41" t="n">
        <v>52852.2349824611</v>
      </c>
      <c r="J124" s="41" t="n">
        <v>51752.6061693082</v>
      </c>
      <c r="K124" s="41" t="n">
        <v>52519.9978439526</v>
      </c>
      <c r="O124" s="1"/>
      <c r="P124" s="1"/>
      <c r="Q124" s="1"/>
    </row>
    <row r="125" customFormat="false" ht="15" hidden="false" customHeight="false" outlineLevel="0" collapsed="false">
      <c r="A125" s="41" t="n">
        <v>13000</v>
      </c>
      <c r="B125" s="41" t="n">
        <v>103602.25</v>
      </c>
      <c r="C125" s="41" t="n">
        <v>274477.84</v>
      </c>
      <c r="D125" s="41" t="n">
        <v>137493</v>
      </c>
      <c r="E125" s="41" t="n">
        <v>48847.29</v>
      </c>
      <c r="F125" s="41" t="n">
        <v>155385.973015993</v>
      </c>
      <c r="G125" s="41" t="n">
        <v>129854.863770126</v>
      </c>
      <c r="H125" s="41" t="n">
        <v>116067.18386799</v>
      </c>
      <c r="I125" s="41" t="n">
        <v>49050.327663708</v>
      </c>
      <c r="J125" s="41" t="n">
        <v>48300.6509727619</v>
      </c>
      <c r="K125" s="41" t="n">
        <v>49763.1824968525</v>
      </c>
      <c r="O125" s="1"/>
      <c r="P125" s="1"/>
      <c r="Q125" s="1"/>
    </row>
    <row r="126" customFormat="false" ht="15" hidden="false" customHeight="false" outlineLevel="0" collapsed="false">
      <c r="A126" s="41" t="n">
        <v>14000</v>
      </c>
      <c r="B126" s="41" t="n">
        <v>95217.17</v>
      </c>
      <c r="C126" s="41" t="n">
        <v>253174.35</v>
      </c>
      <c r="D126" s="41" t="n">
        <v>131529</v>
      </c>
      <c r="E126" s="41" t="n">
        <v>48149.61</v>
      </c>
      <c r="F126" s="41" t="n">
        <v>148975.236098028</v>
      </c>
      <c r="G126" s="41" t="n">
        <v>122393.871256932</v>
      </c>
      <c r="H126" s="41" t="n">
        <v>105801.704458987</v>
      </c>
      <c r="I126" s="41" t="n">
        <v>46214.4994300141</v>
      </c>
      <c r="J126" s="41" t="n">
        <v>44929.9629346478</v>
      </c>
      <c r="K126" s="41" t="n">
        <v>46077.3900609758</v>
      </c>
      <c r="O126" s="1"/>
      <c r="P126" s="1"/>
      <c r="Q126" s="1"/>
    </row>
    <row r="127" customFormat="false" ht="15" hidden="false" customHeight="false" outlineLevel="0" collapsed="false">
      <c r="A127" s="41" t="n">
        <v>15000</v>
      </c>
      <c r="B127" s="41" t="n">
        <v>91648.02</v>
      </c>
      <c r="C127" s="41" t="n">
        <v>235757.34</v>
      </c>
      <c r="D127" s="41" t="n">
        <v>125499</v>
      </c>
      <c r="E127" s="41" t="n">
        <v>47348.57</v>
      </c>
      <c r="F127" s="41" t="n">
        <v>152683.95419275</v>
      </c>
      <c r="G127" s="41" t="n">
        <v>131426.925381768</v>
      </c>
      <c r="H127" s="41" t="n">
        <v>123778.394201557</v>
      </c>
      <c r="I127" s="41" t="n">
        <v>43945.8445123036</v>
      </c>
      <c r="J127" s="41" t="n">
        <v>42790.4213679012</v>
      </c>
      <c r="K127" s="41" t="n">
        <v>44428.7633191407</v>
      </c>
      <c r="O127" s="1"/>
      <c r="P127" s="1"/>
      <c r="Q127" s="1"/>
    </row>
    <row r="128" customFormat="false" ht="15" hidden="false" customHeight="false" outlineLevel="0" collapsed="false">
      <c r="A128" s="41" t="n">
        <v>17000</v>
      </c>
      <c r="B128" s="41" t="n">
        <v>78673.11</v>
      </c>
      <c r="C128" s="41" t="n">
        <v>199946.89</v>
      </c>
      <c r="D128" s="41" t="n">
        <v>109710</v>
      </c>
      <c r="E128" s="41" t="n">
        <v>38320.72</v>
      </c>
      <c r="F128" s="41" t="n">
        <v>159754.18561181</v>
      </c>
      <c r="G128" s="41" t="n">
        <v>133579.464360337</v>
      </c>
      <c r="H128" s="41" t="n">
        <v>144538.518856207</v>
      </c>
      <c r="I128" s="41" t="n">
        <v>46566.3131123525</v>
      </c>
      <c r="J128" s="41" t="n">
        <v>46149.945602207</v>
      </c>
      <c r="K128" s="41" t="n">
        <v>52528.0315904663</v>
      </c>
      <c r="O128" s="1"/>
      <c r="P128" s="1"/>
      <c r="Q128" s="1"/>
    </row>
    <row r="129" customFormat="false" ht="15" hidden="false" customHeight="false" outlineLevel="0" collapsed="false">
      <c r="A129" s="41" t="n">
        <v>19000</v>
      </c>
      <c r="B129" s="41" t="n">
        <v>58650.34</v>
      </c>
      <c r="C129" s="41" t="n">
        <v>154704.03</v>
      </c>
      <c r="D129" s="41" t="n">
        <v>92205</v>
      </c>
      <c r="E129" s="41" t="n">
        <v>28323.87</v>
      </c>
      <c r="F129" s="41" t="n">
        <v>158955.707207079</v>
      </c>
      <c r="G129" s="41" t="n">
        <v>128552.895776394</v>
      </c>
      <c r="H129" s="41" t="n">
        <v>134788.315444087</v>
      </c>
      <c r="I129" s="41" t="n">
        <v>49951.2199626107</v>
      </c>
      <c r="J129" s="41" t="n">
        <v>49387.5593266887</v>
      </c>
      <c r="K129" s="41" t="n">
        <v>58128.7102052332</v>
      </c>
      <c r="O129" s="1"/>
      <c r="P129" s="1"/>
      <c r="Q129" s="1"/>
    </row>
    <row r="130" customFormat="false" ht="15" hidden="false" customHeight="false" outlineLevel="0" collapsed="false">
      <c r="A130" s="41" t="n">
        <v>21000</v>
      </c>
      <c r="B130" s="41" t="n">
        <v>46418.33</v>
      </c>
      <c r="C130" s="41" t="n">
        <v>123540.04</v>
      </c>
      <c r="D130" s="41" t="n">
        <v>78073.5</v>
      </c>
      <c r="E130" s="41" t="n">
        <v>23117.11</v>
      </c>
      <c r="F130" s="41" t="n">
        <v>126324.692977113</v>
      </c>
      <c r="G130" s="41" t="n">
        <v>104019.763544775</v>
      </c>
      <c r="H130" s="41" t="n">
        <v>115770.852989642</v>
      </c>
      <c r="I130" s="41" t="n">
        <v>39799.0183918103</v>
      </c>
      <c r="J130" s="41" t="n">
        <v>39448.3131799552</v>
      </c>
      <c r="K130" s="41" t="n">
        <v>48841.9916027995</v>
      </c>
      <c r="O130" s="1"/>
      <c r="P130" s="1"/>
      <c r="Q130" s="1"/>
    </row>
    <row r="131" customFormat="false" ht="15" hidden="false" customHeight="false" outlineLevel="0" collapsed="false">
      <c r="A131" s="41" t="n">
        <v>23000</v>
      </c>
      <c r="B131" s="41" t="n">
        <v>33982.83</v>
      </c>
      <c r="C131" s="41" t="n">
        <v>89360.18</v>
      </c>
      <c r="D131" s="41" t="n">
        <v>61959</v>
      </c>
      <c r="E131" s="41" t="n">
        <v>16237.21</v>
      </c>
      <c r="F131" s="41" t="n">
        <v>126081.948765438</v>
      </c>
      <c r="G131" s="41" t="n">
        <v>114814.413636542</v>
      </c>
      <c r="H131" s="41" t="n">
        <v>132842.720593639</v>
      </c>
      <c r="I131" s="41" t="n">
        <v>37213.7056680355</v>
      </c>
      <c r="J131" s="41" t="n">
        <v>37785.3408842379</v>
      </c>
      <c r="K131" s="41" t="n">
        <v>49265.5267923785</v>
      </c>
      <c r="O131" s="1"/>
      <c r="P131" s="1"/>
      <c r="Q131" s="1"/>
    </row>
    <row r="132" customFormat="false" ht="15" hidden="false" customHeight="false" outlineLevel="0" collapsed="false">
      <c r="A132" s="41" t="n">
        <v>25000</v>
      </c>
      <c r="B132" s="41" t="n">
        <v>24095.8</v>
      </c>
      <c r="C132" s="41" t="n">
        <v>65795.99</v>
      </c>
      <c r="D132" s="41" t="n">
        <v>52153.5</v>
      </c>
      <c r="E132" s="41" t="n">
        <v>12483.95</v>
      </c>
      <c r="F132" s="41" t="n">
        <v>127584.635055291</v>
      </c>
      <c r="G132" s="41" t="n">
        <v>116594.430146166</v>
      </c>
      <c r="H132" s="41" t="n">
        <v>137455.351267143</v>
      </c>
      <c r="I132" s="41" t="n">
        <v>38989.2812403819</v>
      </c>
      <c r="J132" s="41" t="n">
        <v>39906.0502535196</v>
      </c>
      <c r="K132" s="41" t="n">
        <v>52274.6723222437</v>
      </c>
      <c r="O132" s="1"/>
      <c r="P132" s="1"/>
      <c r="Q132" s="1"/>
    </row>
    <row r="133" customFormat="false" ht="15" hidden="false" customHeight="false" outlineLevel="0" collapsed="false">
      <c r="A133" s="41" t="n">
        <v>27000</v>
      </c>
      <c r="B133" s="41" t="n">
        <v>18369.01</v>
      </c>
      <c r="C133" s="41" t="n">
        <v>49499.71</v>
      </c>
      <c r="D133" s="41" t="n">
        <v>43507.5</v>
      </c>
      <c r="E133" s="41" t="n">
        <v>10339.23</v>
      </c>
      <c r="F133" s="41" t="n">
        <v>130969.010652955</v>
      </c>
      <c r="G133" s="41" t="n">
        <v>128448.76749804</v>
      </c>
      <c r="H133" s="41" t="n">
        <v>156988.173646134</v>
      </c>
      <c r="I133" s="41" t="n">
        <v>37971.9995866268</v>
      </c>
      <c r="J133" s="41" t="n">
        <v>39339.7128007067</v>
      </c>
      <c r="K133" s="41" t="n">
        <v>53362.1197157426</v>
      </c>
      <c r="O133" s="1"/>
      <c r="P133" s="1"/>
      <c r="Q133" s="1"/>
    </row>
    <row r="134" customFormat="false" ht="15" hidden="false" customHeight="false" outlineLevel="0" collapsed="false">
      <c r="A134" s="41" t="n">
        <v>29000</v>
      </c>
      <c r="B134" s="41" t="n">
        <v>16482.69</v>
      </c>
      <c r="C134" s="41" t="n">
        <v>41159.17</v>
      </c>
      <c r="D134" s="41" t="n">
        <v>37005</v>
      </c>
      <c r="E134" s="41" t="n">
        <v>9570.49</v>
      </c>
      <c r="F134" s="41" t="n">
        <v>137565.663306182</v>
      </c>
      <c r="G134" s="41" t="n">
        <v>146675.541094125</v>
      </c>
      <c r="H134" s="41" t="n">
        <v>183711.9486592</v>
      </c>
      <c r="I134" s="41" t="n">
        <v>37487.9045738043</v>
      </c>
      <c r="J134" s="41" t="n">
        <v>39866.5700307237</v>
      </c>
      <c r="K134" s="41" t="n">
        <v>57225.4099438625</v>
      </c>
      <c r="O134" s="1"/>
      <c r="P134" s="1"/>
      <c r="Q134" s="1"/>
    </row>
    <row r="135" customFormat="false" ht="15" hidden="false" customHeight="false" outlineLevel="0" collapsed="false">
      <c r="A135" s="41" t="n">
        <v>31000</v>
      </c>
      <c r="B135" s="41" t="n">
        <v>14954.9</v>
      </c>
      <c r="C135" s="41" t="n">
        <v>34776.3</v>
      </c>
      <c r="D135" s="41" t="n">
        <v>32263.5</v>
      </c>
      <c r="E135" s="41" t="n">
        <v>9360.8953</v>
      </c>
      <c r="F135" s="41" t="n">
        <v>144364.591784053</v>
      </c>
      <c r="G135" s="41" t="n">
        <v>154386.30193853</v>
      </c>
      <c r="H135" s="41" t="n">
        <v>189362.009661225</v>
      </c>
      <c r="I135" s="41" t="n">
        <v>37773.1253464542</v>
      </c>
      <c r="J135" s="41" t="n">
        <v>40386.0484603078</v>
      </c>
      <c r="K135" s="41" t="n">
        <v>57197.3677724227</v>
      </c>
      <c r="O135" s="1"/>
      <c r="P135" s="1"/>
      <c r="Q135" s="1"/>
    </row>
    <row r="136" customFormat="false" ht="15" hidden="false" customHeight="false" outlineLevel="0" collapsed="false">
      <c r="A136" s="1"/>
      <c r="C136" s="1"/>
      <c r="D136" s="1"/>
      <c r="E136" s="1"/>
      <c r="G136" s="1"/>
      <c r="H136" s="1"/>
      <c r="J136" s="1"/>
      <c r="K136" s="1"/>
      <c r="O136" s="1"/>
      <c r="P136" s="1"/>
      <c r="Q136" s="1"/>
    </row>
    <row r="137" customFormat="false" ht="15" hidden="false" customHeight="false" outlineLevel="0" collapsed="false">
      <c r="A137" s="1"/>
      <c r="C137" s="1"/>
      <c r="D137" s="1" t="s">
        <v>281</v>
      </c>
      <c r="E137" s="1"/>
      <c r="G137" s="1"/>
      <c r="H137" s="1"/>
      <c r="J137" s="1"/>
      <c r="K137" s="1"/>
      <c r="O137" s="1"/>
      <c r="P137" s="1"/>
      <c r="Q137" s="1"/>
    </row>
    <row r="138" customFormat="false" ht="15" hidden="false" customHeight="false" outlineLevel="0" collapsed="false">
      <c r="A138" s="1" t="s">
        <v>282</v>
      </c>
      <c r="C138" s="1" t="s">
        <v>283</v>
      </c>
      <c r="D138" s="1"/>
      <c r="E138" s="1"/>
      <c r="G138" s="1" t="s">
        <v>284</v>
      </c>
      <c r="H138" s="1"/>
      <c r="J138" s="1"/>
      <c r="K138" s="1"/>
      <c r="O138" s="1"/>
      <c r="P138" s="1"/>
      <c r="Q138" s="1"/>
    </row>
    <row r="139" customFormat="false" ht="15" hidden="false" customHeight="false" outlineLevel="0" collapsed="false">
      <c r="A139" s="1"/>
      <c r="B139" s="1" t="s">
        <v>183</v>
      </c>
      <c r="C139" s="1"/>
      <c r="D139" s="1"/>
      <c r="E139" s="1"/>
      <c r="G139" s="1"/>
      <c r="H139" s="1"/>
      <c r="J139" s="1"/>
      <c r="K139" s="1"/>
      <c r="O139" s="1"/>
      <c r="P139" s="1"/>
      <c r="Q139" s="1"/>
    </row>
    <row r="140" customFormat="false" ht="15" hidden="false" customHeight="false" outlineLevel="0" collapsed="false">
      <c r="A140" s="1" t="s">
        <v>182</v>
      </c>
      <c r="B140" s="1" t="s">
        <v>2</v>
      </c>
      <c r="C140" s="1"/>
      <c r="D140" s="1"/>
      <c r="E140" s="1"/>
      <c r="G140" s="1"/>
      <c r="H140" s="1"/>
      <c r="J140" s="1"/>
      <c r="K140" s="1"/>
      <c r="O140" s="1"/>
      <c r="P140" s="1"/>
      <c r="Q140" s="1"/>
    </row>
    <row r="141" customFormat="false" ht="15" hidden="false" customHeight="false" outlineLevel="0" collapsed="false">
      <c r="A141" s="41" t="n">
        <v>3250</v>
      </c>
      <c r="B141" s="41" t="n">
        <v>1767680.5097708</v>
      </c>
      <c r="C141" s="1"/>
      <c r="D141" s="1"/>
      <c r="E141" s="1"/>
      <c r="G141" s="1"/>
      <c r="H141" s="1"/>
      <c r="J141" s="1"/>
      <c r="K141" s="1"/>
      <c r="O141" s="1"/>
      <c r="P141" s="1"/>
      <c r="Q141" s="1"/>
    </row>
    <row r="142" customFormat="false" ht="15" hidden="false" customHeight="false" outlineLevel="0" collapsed="false">
      <c r="A142" s="41" t="n">
        <v>3500</v>
      </c>
      <c r="B142" s="41" t="n">
        <v>1781938.32847733</v>
      </c>
      <c r="C142" s="1"/>
      <c r="D142" s="1"/>
      <c r="E142" s="1"/>
      <c r="G142" s="1"/>
      <c r="H142" s="1"/>
      <c r="J142" s="1"/>
      <c r="K142" s="1"/>
      <c r="O142" s="1"/>
      <c r="P142" s="1"/>
      <c r="Q142" s="1"/>
    </row>
    <row r="143" customFormat="false" ht="15" hidden="false" customHeight="false" outlineLevel="0" collapsed="false">
      <c r="A143" s="41" t="n">
        <v>3750</v>
      </c>
      <c r="B143" s="41" t="n">
        <v>1800434.95815066</v>
      </c>
      <c r="C143" s="1"/>
      <c r="D143" s="1"/>
      <c r="E143" s="1"/>
      <c r="G143" s="1"/>
      <c r="H143" s="1"/>
      <c r="J143" s="1"/>
      <c r="K143" s="1"/>
      <c r="O143" s="1"/>
      <c r="P143" s="1"/>
      <c r="Q143" s="1"/>
    </row>
    <row r="144" customFormat="false" ht="15" hidden="false" customHeight="false" outlineLevel="0" collapsed="false">
      <c r="A144" s="41" t="n">
        <v>4000</v>
      </c>
      <c r="B144" s="41" t="n">
        <v>1798989.90895743</v>
      </c>
      <c r="C144" s="1"/>
      <c r="D144" s="1"/>
      <c r="E144" s="1"/>
      <c r="G144" s="1"/>
      <c r="H144" s="1"/>
      <c r="J144" s="1"/>
      <c r="K144" s="1"/>
      <c r="O144" s="1"/>
      <c r="P144" s="1"/>
      <c r="Q144" s="1"/>
    </row>
    <row r="145" customFormat="false" ht="15" hidden="false" customHeight="false" outlineLevel="0" collapsed="false">
      <c r="A145" s="41" t="n">
        <v>4250</v>
      </c>
      <c r="B145" s="41" t="n">
        <v>1764308.72831993</v>
      </c>
      <c r="C145" s="1"/>
      <c r="D145" s="1"/>
      <c r="E145" s="1"/>
      <c r="G145" s="1"/>
      <c r="H145" s="1"/>
      <c r="J145" s="1"/>
      <c r="K145" s="1"/>
      <c r="O145" s="1"/>
      <c r="P145" s="1"/>
      <c r="Q145" s="1"/>
    </row>
    <row r="146" customFormat="false" ht="15" hidden="false" customHeight="false" outlineLevel="0" collapsed="false">
      <c r="A146" s="41" t="n">
        <v>4500</v>
      </c>
      <c r="B146" s="41" t="n">
        <v>1783672.3875092</v>
      </c>
      <c r="C146" s="1"/>
      <c r="D146" s="1"/>
      <c r="E146" s="1"/>
      <c r="G146" s="1"/>
      <c r="H146" s="1"/>
      <c r="J146" s="1"/>
      <c r="K146" s="1"/>
      <c r="O146" s="1"/>
      <c r="P146" s="1"/>
      <c r="Q146" s="1"/>
    </row>
    <row r="147" customFormat="false" ht="15" hidden="false" customHeight="false" outlineLevel="0" collapsed="false">
      <c r="A147" s="41" t="n">
        <v>4750</v>
      </c>
      <c r="B147" s="41" t="n">
        <v>1813440.40088972</v>
      </c>
      <c r="C147" s="1"/>
      <c r="D147" s="1"/>
      <c r="E147" s="1"/>
      <c r="G147" s="1"/>
      <c r="H147" s="1"/>
      <c r="J147" s="1"/>
      <c r="K147" s="1"/>
      <c r="O147" s="1"/>
      <c r="P147" s="1"/>
      <c r="Q147" s="1"/>
    </row>
    <row r="148" customFormat="false" ht="15" hidden="false" customHeight="false" outlineLevel="0" collapsed="false">
      <c r="A148" s="41" t="n">
        <v>5000</v>
      </c>
      <c r="B148" s="41" t="n">
        <v>1793787.73186181</v>
      </c>
      <c r="C148" s="1"/>
      <c r="D148" s="1"/>
      <c r="E148" s="1"/>
      <c r="G148" s="1"/>
      <c r="H148" s="1"/>
      <c r="J148" s="1"/>
      <c r="K148" s="1"/>
      <c r="O148" s="1"/>
      <c r="P148" s="1"/>
      <c r="Q148" s="1"/>
    </row>
    <row r="149" customFormat="false" ht="15" hidden="false" customHeight="false" outlineLevel="0" collapsed="false">
      <c r="A149" s="41" t="n">
        <v>5250</v>
      </c>
      <c r="B149" s="41" t="n">
        <v>1784443.08041226</v>
      </c>
      <c r="C149" s="1"/>
      <c r="D149" s="1"/>
      <c r="E149" s="1"/>
      <c r="G149" s="1"/>
      <c r="H149" s="1"/>
      <c r="J149" s="1"/>
      <c r="K149" s="1"/>
      <c r="O149" s="1"/>
      <c r="P149" s="1"/>
      <c r="Q149" s="1"/>
    </row>
    <row r="150" customFormat="false" ht="15" hidden="false" customHeight="false" outlineLevel="0" collapsed="false">
      <c r="A150" s="41" t="n">
        <v>5500</v>
      </c>
      <c r="B150" s="41" t="n">
        <v>1770377.93493149</v>
      </c>
      <c r="C150" s="1"/>
      <c r="D150" s="1"/>
      <c r="E150" s="1"/>
      <c r="G150" s="1"/>
      <c r="H150" s="1"/>
      <c r="J150" s="1"/>
      <c r="K150" s="1"/>
      <c r="O150" s="1"/>
      <c r="P150" s="1"/>
      <c r="Q150" s="1"/>
    </row>
    <row r="151" customFormat="false" ht="15" hidden="false" customHeight="false" outlineLevel="0" collapsed="false">
      <c r="A151" s="41" t="n">
        <v>6000</v>
      </c>
      <c r="B151" s="41" t="n">
        <v>1741284.27784115</v>
      </c>
      <c r="C151" s="1"/>
      <c r="D151" s="1"/>
      <c r="E151" s="1"/>
      <c r="G151" s="1"/>
      <c r="H151" s="1"/>
      <c r="J151" s="1"/>
      <c r="K151" s="1"/>
      <c r="O151" s="1"/>
      <c r="P151" s="1"/>
      <c r="Q151" s="1"/>
    </row>
    <row r="152" customFormat="false" ht="15" hidden="false" customHeight="false" outlineLevel="0" collapsed="false">
      <c r="A152" s="41" t="n">
        <v>6500</v>
      </c>
      <c r="B152" s="41" t="n">
        <v>1676931.42043601</v>
      </c>
      <c r="C152" s="1"/>
      <c r="D152" s="1"/>
      <c r="E152" s="1"/>
      <c r="G152" s="1"/>
      <c r="H152" s="1"/>
      <c r="J152" s="1"/>
      <c r="K152" s="1"/>
      <c r="O152" s="1"/>
      <c r="P152" s="1"/>
      <c r="Q152" s="1"/>
    </row>
    <row r="153" customFormat="false" ht="15" hidden="false" customHeight="false" outlineLevel="0" collapsed="false">
      <c r="A153" s="41" t="n">
        <v>7000</v>
      </c>
      <c r="B153" s="41" t="n">
        <v>1622597.57077059</v>
      </c>
      <c r="C153" s="1"/>
      <c r="D153" s="1"/>
      <c r="E153" s="1"/>
      <c r="G153" s="1"/>
      <c r="H153" s="1"/>
      <c r="J153" s="1"/>
      <c r="K153" s="1"/>
      <c r="O153" s="1"/>
      <c r="P153" s="1"/>
      <c r="Q153" s="1"/>
    </row>
    <row r="154" customFormat="false" ht="15" hidden="false" customHeight="false" outlineLevel="0" collapsed="false">
      <c r="A154" s="41" t="n">
        <v>7500</v>
      </c>
      <c r="B154" s="41" t="n">
        <v>1578379.06545778</v>
      </c>
      <c r="C154" s="1"/>
      <c r="D154" s="1"/>
      <c r="E154" s="1"/>
      <c r="G154" s="1"/>
      <c r="H154" s="1"/>
      <c r="J154" s="1"/>
      <c r="K154" s="1"/>
      <c r="O154" s="1"/>
      <c r="P154" s="1"/>
      <c r="Q154" s="1"/>
    </row>
    <row r="155" customFormat="false" ht="15" hidden="false" customHeight="false" outlineLevel="0" collapsed="false">
      <c r="A155" s="41" t="n">
        <v>8000</v>
      </c>
      <c r="B155" s="41" t="n">
        <v>1512581.15885941</v>
      </c>
      <c r="C155" s="1"/>
      <c r="D155" s="1"/>
      <c r="E155" s="1"/>
      <c r="G155" s="1"/>
      <c r="H155" s="1"/>
      <c r="J155" s="1"/>
      <c r="K155" s="1"/>
      <c r="O155" s="1"/>
      <c r="P155" s="1"/>
      <c r="Q155" s="1"/>
    </row>
    <row r="156" customFormat="false" ht="15" hidden="false" customHeight="false" outlineLevel="0" collapsed="false">
      <c r="A156" s="41" t="n">
        <v>9000</v>
      </c>
      <c r="B156" s="41" t="n">
        <v>1391678.70969257</v>
      </c>
      <c r="C156" s="1"/>
      <c r="D156" s="1"/>
      <c r="E156" s="1"/>
      <c r="G156" s="1"/>
      <c r="H156" s="1"/>
      <c r="J156" s="1"/>
      <c r="K156" s="1"/>
      <c r="O156" s="1"/>
      <c r="P156" s="1"/>
      <c r="Q156" s="1"/>
    </row>
    <row r="157" customFormat="false" ht="15" hidden="false" customHeight="false" outlineLevel="0" collapsed="false">
      <c r="A157" s="41" t="n">
        <v>10000</v>
      </c>
      <c r="B157" s="41" t="n">
        <v>1290139.919715</v>
      </c>
      <c r="C157" s="1"/>
      <c r="D157" s="1"/>
      <c r="E157" s="1"/>
      <c r="G157" s="1"/>
      <c r="H157" s="1"/>
      <c r="J157" s="1"/>
      <c r="K157" s="1"/>
      <c r="O157" s="1"/>
      <c r="P157" s="1"/>
      <c r="Q157" s="1"/>
    </row>
    <row r="158" customFormat="false" ht="15" hidden="false" customHeight="false" outlineLevel="0" collapsed="false">
      <c r="A158" s="41" t="n">
        <v>11000</v>
      </c>
      <c r="B158" s="41" t="n">
        <v>1113169.56185087</v>
      </c>
      <c r="C158" s="1"/>
      <c r="D158" s="1"/>
      <c r="E158" s="1"/>
      <c r="G158" s="1"/>
      <c r="H158" s="1"/>
      <c r="J158" s="1"/>
      <c r="K158" s="1"/>
      <c r="O158" s="1"/>
      <c r="P158" s="1"/>
      <c r="Q158" s="1"/>
    </row>
    <row r="159" customFormat="false" ht="15" hidden="false" customHeight="false" outlineLevel="0" collapsed="false">
      <c r="A159" s="41" t="n">
        <v>12000</v>
      </c>
      <c r="B159" s="41" t="n">
        <v>931671.383181285</v>
      </c>
      <c r="C159" s="1"/>
      <c r="D159" s="1"/>
      <c r="E159" s="1"/>
      <c r="G159" s="1"/>
      <c r="H159" s="1"/>
      <c r="J159" s="1"/>
      <c r="K159" s="1"/>
      <c r="O159" s="1"/>
      <c r="P159" s="1"/>
      <c r="Q159" s="1"/>
    </row>
    <row r="160" customFormat="false" ht="15" hidden="false" customHeight="false" outlineLevel="0" collapsed="false">
      <c r="A160" s="41" t="n">
        <v>13000</v>
      </c>
      <c r="B160" s="41" t="n">
        <v>761540.924831771</v>
      </c>
      <c r="C160" s="1"/>
      <c r="D160" s="1"/>
      <c r="E160" s="1"/>
      <c r="G160" s="1"/>
      <c r="H160" s="1"/>
      <c r="J160" s="1"/>
      <c r="K160" s="1"/>
      <c r="O160" s="1"/>
      <c r="P160" s="1"/>
      <c r="Q160" s="1"/>
    </row>
    <row r="161" customFormat="false" ht="15" hidden="false" customHeight="false" outlineLevel="0" collapsed="false">
      <c r="A161" s="41" t="n">
        <v>14000</v>
      </c>
      <c r="B161" s="41" t="n">
        <v>623105.212120417</v>
      </c>
      <c r="C161" s="1"/>
      <c r="D161" s="1"/>
      <c r="E161" s="1"/>
      <c r="G161" s="1"/>
      <c r="H161" s="1"/>
      <c r="J161" s="1"/>
      <c r="K161" s="1"/>
      <c r="O161" s="1"/>
      <c r="P161" s="1"/>
      <c r="Q161" s="1"/>
    </row>
    <row r="162" customFormat="false" ht="15" hidden="false" customHeight="false" outlineLevel="0" collapsed="false">
      <c r="A162" s="41" t="n">
        <v>15000</v>
      </c>
      <c r="B162" s="41" t="n">
        <v>519158.006820799</v>
      </c>
      <c r="C162" s="1"/>
      <c r="D162" s="1"/>
      <c r="E162" s="1"/>
      <c r="G162" s="1"/>
      <c r="H162" s="1"/>
      <c r="J162" s="1"/>
      <c r="K162" s="1"/>
      <c r="O162" s="1"/>
      <c r="P162" s="1"/>
      <c r="Q162" s="1"/>
    </row>
    <row r="163" customFormat="false" ht="15" hidden="false" customHeight="false" outlineLevel="0" collapsed="false">
      <c r="A163" s="41" t="n">
        <v>17000</v>
      </c>
      <c r="B163" s="41" t="n">
        <v>375616.453626701</v>
      </c>
      <c r="C163" s="1"/>
      <c r="D163" s="1"/>
      <c r="E163" s="1"/>
      <c r="G163" s="1"/>
      <c r="H163" s="1"/>
      <c r="J163" s="1"/>
      <c r="K163" s="1"/>
      <c r="O163" s="1"/>
      <c r="P163" s="1"/>
      <c r="Q163" s="1"/>
    </row>
    <row r="164" customFormat="false" ht="15" hidden="false" customHeight="false" outlineLevel="0" collapsed="false">
      <c r="A164" s="41" t="n">
        <v>19000</v>
      </c>
      <c r="B164" s="41" t="n">
        <v>306254.092351701</v>
      </c>
      <c r="C164" s="1"/>
      <c r="D164" s="1"/>
      <c r="E164" s="1"/>
      <c r="G164" s="1"/>
      <c r="H164" s="1"/>
      <c r="J164" s="1"/>
      <c r="K164" s="1"/>
      <c r="O164" s="1"/>
      <c r="P164" s="1"/>
      <c r="Q164" s="1"/>
    </row>
    <row r="165" customFormat="false" ht="15" hidden="false" customHeight="false" outlineLevel="0" collapsed="false">
      <c r="A165" s="41" t="n">
        <v>21000</v>
      </c>
      <c r="B165" s="41" t="n">
        <v>249897.173815764</v>
      </c>
      <c r="C165" s="1"/>
      <c r="D165" s="1"/>
      <c r="E165" s="1"/>
      <c r="G165" s="1"/>
      <c r="H165" s="1"/>
      <c r="J165" s="1"/>
      <c r="K165" s="1"/>
      <c r="O165" s="1"/>
      <c r="P165" s="1"/>
      <c r="Q165" s="1"/>
    </row>
    <row r="166" customFormat="false" ht="15" hidden="false" customHeight="false" outlineLevel="0" collapsed="false">
      <c r="A166" s="41" t="n">
        <v>23000</v>
      </c>
      <c r="B166" s="41" t="n">
        <v>219551.140757951</v>
      </c>
      <c r="C166" s="1"/>
      <c r="D166" s="1"/>
      <c r="E166" s="1"/>
      <c r="G166" s="1"/>
      <c r="H166" s="1"/>
      <c r="J166" s="1"/>
      <c r="K166" s="1"/>
      <c r="O166" s="1"/>
      <c r="P166" s="1"/>
      <c r="Q166" s="1"/>
    </row>
    <row r="167" customFormat="false" ht="15" hidden="false" customHeight="false" outlineLevel="0" collapsed="false">
      <c r="A167" s="41" t="n">
        <v>25000</v>
      </c>
      <c r="B167" s="41" t="n">
        <v>208183.420437882</v>
      </c>
      <c r="C167" s="1"/>
      <c r="D167" s="1"/>
      <c r="E167" s="1"/>
      <c r="G167" s="1"/>
      <c r="H167" s="1"/>
      <c r="J167" s="1"/>
      <c r="K167" s="1"/>
      <c r="O167" s="1"/>
      <c r="P167" s="1"/>
      <c r="Q167" s="1"/>
    </row>
    <row r="168" customFormat="false" ht="15" hidden="false" customHeight="false" outlineLevel="0" collapsed="false">
      <c r="A168" s="41" t="n">
        <v>27000</v>
      </c>
      <c r="B168" s="41" t="n">
        <v>189686.790764549</v>
      </c>
      <c r="C168" s="1"/>
      <c r="D168" s="1"/>
      <c r="E168" s="1"/>
      <c r="G168" s="1"/>
      <c r="H168" s="1"/>
      <c r="J168" s="1"/>
      <c r="K168" s="1"/>
      <c r="O168" s="1"/>
      <c r="P168" s="1"/>
      <c r="Q168" s="1"/>
    </row>
    <row r="169" customFormat="false" ht="15" hidden="false" customHeight="false" outlineLevel="0" collapsed="false">
      <c r="A169" s="41" t="n">
        <v>29000</v>
      </c>
      <c r="B169" s="41" t="n">
        <v>169263.428833576</v>
      </c>
      <c r="C169" s="1"/>
      <c r="D169" s="1"/>
      <c r="E169" s="1"/>
      <c r="G169" s="1"/>
      <c r="H169" s="1"/>
      <c r="J169" s="1"/>
      <c r="K169" s="1"/>
      <c r="O169" s="1"/>
      <c r="P169" s="1"/>
      <c r="Q169" s="1"/>
    </row>
    <row r="170" customFormat="false" ht="15" hidden="false" customHeight="false" outlineLevel="0" collapsed="false">
      <c r="A170" s="41" t="n">
        <v>31000</v>
      </c>
      <c r="B170" s="41" t="n">
        <v>145949.968516146</v>
      </c>
      <c r="C170" s="1"/>
      <c r="D170" s="1"/>
      <c r="E170" s="1"/>
      <c r="G170" s="1"/>
      <c r="H170" s="1"/>
      <c r="J170" s="1"/>
      <c r="K170" s="1"/>
      <c r="O170" s="1"/>
      <c r="P170" s="1"/>
      <c r="Q170" s="1"/>
    </row>
    <row r="171" customFormat="false" ht="15" hidden="false" customHeight="false" outlineLevel="0" collapsed="false">
      <c r="A171" s="1"/>
      <c r="C171" s="1"/>
      <c r="D171" s="1"/>
      <c r="E171" s="1"/>
      <c r="G171" s="1"/>
      <c r="H171" s="1"/>
      <c r="J171" s="1"/>
      <c r="K171" s="1"/>
      <c r="O171" s="1"/>
      <c r="P171" s="1"/>
      <c r="Q171" s="1"/>
    </row>
    <row r="172" customFormat="false" ht="15" hidden="false" customHeight="false" outlineLevel="0" collapsed="false">
      <c r="A172" s="1" t="s">
        <v>285</v>
      </c>
      <c r="C172" s="1"/>
      <c r="D172" s="1"/>
      <c r="E172" s="1"/>
      <c r="G172" s="1"/>
      <c r="H172" s="1"/>
      <c r="J172" s="1"/>
      <c r="K172" s="1"/>
      <c r="O172" s="1"/>
      <c r="P172" s="1"/>
      <c r="Q172" s="1"/>
    </row>
    <row r="173" customFormat="false" ht="15" hidden="false" customHeight="false" outlineLevel="0" collapsed="false">
      <c r="A173" s="1" t="s">
        <v>286</v>
      </c>
      <c r="C173" s="1" t="s">
        <v>287</v>
      </c>
      <c r="D173" s="1"/>
      <c r="E173" s="1"/>
      <c r="G173" s="1"/>
      <c r="H173" s="1"/>
      <c r="J173" s="1"/>
      <c r="K173" s="1"/>
      <c r="O173" s="1"/>
      <c r="P173" s="1"/>
      <c r="Q173" s="1"/>
    </row>
    <row r="174" customFormat="false" ht="15" hidden="false" customHeight="false" outlineLevel="0" collapsed="false">
      <c r="A174" s="1"/>
      <c r="B174" s="1" t="s">
        <v>183</v>
      </c>
      <c r="C174" s="1"/>
      <c r="D174" s="1"/>
      <c r="E174" s="1"/>
      <c r="G174" s="1"/>
      <c r="H174" s="1"/>
      <c r="J174" s="1"/>
      <c r="K174" s="1"/>
      <c r="O174" s="1"/>
      <c r="P174" s="1"/>
      <c r="Q174" s="1"/>
    </row>
    <row r="175" customFormat="false" ht="15" hidden="false" customHeight="false" outlineLevel="0" collapsed="false">
      <c r="A175" s="1" t="s">
        <v>182</v>
      </c>
      <c r="B175" s="1" t="s">
        <v>2</v>
      </c>
      <c r="C175" s="1"/>
      <c r="D175" s="1"/>
      <c r="E175" s="1"/>
      <c r="G175" s="1"/>
      <c r="H175" s="1"/>
      <c r="J175" s="1"/>
      <c r="K175" s="1"/>
      <c r="O175" s="1"/>
      <c r="P175" s="1"/>
      <c r="Q175" s="1"/>
    </row>
    <row r="176" customFormat="false" ht="15" hidden="false" customHeight="false" outlineLevel="0" collapsed="false">
      <c r="A176" s="41" t="n">
        <v>3250</v>
      </c>
      <c r="B176" s="41" t="n">
        <v>664478.28744052</v>
      </c>
      <c r="C176" s="1"/>
      <c r="D176" s="1"/>
      <c r="E176" s="1"/>
      <c r="G176" s="1"/>
      <c r="H176" s="1"/>
      <c r="J176" s="1"/>
      <c r="K176" s="1"/>
      <c r="O176" s="1"/>
      <c r="P176" s="1"/>
      <c r="Q176" s="1"/>
    </row>
    <row r="177" customFormat="false" ht="15" hidden="false" customHeight="false" outlineLevel="0" collapsed="false">
      <c r="A177" s="41" t="n">
        <v>3500</v>
      </c>
      <c r="B177" s="41" t="n">
        <v>690469.695979357</v>
      </c>
      <c r="C177" s="1"/>
      <c r="D177" s="1"/>
      <c r="E177" s="1"/>
      <c r="G177" s="1"/>
      <c r="H177" s="1"/>
      <c r="J177" s="1"/>
      <c r="K177" s="1"/>
      <c r="O177" s="1"/>
      <c r="P177" s="1"/>
      <c r="Q177" s="1"/>
    </row>
    <row r="178" customFormat="false" ht="15" hidden="false" customHeight="false" outlineLevel="0" collapsed="false">
      <c r="A178" s="41" t="n">
        <v>3750</v>
      </c>
      <c r="B178" s="41" t="n">
        <v>716672.28425672</v>
      </c>
      <c r="C178" s="1"/>
      <c r="D178" s="1"/>
      <c r="E178" s="1"/>
      <c r="G178" s="1"/>
      <c r="H178" s="1"/>
      <c r="J178" s="1"/>
      <c r="K178" s="1"/>
      <c r="O178" s="1"/>
      <c r="P178" s="1"/>
      <c r="Q178" s="1"/>
    </row>
    <row r="179" customFormat="false" ht="15" hidden="false" customHeight="false" outlineLevel="0" collapsed="false">
      <c r="A179" s="41" t="n">
        <v>4000</v>
      </c>
      <c r="B179" s="41" t="n">
        <v>749389.054902494</v>
      </c>
      <c r="C179" s="1"/>
      <c r="D179" s="1"/>
      <c r="E179" s="1"/>
      <c r="G179" s="1"/>
      <c r="H179" s="1"/>
      <c r="J179" s="1"/>
      <c r="K179" s="1"/>
      <c r="O179" s="1"/>
      <c r="P179" s="1"/>
      <c r="Q179" s="1"/>
    </row>
    <row r="180" customFormat="false" ht="15" hidden="false" customHeight="false" outlineLevel="0" collapsed="false">
      <c r="A180" s="41" t="n">
        <v>4250</v>
      </c>
      <c r="B180" s="41" t="n">
        <v>772960.741982978</v>
      </c>
      <c r="C180" s="1"/>
      <c r="D180" s="1"/>
      <c r="E180" s="1"/>
      <c r="G180" s="1"/>
      <c r="H180" s="1"/>
      <c r="J180" s="1"/>
      <c r="K180" s="1"/>
      <c r="O180" s="1"/>
      <c r="P180" s="1"/>
      <c r="Q180" s="1"/>
    </row>
    <row r="181" customFormat="false" ht="15" hidden="false" customHeight="false" outlineLevel="0" collapsed="false">
      <c r="A181" s="41" t="n">
        <v>4500</v>
      </c>
      <c r="B181" s="41" t="n">
        <v>788484.338928173</v>
      </c>
      <c r="C181" s="1"/>
      <c r="D181" s="1"/>
      <c r="E181" s="1"/>
      <c r="G181" s="1"/>
      <c r="H181" s="1"/>
      <c r="J181" s="1"/>
      <c r="K181" s="1"/>
      <c r="O181" s="1"/>
      <c r="P181" s="1"/>
      <c r="Q181" s="1"/>
    </row>
    <row r="182" customFormat="false" ht="15" hidden="false" customHeight="false" outlineLevel="0" collapsed="false">
      <c r="A182" s="41" t="n">
        <v>4750</v>
      </c>
      <c r="B182" s="41" t="n">
        <v>804194.79597408</v>
      </c>
      <c r="C182" s="1"/>
      <c r="D182" s="1"/>
      <c r="E182" s="1"/>
      <c r="G182" s="1"/>
      <c r="H182" s="1"/>
      <c r="J182" s="1"/>
      <c r="K182" s="1"/>
      <c r="O182" s="1"/>
      <c r="P182" s="1"/>
      <c r="Q182" s="1"/>
    </row>
    <row r="183" customFormat="false" ht="15" hidden="false" customHeight="false" outlineLevel="0" collapsed="false">
      <c r="A183" s="41" t="n">
        <v>5000</v>
      </c>
      <c r="B183" s="41" t="n">
        <v>813277.115259997</v>
      </c>
      <c r="C183" s="1"/>
      <c r="D183" s="1"/>
      <c r="E183" s="1"/>
      <c r="G183" s="1"/>
      <c r="H183" s="1"/>
      <c r="J183" s="1"/>
      <c r="K183" s="1"/>
      <c r="O183" s="1"/>
      <c r="P183" s="1"/>
      <c r="Q183" s="1"/>
    </row>
    <row r="184" customFormat="false" ht="15" hidden="false" customHeight="false" outlineLevel="0" collapsed="false">
      <c r="A184" s="41" t="n">
        <v>5250</v>
      </c>
      <c r="B184" s="41" t="n">
        <v>834649.673750268</v>
      </c>
      <c r="C184" s="1"/>
      <c r="D184" s="1"/>
      <c r="E184" s="1"/>
      <c r="G184" s="1"/>
      <c r="H184" s="1"/>
      <c r="J184" s="1"/>
      <c r="K184" s="1"/>
      <c r="O184" s="1"/>
      <c r="P184" s="1"/>
      <c r="Q184" s="1"/>
    </row>
    <row r="185" customFormat="false" ht="15" hidden="false" customHeight="false" outlineLevel="0" collapsed="false">
      <c r="A185" s="41" t="n">
        <v>5500</v>
      </c>
      <c r="B185" s="41" t="n">
        <v>840017.071977648</v>
      </c>
      <c r="C185" s="1"/>
      <c r="D185" s="1"/>
      <c r="E185" s="1"/>
      <c r="G185" s="1"/>
      <c r="H185" s="1"/>
      <c r="J185" s="1"/>
      <c r="K185" s="1"/>
      <c r="O185" s="1"/>
      <c r="P185" s="1"/>
      <c r="Q185" s="1"/>
    </row>
    <row r="186" customFormat="false" ht="15" hidden="false" customHeight="false" outlineLevel="0" collapsed="false">
      <c r="A186" s="41" t="n">
        <v>6000</v>
      </c>
      <c r="B186" s="41" t="n">
        <v>837349.238445832</v>
      </c>
      <c r="C186" s="1"/>
      <c r="D186" s="1"/>
      <c r="E186" s="1"/>
      <c r="G186" s="1"/>
      <c r="H186" s="1"/>
      <c r="J186" s="1"/>
      <c r="K186" s="1"/>
      <c r="O186" s="1"/>
      <c r="P186" s="1"/>
      <c r="Q186" s="1"/>
    </row>
    <row r="187" customFormat="false" ht="15" hidden="false" customHeight="false" outlineLevel="0" collapsed="false">
      <c r="A187" s="41" t="n">
        <v>6500</v>
      </c>
      <c r="B187" s="41" t="n">
        <v>827673.115646711</v>
      </c>
      <c r="C187" s="1"/>
      <c r="D187" s="1"/>
      <c r="E187" s="1"/>
      <c r="G187" s="1"/>
      <c r="H187" s="1"/>
      <c r="J187" s="1"/>
      <c r="K187" s="1"/>
      <c r="O187" s="1"/>
      <c r="P187" s="1"/>
      <c r="Q187" s="1"/>
    </row>
    <row r="188" customFormat="false" ht="15" hidden="false" customHeight="false" outlineLevel="0" collapsed="false">
      <c r="A188" s="41" t="n">
        <v>7000</v>
      </c>
      <c r="B188" s="41" t="n">
        <v>816034.337008317</v>
      </c>
      <c r="C188" s="1"/>
      <c r="D188" s="1"/>
      <c r="E188" s="1"/>
      <c r="G188" s="1"/>
      <c r="H188" s="1"/>
      <c r="J188" s="1"/>
      <c r="K188" s="1"/>
      <c r="O188" s="1"/>
      <c r="P188" s="1"/>
      <c r="Q188" s="1"/>
    </row>
    <row r="189" customFormat="false" ht="15" hidden="false" customHeight="false" outlineLevel="0" collapsed="false">
      <c r="A189" s="41" t="n">
        <v>7500</v>
      </c>
      <c r="B189" s="41" t="n">
        <v>794468.588516685</v>
      </c>
      <c r="C189" s="1"/>
      <c r="D189" s="1"/>
      <c r="E189" s="1"/>
      <c r="G189" s="1"/>
      <c r="H189" s="1"/>
      <c r="J189" s="1"/>
      <c r="K189" s="1"/>
      <c r="O189" s="1"/>
      <c r="P189" s="1"/>
      <c r="Q189" s="1"/>
    </row>
    <row r="190" customFormat="false" ht="15" hidden="false" customHeight="false" outlineLevel="0" collapsed="false">
      <c r="A190" s="41" t="n">
        <v>8000</v>
      </c>
      <c r="B190" s="41" t="n">
        <v>772727.056457411</v>
      </c>
      <c r="C190" s="1"/>
      <c r="D190" s="1"/>
      <c r="E190" s="1"/>
      <c r="G190" s="1"/>
      <c r="H190" s="1"/>
      <c r="J190" s="1"/>
      <c r="K190" s="1"/>
      <c r="O190" s="1"/>
      <c r="P190" s="1"/>
      <c r="Q190" s="1"/>
    </row>
    <row r="191" customFormat="false" ht="15" hidden="false" customHeight="false" outlineLevel="0" collapsed="false">
      <c r="A191" s="41" t="n">
        <v>9000</v>
      </c>
      <c r="B191" s="41" t="n">
        <v>714910.836196218</v>
      </c>
      <c r="C191" s="1"/>
      <c r="D191" s="1"/>
      <c r="E191" s="1"/>
      <c r="G191" s="1"/>
      <c r="H191" s="1"/>
      <c r="J191" s="1"/>
      <c r="K191" s="1"/>
      <c r="O191" s="1"/>
      <c r="P191" s="1"/>
      <c r="Q191" s="1"/>
    </row>
    <row r="192" customFormat="false" ht="15" hidden="false" customHeight="false" outlineLevel="0" collapsed="false">
      <c r="A192" s="41" t="n">
        <v>10000</v>
      </c>
      <c r="B192" s="41" t="n">
        <v>657959.103424607</v>
      </c>
      <c r="C192" s="1"/>
      <c r="D192" s="1"/>
      <c r="E192" s="1"/>
      <c r="G192" s="1"/>
      <c r="H192" s="1"/>
      <c r="J192" s="1"/>
      <c r="K192" s="1"/>
      <c r="O192" s="1"/>
      <c r="P192" s="1"/>
      <c r="Q192" s="1"/>
    </row>
    <row r="193" customFormat="false" ht="15" hidden="false" customHeight="false" outlineLevel="0" collapsed="false">
      <c r="A193" s="41" t="n">
        <v>11000</v>
      </c>
      <c r="B193" s="41" t="n">
        <v>599437.371620246</v>
      </c>
      <c r="C193" s="1"/>
      <c r="D193" s="1"/>
      <c r="E193" s="1"/>
      <c r="G193" s="1"/>
      <c r="H193" s="1"/>
      <c r="J193" s="1"/>
      <c r="K193" s="1"/>
      <c r="O193" s="1"/>
      <c r="P193" s="1"/>
      <c r="Q193" s="1"/>
    </row>
    <row r="194" customFormat="false" ht="15" hidden="false" customHeight="false" outlineLevel="0" collapsed="false">
      <c r="A194" s="41" t="n">
        <v>12000</v>
      </c>
      <c r="B194" s="41" t="n">
        <v>551607.786041666</v>
      </c>
      <c r="C194" s="1"/>
      <c r="D194" s="1"/>
      <c r="E194" s="1"/>
      <c r="G194" s="1"/>
      <c r="H194" s="1"/>
      <c r="J194" s="1"/>
      <c r="K194" s="1"/>
      <c r="O194" s="1"/>
      <c r="P194" s="1"/>
      <c r="Q194" s="1"/>
    </row>
    <row r="195" customFormat="false" ht="15" hidden="false" customHeight="false" outlineLevel="0" collapsed="false">
      <c r="A195" s="41" t="n">
        <v>13000</v>
      </c>
      <c r="B195" s="41" t="n">
        <v>508276.55637678</v>
      </c>
      <c r="C195" s="1"/>
      <c r="D195" s="1"/>
      <c r="E195" s="1"/>
      <c r="G195" s="1"/>
      <c r="H195" s="1"/>
      <c r="J195" s="1"/>
      <c r="K195" s="1"/>
      <c r="O195" s="1"/>
      <c r="P195" s="1"/>
      <c r="Q195" s="1"/>
    </row>
    <row r="196" customFormat="false" ht="15" hidden="false" customHeight="false" outlineLevel="0" collapsed="false">
      <c r="A196" s="41" t="n">
        <v>14000</v>
      </c>
      <c r="B196" s="41" t="n">
        <v>471211.385513086</v>
      </c>
      <c r="C196" s="1"/>
      <c r="D196" s="1"/>
      <c r="E196" s="1"/>
      <c r="G196" s="1"/>
      <c r="H196" s="1"/>
      <c r="J196" s="1"/>
      <c r="K196" s="1"/>
      <c r="O196" s="1"/>
      <c r="P196" s="1"/>
      <c r="Q196" s="1"/>
    </row>
    <row r="197" customFormat="false" ht="15" hidden="false" customHeight="false" outlineLevel="0" collapsed="false">
      <c r="A197" s="41" t="n">
        <v>15000</v>
      </c>
      <c r="B197" s="41" t="n">
        <v>433728.538105767</v>
      </c>
      <c r="C197" s="1"/>
      <c r="D197" s="1"/>
      <c r="E197" s="1"/>
      <c r="G197" s="1"/>
      <c r="H197" s="1"/>
      <c r="J197" s="1"/>
      <c r="K197" s="1"/>
      <c r="O197" s="1"/>
      <c r="P197" s="1"/>
      <c r="Q197" s="1"/>
    </row>
    <row r="198" customFormat="false" ht="15" hidden="false" customHeight="false" outlineLevel="0" collapsed="false">
      <c r="A198" s="41" t="n">
        <v>17000</v>
      </c>
      <c r="B198" s="41" t="n">
        <v>373496.436945706</v>
      </c>
      <c r="C198" s="1"/>
      <c r="D198" s="1"/>
      <c r="E198" s="1"/>
      <c r="G198" s="1"/>
      <c r="H198" s="1"/>
      <c r="J198" s="1"/>
      <c r="K198" s="1"/>
      <c r="O198" s="1"/>
      <c r="P198" s="1"/>
      <c r="Q198" s="1"/>
    </row>
    <row r="199" customFormat="false" ht="15" hidden="false" customHeight="false" outlineLevel="0" collapsed="false">
      <c r="A199" s="41" t="n">
        <v>19000</v>
      </c>
      <c r="B199" s="41" t="n">
        <v>324499.452696217</v>
      </c>
      <c r="C199" s="1"/>
      <c r="D199" s="1"/>
      <c r="E199" s="1"/>
      <c r="G199" s="1"/>
      <c r="H199" s="1"/>
      <c r="J199" s="1"/>
      <c r="K199" s="1"/>
      <c r="O199" s="1"/>
      <c r="P199" s="1"/>
      <c r="Q199" s="1"/>
    </row>
    <row r="200" customFormat="false" ht="15" hidden="false" customHeight="false" outlineLevel="0" collapsed="false">
      <c r="A200" s="41" t="n">
        <v>21000</v>
      </c>
      <c r="B200" s="41" t="n">
        <v>279497.816740117</v>
      </c>
      <c r="C200" s="1"/>
      <c r="D200" s="1"/>
      <c r="E200" s="1"/>
      <c r="G200" s="1"/>
      <c r="H200" s="1"/>
      <c r="J200" s="1"/>
      <c r="K200" s="1"/>
      <c r="O200" s="1"/>
      <c r="P200" s="1"/>
      <c r="Q200" s="1"/>
    </row>
    <row r="201" customFormat="false" ht="15" hidden="false" customHeight="false" outlineLevel="0" collapsed="false">
      <c r="A201" s="41" t="n">
        <v>23000</v>
      </c>
      <c r="B201" s="41" t="n">
        <v>242957.558832736</v>
      </c>
      <c r="C201" s="1"/>
      <c r="D201" s="1"/>
      <c r="E201" s="1"/>
      <c r="G201" s="1"/>
      <c r="H201" s="1"/>
      <c r="J201" s="1"/>
      <c r="K201" s="1"/>
      <c r="O201" s="1"/>
      <c r="P201" s="1"/>
      <c r="Q201" s="1"/>
    </row>
    <row r="202" customFormat="false" ht="15" hidden="false" customHeight="false" outlineLevel="0" collapsed="false">
      <c r="A202" s="41" t="n">
        <v>25000</v>
      </c>
      <c r="B202" s="41" t="n">
        <v>213430.892909876</v>
      </c>
      <c r="C202" s="1"/>
      <c r="D202" s="1"/>
      <c r="E202" s="1"/>
      <c r="G202" s="1"/>
      <c r="H202" s="1"/>
      <c r="J202" s="1"/>
      <c r="K202" s="1"/>
      <c r="O202" s="1"/>
      <c r="P202" s="1"/>
      <c r="Q202" s="1"/>
    </row>
    <row r="203" customFormat="false" ht="15" hidden="false" customHeight="false" outlineLevel="0" collapsed="false">
      <c r="A203" s="41" t="n">
        <v>27000</v>
      </c>
      <c r="B203" s="41" t="n">
        <v>193150.179832539</v>
      </c>
      <c r="C203" s="1"/>
      <c r="D203" s="1"/>
      <c r="E203" s="1"/>
      <c r="G203" s="1"/>
      <c r="H203" s="1"/>
      <c r="J203" s="1"/>
      <c r="K203" s="1"/>
      <c r="O203" s="1"/>
      <c r="P203" s="1"/>
      <c r="Q203" s="1"/>
    </row>
    <row r="204" customFormat="false" ht="15" hidden="false" customHeight="false" outlineLevel="0" collapsed="false">
      <c r="A204" s="41" t="n">
        <v>29000</v>
      </c>
      <c r="B204" s="41" t="n">
        <v>171458.288042168</v>
      </c>
      <c r="C204" s="1"/>
      <c r="D204" s="1"/>
      <c r="E204" s="1"/>
      <c r="G204" s="1"/>
      <c r="H204" s="1"/>
      <c r="J204" s="1"/>
      <c r="K204" s="1"/>
      <c r="O204" s="1"/>
      <c r="P204" s="1"/>
      <c r="Q204" s="1"/>
    </row>
    <row r="205" customFormat="false" ht="15" hidden="false" customHeight="false" outlineLevel="0" collapsed="false">
      <c r="A205" s="41" t="n">
        <v>31000</v>
      </c>
      <c r="B205" s="41" t="n">
        <v>152315.436780786</v>
      </c>
      <c r="C205" s="1"/>
      <c r="D205" s="1"/>
      <c r="E205" s="1"/>
      <c r="G205" s="1"/>
      <c r="H205" s="1"/>
      <c r="J205" s="1"/>
      <c r="K205" s="1"/>
      <c r="O205" s="1"/>
      <c r="P205" s="1"/>
      <c r="Q205" s="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985"/>
  <sheetViews>
    <sheetView windowProtection="false" showFormulas="false" showGridLines="true" showRowColHeaders="true" showZeros="true" rightToLeft="false" tabSelected="false" showOutlineSymbols="true" defaultGridColor="true" view="normal" topLeftCell="A954" colorId="64" zoomScale="100" zoomScaleNormal="100" zoomScalePageLayoutView="100" workbookViewId="0">
      <selection pane="topLeft" activeCell="F1" activeCellId="0" sqref="F1"/>
    </sheetView>
  </sheetViews>
  <sheetFormatPr defaultRowHeight="15"/>
  <cols>
    <col collapsed="false" hidden="false" max="1" min="1" style="0" width="15.1052631578947"/>
    <col collapsed="false" hidden="false" max="3" min="2" style="0" width="8.57085020242915"/>
    <col collapsed="false" hidden="false" max="4" min="4" style="0" width="13.9271255060729"/>
    <col collapsed="false" hidden="false" max="5" min="5" style="0" width="39.9554655870445"/>
    <col collapsed="false" hidden="false" max="6" min="6" style="0" width="24.7449392712551"/>
    <col collapsed="false" hidden="false" max="1025" min="7" style="0" width="8.57085020242915"/>
  </cols>
  <sheetData>
    <row r="1" customFormat="false" ht="30" hidden="false" customHeight="false" outlineLevel="0" collapsed="false">
      <c r="A1" s="55" t="s">
        <v>179</v>
      </c>
      <c r="B1" s="55" t="s">
        <v>254</v>
      </c>
      <c r="C1" s="55" t="s">
        <v>255</v>
      </c>
      <c r="D1" s="55" t="s">
        <v>256</v>
      </c>
      <c r="E1" s="55" t="s">
        <v>257</v>
      </c>
      <c r="F1" s="57" t="s">
        <v>258</v>
      </c>
    </row>
    <row r="2" customFormat="false" ht="15" hidden="false" customHeight="false" outlineLevel="0" collapsed="false">
      <c r="A2" s="58" t="n">
        <v>12723</v>
      </c>
      <c r="B2" s="0" t="n">
        <v>1934</v>
      </c>
      <c r="C2" s="0" t="n">
        <v>10</v>
      </c>
      <c r="D2" s="0" t="n">
        <v>3096.13898310771</v>
      </c>
      <c r="E2" s="0" t="n">
        <v>9700780.28590361</v>
      </c>
      <c r="F2" s="60" t="n">
        <f aca="false">E2/43560</f>
        <v>222.699271944527</v>
      </c>
    </row>
    <row r="3" customFormat="false" ht="15" hidden="false" customHeight="false" outlineLevel="0" collapsed="false">
      <c r="A3" s="58" t="n">
        <v>12692</v>
      </c>
      <c r="B3" s="0" t="n">
        <v>1934</v>
      </c>
      <c r="C3" s="0" t="n">
        <v>9</v>
      </c>
      <c r="D3" s="0" t="n">
        <v>3360.24112558146</v>
      </c>
      <c r="E3" s="0" t="n">
        <v>8772051.70042204</v>
      </c>
      <c r="F3" s="60" t="n">
        <f aca="false">E3/43560</f>
        <v>201.378597346695</v>
      </c>
    </row>
    <row r="4" customFormat="false" ht="15" hidden="false" customHeight="false" outlineLevel="0" collapsed="false">
      <c r="A4" s="58" t="n">
        <v>12388</v>
      </c>
      <c r="B4" s="0" t="n">
        <v>1933</v>
      </c>
      <c r="C4" s="0" t="n">
        <v>11</v>
      </c>
      <c r="D4" s="0" t="n">
        <v>3408.4540199338</v>
      </c>
      <c r="E4" s="0" t="n">
        <v>8772051.70042204</v>
      </c>
      <c r="F4" s="60" t="n">
        <f aca="false">E4/43560</f>
        <v>201.378597346695</v>
      </c>
    </row>
    <row r="5" customFormat="false" ht="15" hidden="false" customHeight="false" outlineLevel="0" collapsed="false">
      <c r="A5" s="58" t="n">
        <v>12023</v>
      </c>
      <c r="B5" s="0" t="n">
        <v>1932</v>
      </c>
      <c r="C5" s="0" t="n">
        <v>11</v>
      </c>
      <c r="D5" s="0" t="n">
        <v>3505.61515460997</v>
      </c>
      <c r="E5" s="0" t="n">
        <v>9287967.79752416</v>
      </c>
      <c r="F5" s="60" t="n">
        <f aca="false">E5/43560</f>
        <v>213.222401228746</v>
      </c>
    </row>
    <row r="6" customFormat="false" ht="15" hidden="false" customHeight="false" outlineLevel="0" collapsed="false">
      <c r="A6" s="58" t="n">
        <v>12358</v>
      </c>
      <c r="B6" s="0" t="n">
        <v>1933</v>
      </c>
      <c r="C6" s="0" t="n">
        <v>10</v>
      </c>
      <c r="D6" s="0" t="n">
        <v>3561.24060822698</v>
      </c>
      <c r="E6" s="0" t="n">
        <v>9268730.57219264</v>
      </c>
      <c r="F6" s="60" t="n">
        <f aca="false">E6/43560</f>
        <v>212.780775302861</v>
      </c>
    </row>
    <row r="7" customFormat="false" ht="15" hidden="false" customHeight="false" outlineLevel="0" collapsed="false">
      <c r="A7" s="58" t="n">
        <v>11596</v>
      </c>
      <c r="B7" s="0" t="n">
        <v>1931</v>
      </c>
      <c r="C7" s="0" t="n">
        <v>9</v>
      </c>
      <c r="D7" s="0" t="n">
        <v>3706.0085132395</v>
      </c>
      <c r="E7" s="0" t="n">
        <v>9150678.00160064</v>
      </c>
      <c r="F7" s="60" t="n">
        <f aca="false">E7/43560</f>
        <v>210.07066119377</v>
      </c>
    </row>
    <row r="8" customFormat="false" ht="15" hidden="false" customHeight="false" outlineLevel="0" collapsed="false">
      <c r="A8" s="58" t="n">
        <v>11993</v>
      </c>
      <c r="B8" s="0" t="n">
        <v>1932</v>
      </c>
      <c r="C8" s="0" t="n">
        <v>10</v>
      </c>
      <c r="D8" s="0" t="n">
        <v>3724.34279803793</v>
      </c>
      <c r="E8" s="0" t="n">
        <v>8353692.48178634</v>
      </c>
      <c r="F8" s="60" t="n">
        <f aca="false">E8/43560</f>
        <v>191.774391225582</v>
      </c>
    </row>
    <row r="9" customFormat="false" ht="15" hidden="false" customHeight="false" outlineLevel="0" collapsed="false">
      <c r="A9" s="58" t="n">
        <v>11962</v>
      </c>
      <c r="B9" s="0" t="n">
        <v>1932</v>
      </c>
      <c r="C9" s="0" t="n">
        <v>9</v>
      </c>
      <c r="D9" s="0" t="n">
        <v>3728.2434190124</v>
      </c>
      <c r="E9" s="0" t="n">
        <v>9118266.97991001</v>
      </c>
      <c r="F9" s="60" t="n">
        <f aca="false">E9/43560</f>
        <v>209.326606517677</v>
      </c>
    </row>
    <row r="10" customFormat="false" ht="15" hidden="false" customHeight="false" outlineLevel="0" collapsed="false">
      <c r="A10" s="58" t="n">
        <v>33938</v>
      </c>
      <c r="B10" s="0" t="n">
        <v>1992</v>
      </c>
      <c r="C10" s="0" t="n">
        <v>11</v>
      </c>
      <c r="D10" s="0" t="n">
        <v>3766.79604827648</v>
      </c>
      <c r="E10" s="0" t="n">
        <v>9226397.03849179</v>
      </c>
      <c r="F10" s="60" t="n">
        <f aca="false">E10/43560</f>
        <v>211.808931094853</v>
      </c>
    </row>
    <row r="11" customFormat="false" ht="15" hidden="false" customHeight="false" outlineLevel="0" collapsed="false">
      <c r="A11" s="58" t="n">
        <v>11292</v>
      </c>
      <c r="B11" s="0" t="n">
        <v>1930</v>
      </c>
      <c r="C11" s="0" t="n">
        <v>11</v>
      </c>
      <c r="D11" s="0" t="n">
        <v>3797.85261659113</v>
      </c>
      <c r="E11" s="0" t="n">
        <v>9200507.46791001</v>
      </c>
      <c r="F11" s="60" t="n">
        <f aca="false">E11/43560</f>
        <v>211.214588335859</v>
      </c>
    </row>
    <row r="12" customFormat="false" ht="15" hidden="false" customHeight="false" outlineLevel="0" collapsed="false">
      <c r="A12" s="58" t="n">
        <v>11627</v>
      </c>
      <c r="B12" s="0" t="n">
        <v>1931</v>
      </c>
      <c r="C12" s="0" t="n">
        <v>10</v>
      </c>
      <c r="D12" s="0" t="n">
        <v>3801.02601532681</v>
      </c>
      <c r="E12" s="0" t="n">
        <v>8920279.47215109</v>
      </c>
      <c r="F12" s="60" t="n">
        <f aca="false">E12/43560</f>
        <v>204.781438754616</v>
      </c>
    </row>
    <row r="13" customFormat="false" ht="15" hidden="false" customHeight="false" outlineLevel="0" collapsed="false">
      <c r="A13" s="58" t="n">
        <v>13118</v>
      </c>
      <c r="B13" s="0" t="n">
        <v>1935</v>
      </c>
      <c r="C13" s="0" t="n">
        <v>11</v>
      </c>
      <c r="D13" s="0" t="n">
        <v>3839.10511465291</v>
      </c>
      <c r="E13" s="0" t="n">
        <v>9226397.03849179</v>
      </c>
      <c r="F13" s="60" t="n">
        <f aca="false">E13/43560</f>
        <v>211.808931094853</v>
      </c>
    </row>
    <row r="14" customFormat="false" ht="15" hidden="false" customHeight="false" outlineLevel="0" collapsed="false">
      <c r="A14" s="58" t="n">
        <v>11231</v>
      </c>
      <c r="B14" s="0" t="n">
        <v>1930</v>
      </c>
      <c r="C14" s="0" t="n">
        <v>9</v>
      </c>
      <c r="D14" s="0" t="n">
        <v>3849.81953646827</v>
      </c>
      <c r="E14" s="0" t="n">
        <v>9200507.46791001</v>
      </c>
      <c r="F14" s="60" t="n">
        <f aca="false">E14/43560</f>
        <v>211.214588335859</v>
      </c>
    </row>
    <row r="15" customFormat="false" ht="15" hidden="false" customHeight="false" outlineLevel="0" collapsed="false">
      <c r="A15" s="58" t="n">
        <v>13088</v>
      </c>
      <c r="B15" s="0" t="n">
        <v>1935</v>
      </c>
      <c r="C15" s="0" t="n">
        <v>10</v>
      </c>
      <c r="D15" s="0" t="n">
        <v>3949.27987908516</v>
      </c>
      <c r="E15" s="0" t="n">
        <v>8268094.76204898</v>
      </c>
      <c r="F15" s="60" t="n">
        <f aca="false">E15/43560</f>
        <v>189.80933797174</v>
      </c>
    </row>
    <row r="16" customFormat="false" ht="15" hidden="false" customHeight="false" outlineLevel="0" collapsed="false">
      <c r="A16" s="58" t="n">
        <v>13057</v>
      </c>
      <c r="B16" s="0" t="n">
        <v>1935</v>
      </c>
      <c r="C16" s="0" t="n">
        <v>9</v>
      </c>
      <c r="D16" s="0" t="n">
        <v>3973.1659559876</v>
      </c>
      <c r="E16" s="0" t="n">
        <v>8640368.27374501</v>
      </c>
      <c r="F16" s="60" t="n">
        <f aca="false">E16/43560</f>
        <v>198.355561839876</v>
      </c>
    </row>
    <row r="17" customFormat="false" ht="15" hidden="false" customHeight="false" outlineLevel="0" collapsed="false">
      <c r="A17" s="58" t="n">
        <v>9071</v>
      </c>
      <c r="B17" s="0" t="n">
        <v>1924</v>
      </c>
      <c r="C17" s="0" t="n">
        <v>10</v>
      </c>
      <c r="D17" s="0" t="n">
        <v>3985.20714903387</v>
      </c>
      <c r="E17" s="0" t="n">
        <v>7974144.93321608</v>
      </c>
      <c r="F17" s="60" t="n">
        <f aca="false">E17/43560</f>
        <v>183.061178448487</v>
      </c>
    </row>
    <row r="18" customFormat="false" ht="15" hidden="false" customHeight="false" outlineLevel="0" collapsed="false">
      <c r="A18" s="58" t="n">
        <v>11657</v>
      </c>
      <c r="B18" s="0" t="n">
        <v>1931</v>
      </c>
      <c r="C18" s="0" t="n">
        <v>11</v>
      </c>
      <c r="D18" s="0" t="n">
        <v>4012.52793229664</v>
      </c>
      <c r="E18" s="0" t="n">
        <v>8748498.33232679</v>
      </c>
      <c r="F18" s="60" t="n">
        <f aca="false">E18/43560</f>
        <v>200.837886417052</v>
      </c>
    </row>
    <row r="19" customFormat="false" ht="15" hidden="false" customHeight="false" outlineLevel="0" collapsed="false">
      <c r="A19" s="58" t="n">
        <v>33177</v>
      </c>
      <c r="B19" s="0" t="n">
        <v>1990</v>
      </c>
      <c r="C19" s="0" t="n">
        <v>10</v>
      </c>
      <c r="D19" s="0" t="n">
        <v>4022.93375700739</v>
      </c>
      <c r="E19" s="0" t="n">
        <v>7826960.49578459</v>
      </c>
      <c r="F19" s="60" t="n">
        <f aca="false">E19/43560</f>
        <v>179.682288700289</v>
      </c>
    </row>
    <row r="20" customFormat="false" ht="15" hidden="false" customHeight="false" outlineLevel="0" collapsed="false">
      <c r="A20" s="58" t="n">
        <v>11323</v>
      </c>
      <c r="B20" s="0" t="n">
        <v>1930</v>
      </c>
      <c r="C20" s="0" t="n">
        <v>12</v>
      </c>
      <c r="D20" s="0" t="n">
        <v>4070.53612461236</v>
      </c>
      <c r="E20" s="0" t="n">
        <v>8748498.33232679</v>
      </c>
      <c r="F20" s="60" t="n">
        <f aca="false">E20/43560</f>
        <v>200.837886417052</v>
      </c>
    </row>
    <row r="21" customFormat="false" ht="15" hidden="false" customHeight="false" outlineLevel="0" collapsed="false">
      <c r="A21" s="58" t="n">
        <v>32416</v>
      </c>
      <c r="B21" s="0" t="n">
        <v>1988</v>
      </c>
      <c r="C21" s="0" t="n">
        <v>9</v>
      </c>
      <c r="D21" s="0" t="n">
        <v>4101.05928032562</v>
      </c>
      <c r="E21" s="0" t="n">
        <v>7742314.55055061</v>
      </c>
      <c r="F21" s="60" t="n">
        <f aca="false">E21/43560</f>
        <v>177.739085182521</v>
      </c>
    </row>
    <row r="22" customFormat="false" ht="15" hidden="false" customHeight="false" outlineLevel="0" collapsed="false">
      <c r="A22" s="58" t="n">
        <v>18536</v>
      </c>
      <c r="B22" s="0" t="n">
        <v>1950</v>
      </c>
      <c r="C22" s="0" t="n">
        <v>9</v>
      </c>
      <c r="D22" s="0" t="n">
        <v>4169.80151255367</v>
      </c>
      <c r="E22" s="0" t="n">
        <v>8547120.65533692</v>
      </c>
      <c r="F22" s="60" t="n">
        <f aca="false">E22/43560</f>
        <v>196.214891077524</v>
      </c>
    </row>
    <row r="23" customFormat="false" ht="15" hidden="false" customHeight="false" outlineLevel="0" collapsed="false">
      <c r="A23" s="58" t="n">
        <v>33207</v>
      </c>
      <c r="B23" s="0" t="n">
        <v>1990</v>
      </c>
      <c r="C23" s="0" t="n">
        <v>11</v>
      </c>
      <c r="D23" s="0" t="n">
        <v>4194.77078289003</v>
      </c>
      <c r="E23" s="0" t="n">
        <v>7580892.17228507</v>
      </c>
      <c r="F23" s="60" t="n">
        <f aca="false">E23/43560</f>
        <v>174.033337288454</v>
      </c>
    </row>
    <row r="24" customFormat="false" ht="15" hidden="false" customHeight="false" outlineLevel="0" collapsed="false">
      <c r="A24" s="58" t="n">
        <v>16345</v>
      </c>
      <c r="B24" s="0" t="n">
        <v>1944</v>
      </c>
      <c r="C24" s="0" t="n">
        <v>9</v>
      </c>
      <c r="D24" s="0" t="n">
        <v>4221.30759631441</v>
      </c>
      <c r="E24" s="0" t="n">
        <v>8640368.27374501</v>
      </c>
      <c r="F24" s="60" t="n">
        <f aca="false">E24/43560</f>
        <v>198.355561839876</v>
      </c>
    </row>
    <row r="25" customFormat="false" ht="15" hidden="false" customHeight="false" outlineLevel="0" collapsed="false">
      <c r="A25" s="58" t="n">
        <v>33572</v>
      </c>
      <c r="B25" s="0" t="n">
        <v>1991</v>
      </c>
      <c r="C25" s="0" t="n">
        <v>11</v>
      </c>
      <c r="D25" s="0" t="n">
        <v>4226.66018830511</v>
      </c>
      <c r="E25" s="0" t="n">
        <v>7651538.11346567</v>
      </c>
      <c r="F25" s="60" t="n">
        <f aca="false">E25/43560</f>
        <v>175.655144937228</v>
      </c>
    </row>
    <row r="26" customFormat="false" ht="15" hidden="false" customHeight="false" outlineLevel="0" collapsed="false">
      <c r="A26" s="58" t="n">
        <v>8766</v>
      </c>
      <c r="B26" s="0" t="n">
        <v>1923</v>
      </c>
      <c r="C26" s="0" t="n">
        <v>12</v>
      </c>
      <c r="D26" s="0" t="n">
        <v>4232.32726622137</v>
      </c>
      <c r="E26" s="0" t="n">
        <v>8349133.147578</v>
      </c>
      <c r="F26" s="60" t="n">
        <f aca="false">E26/43560</f>
        <v>191.669723314463</v>
      </c>
    </row>
    <row r="27" customFormat="false" ht="15" hidden="false" customHeight="false" outlineLevel="0" collapsed="false">
      <c r="A27" s="58" t="n">
        <v>11262</v>
      </c>
      <c r="B27" s="0" t="n">
        <v>1930</v>
      </c>
      <c r="C27" s="0" t="n">
        <v>10</v>
      </c>
      <c r="D27" s="0" t="n">
        <v>4243.07193165553</v>
      </c>
      <c r="E27" s="0" t="n">
        <v>8730094.9416487</v>
      </c>
      <c r="F27" s="60" t="n">
        <f aca="false">E27/43560</f>
        <v>200.415402700842</v>
      </c>
    </row>
    <row r="28" customFormat="false" ht="15" hidden="false" customHeight="false" outlineLevel="0" collapsed="false">
      <c r="A28" s="58" t="n">
        <v>23650</v>
      </c>
      <c r="B28" s="0" t="n">
        <v>1964</v>
      </c>
      <c r="C28" s="0" t="n">
        <v>9</v>
      </c>
      <c r="D28" s="0" t="n">
        <v>4319.03898869871</v>
      </c>
      <c r="E28" s="0" t="n">
        <v>8547120.65533692</v>
      </c>
      <c r="F28" s="60" t="n">
        <f aca="false">E28/43560</f>
        <v>196.214891077524</v>
      </c>
    </row>
    <row r="29" customFormat="false" ht="15" hidden="false" customHeight="false" outlineLevel="0" collapsed="false">
      <c r="A29" s="58" t="n">
        <v>20362</v>
      </c>
      <c r="B29" s="0" t="n">
        <v>1955</v>
      </c>
      <c r="C29" s="0" t="n">
        <v>9</v>
      </c>
      <c r="D29" s="0" t="n">
        <v>4325.02928569299</v>
      </c>
      <c r="E29" s="0" t="n">
        <v>8629361.14333692</v>
      </c>
      <c r="F29" s="60" t="n">
        <f aca="false">E29/43560</f>
        <v>198.102872895705</v>
      </c>
    </row>
    <row r="30" customFormat="false" ht="15" hidden="false" customHeight="false" outlineLevel="0" collapsed="false">
      <c r="A30" s="58" t="n">
        <v>33238</v>
      </c>
      <c r="B30" s="0" t="n">
        <v>1990</v>
      </c>
      <c r="C30" s="0" t="n">
        <v>12</v>
      </c>
      <c r="D30" s="0" t="n">
        <v>4354.01586504055</v>
      </c>
      <c r="E30" s="0" t="n">
        <v>8055836.9719372</v>
      </c>
      <c r="F30" s="60" t="n">
        <f aca="false">E30/43560</f>
        <v>184.936569603701</v>
      </c>
    </row>
    <row r="31" customFormat="false" ht="15" hidden="false" customHeight="false" outlineLevel="0" collapsed="false">
      <c r="A31" s="58" t="n">
        <v>28033</v>
      </c>
      <c r="B31" s="0" t="n">
        <v>1976</v>
      </c>
      <c r="C31" s="0" t="n">
        <v>9</v>
      </c>
      <c r="D31" s="0" t="n">
        <v>4382.50906190363</v>
      </c>
      <c r="E31" s="0" t="n">
        <v>7987613.86765456</v>
      </c>
      <c r="F31" s="60" t="n">
        <f aca="false">E31/43560</f>
        <v>183.370382636698</v>
      </c>
    </row>
    <row r="32" customFormat="false" ht="15" hidden="false" customHeight="false" outlineLevel="0" collapsed="false">
      <c r="A32" s="58" t="n">
        <v>9801</v>
      </c>
      <c r="B32" s="0" t="n">
        <v>1926</v>
      </c>
      <c r="C32" s="0" t="n">
        <v>10</v>
      </c>
      <c r="D32" s="0" t="n">
        <v>4385.26331777791</v>
      </c>
      <c r="E32" s="0" t="n">
        <v>8870352.47972359</v>
      </c>
      <c r="F32" s="60" t="n">
        <f aca="false">E32/43560</f>
        <v>203.635272720927</v>
      </c>
    </row>
    <row r="33" customFormat="false" ht="15" hidden="false" customHeight="false" outlineLevel="0" collapsed="false">
      <c r="A33" s="58" t="n">
        <v>33269</v>
      </c>
      <c r="B33" s="0" t="n">
        <v>1991</v>
      </c>
      <c r="C33" s="0" t="n">
        <v>1</v>
      </c>
      <c r="D33" s="0" t="n">
        <v>4389.75734210997</v>
      </c>
      <c r="E33" s="0" t="n">
        <v>8055836.9719372</v>
      </c>
      <c r="F33" s="60" t="n">
        <f aca="false">E33/43560</f>
        <v>184.936569603701</v>
      </c>
    </row>
    <row r="34" customFormat="false" ht="15" hidden="false" customHeight="false" outlineLevel="0" collapsed="false">
      <c r="A34" s="58" t="n">
        <v>26572</v>
      </c>
      <c r="B34" s="0" t="n">
        <v>1972</v>
      </c>
      <c r="C34" s="0" t="n">
        <v>9</v>
      </c>
      <c r="D34" s="0" t="n">
        <v>4390.66052749284</v>
      </c>
      <c r="E34" s="0" t="n">
        <v>7905373.37965456</v>
      </c>
      <c r="F34" s="60" t="n">
        <f aca="false">E34/43560</f>
        <v>181.482400818516</v>
      </c>
    </row>
    <row r="35" customFormat="false" ht="15" hidden="false" customHeight="false" outlineLevel="0" collapsed="false">
      <c r="A35" s="58" t="n">
        <v>8735</v>
      </c>
      <c r="B35" s="0" t="n">
        <v>1923</v>
      </c>
      <c r="C35" s="0" t="n">
        <v>11</v>
      </c>
      <c r="D35" s="0" t="n">
        <v>4419.1967900167</v>
      </c>
      <c r="E35" s="0" t="n">
        <v>8695237.87889381</v>
      </c>
      <c r="F35" s="60" t="n">
        <f aca="false">E35/43560</f>
        <v>199.615194648618</v>
      </c>
    </row>
    <row r="36" customFormat="false" ht="15" hidden="false" customHeight="false" outlineLevel="0" collapsed="false">
      <c r="A36" s="58" t="n">
        <v>32111</v>
      </c>
      <c r="B36" s="0" t="n">
        <v>1987</v>
      </c>
      <c r="C36" s="0" t="n">
        <v>11</v>
      </c>
      <c r="D36" s="0" t="n">
        <v>4422.54905251073</v>
      </c>
      <c r="E36" s="0" t="n">
        <v>8741567.8011562</v>
      </c>
      <c r="F36" s="60" t="n">
        <f aca="false">E36/43560</f>
        <v>200.678783313962</v>
      </c>
    </row>
    <row r="37" customFormat="false" ht="15" hidden="false" customHeight="false" outlineLevel="0" collapsed="false">
      <c r="A37" s="58" t="n">
        <v>13484</v>
      </c>
      <c r="B37" s="0" t="n">
        <v>1936</v>
      </c>
      <c r="C37" s="0" t="n">
        <v>11</v>
      </c>
      <c r="D37" s="0" t="n">
        <v>4425.63596135496</v>
      </c>
      <c r="E37" s="0" t="n">
        <v>8730094.9416487</v>
      </c>
      <c r="F37" s="60" t="n">
        <f aca="false">E37/43560</f>
        <v>200.415402700842</v>
      </c>
    </row>
    <row r="38" customFormat="false" ht="15" hidden="false" customHeight="false" outlineLevel="0" collapsed="false">
      <c r="A38" s="58" t="n">
        <v>17440</v>
      </c>
      <c r="B38" s="0" t="n">
        <v>1947</v>
      </c>
      <c r="C38" s="0" t="n">
        <v>9</v>
      </c>
      <c r="D38" s="0" t="n">
        <v>4426.22691063335</v>
      </c>
      <c r="E38" s="0" t="n">
        <v>7905373.37965456</v>
      </c>
      <c r="F38" s="60" t="n">
        <f aca="false">E38/43560</f>
        <v>181.482400818516</v>
      </c>
    </row>
    <row r="39" customFormat="false" ht="15" hidden="false" customHeight="false" outlineLevel="0" collapsed="false">
      <c r="A39" s="58" t="n">
        <v>18171</v>
      </c>
      <c r="B39" s="0" t="n">
        <v>1949</v>
      </c>
      <c r="C39" s="0" t="n">
        <v>9</v>
      </c>
      <c r="D39" s="0" t="n">
        <v>4452.29442763001</v>
      </c>
      <c r="E39" s="0" t="n">
        <v>7905373.37965456</v>
      </c>
      <c r="F39" s="60" t="n">
        <f aca="false">E39/43560</f>
        <v>181.482400818516</v>
      </c>
    </row>
    <row r="40" customFormat="false" ht="15" hidden="false" customHeight="false" outlineLevel="0" collapsed="false">
      <c r="A40" s="58" t="n">
        <v>13423</v>
      </c>
      <c r="B40" s="0" t="n">
        <v>1936</v>
      </c>
      <c r="C40" s="0" t="n">
        <v>9</v>
      </c>
      <c r="D40" s="0" t="n">
        <v>4481.2864936188</v>
      </c>
      <c r="E40" s="0" t="n">
        <v>6831897.27414125</v>
      </c>
      <c r="F40" s="60" t="n">
        <f aca="false">E40/43560</f>
        <v>156.8387803981</v>
      </c>
    </row>
    <row r="41" customFormat="false" ht="15" hidden="false" customHeight="false" outlineLevel="0" collapsed="false">
      <c r="A41" s="58" t="n">
        <v>13454</v>
      </c>
      <c r="B41" s="0" t="n">
        <v>1936</v>
      </c>
      <c r="C41" s="0" t="n">
        <v>10</v>
      </c>
      <c r="D41" s="0" t="n">
        <v>4489.20262553674</v>
      </c>
      <c r="E41" s="0" t="n">
        <v>8834815.41956429</v>
      </c>
      <c r="F41" s="60" t="n">
        <f aca="false">E41/43560</f>
        <v>202.819454076315</v>
      </c>
    </row>
    <row r="42" customFormat="false" ht="15" hidden="false" customHeight="false" outlineLevel="0" collapsed="false">
      <c r="A42" s="58" t="n">
        <v>33146</v>
      </c>
      <c r="B42" s="0" t="n">
        <v>1990</v>
      </c>
      <c r="C42" s="0" t="n">
        <v>9</v>
      </c>
      <c r="D42" s="0" t="n">
        <v>4514.57680850429</v>
      </c>
      <c r="E42" s="0" t="n">
        <v>7029884.78190017</v>
      </c>
      <c r="F42" s="60" t="n">
        <f aca="false">E42/43560</f>
        <v>161.383948161161</v>
      </c>
    </row>
    <row r="43" customFormat="false" ht="15" hidden="false" customHeight="false" outlineLevel="0" collapsed="false">
      <c r="A43" s="58" t="n">
        <v>8674</v>
      </c>
      <c r="B43" s="0" t="n">
        <v>1923</v>
      </c>
      <c r="C43" s="0" t="n">
        <v>9</v>
      </c>
      <c r="D43" s="0" t="n">
        <v>4517.36436143249</v>
      </c>
      <c r="E43" s="0" t="n">
        <v>6809332.14870125</v>
      </c>
      <c r="F43" s="60" t="n">
        <f aca="false">E43/43560</f>
        <v>156.3207563981</v>
      </c>
    </row>
    <row r="44" customFormat="false" ht="15" hidden="false" customHeight="false" outlineLevel="0" collapsed="false">
      <c r="A44" s="58" t="n">
        <v>13788</v>
      </c>
      <c r="B44" s="0" t="n">
        <v>1937</v>
      </c>
      <c r="C44" s="0" t="n">
        <v>9</v>
      </c>
      <c r="D44" s="0" t="n">
        <v>4527.78599415553</v>
      </c>
      <c r="E44" s="0" t="n">
        <v>6902579.76710934</v>
      </c>
      <c r="F44" s="60" t="n">
        <f aca="false">E44/43560</f>
        <v>158.461427160453</v>
      </c>
    </row>
    <row r="45" customFormat="false" ht="15" hidden="false" customHeight="false" outlineLevel="0" collapsed="false">
      <c r="A45" s="58" t="n">
        <v>10866</v>
      </c>
      <c r="B45" s="0" t="n">
        <v>1929</v>
      </c>
      <c r="C45" s="0" t="n">
        <v>9</v>
      </c>
      <c r="D45" s="0" t="n">
        <v>4539.75685084685</v>
      </c>
      <c r="E45" s="0" t="n">
        <v>6914732.62402125</v>
      </c>
      <c r="F45" s="60" t="n">
        <f aca="false">E45/43560</f>
        <v>158.740418365961</v>
      </c>
    </row>
    <row r="46" customFormat="false" ht="15" hidden="false" customHeight="false" outlineLevel="0" collapsed="false">
      <c r="A46" s="58" t="n">
        <v>29128</v>
      </c>
      <c r="B46" s="0" t="n">
        <v>1979</v>
      </c>
      <c r="C46" s="0" t="n">
        <v>9</v>
      </c>
      <c r="D46" s="0" t="n">
        <v>4570.43407904938</v>
      </c>
      <c r="E46" s="0" t="n">
        <v>7046892.57595019</v>
      </c>
      <c r="F46" s="60" t="n">
        <f aca="false">E46/43560</f>
        <v>161.774393387286</v>
      </c>
    </row>
    <row r="47" customFormat="false" ht="15" hidden="false" customHeight="false" outlineLevel="0" collapsed="false">
      <c r="A47" s="58" t="n">
        <v>28459</v>
      </c>
      <c r="B47" s="0" t="n">
        <v>1977</v>
      </c>
      <c r="C47" s="0" t="n">
        <v>11</v>
      </c>
      <c r="D47" s="0" t="n">
        <v>4605.91570625596</v>
      </c>
      <c r="E47" s="0" t="n">
        <v>6879280.69938636</v>
      </c>
      <c r="F47" s="60" t="n">
        <f aca="false">E47/43560</f>
        <v>157.926554164058</v>
      </c>
    </row>
    <row r="48" customFormat="false" ht="15" hidden="false" customHeight="false" outlineLevel="0" collapsed="false">
      <c r="A48" s="58" t="n">
        <v>8705</v>
      </c>
      <c r="B48" s="0" t="n">
        <v>1923</v>
      </c>
      <c r="C48" s="0" t="n">
        <v>10</v>
      </c>
      <c r="D48" s="0" t="n">
        <v>4609.6618290792</v>
      </c>
      <c r="E48" s="0" t="n">
        <v>8193068.14388193</v>
      </c>
      <c r="F48" s="60" t="n">
        <f aca="false">E48/43560</f>
        <v>188.086963817308</v>
      </c>
    </row>
    <row r="49" customFormat="false" ht="15" hidden="false" customHeight="false" outlineLevel="0" collapsed="false">
      <c r="A49" s="58" t="n">
        <v>13515</v>
      </c>
      <c r="B49" s="0" t="n">
        <v>1936</v>
      </c>
      <c r="C49" s="0" t="n">
        <v>12</v>
      </c>
      <c r="D49" s="0" t="n">
        <v>4624.43427063454</v>
      </c>
      <c r="E49" s="0" t="n">
        <v>6931145.55619127</v>
      </c>
      <c r="F49" s="60" t="n">
        <f aca="false">E49/43560</f>
        <v>159.117207442408</v>
      </c>
    </row>
    <row r="50" customFormat="false" ht="15" hidden="false" customHeight="false" outlineLevel="0" collapsed="false">
      <c r="A50" s="58" t="n">
        <v>10897</v>
      </c>
      <c r="B50" s="0" t="n">
        <v>1929</v>
      </c>
      <c r="C50" s="0" t="n">
        <v>10</v>
      </c>
      <c r="D50" s="0" t="n">
        <v>4634.55435129413</v>
      </c>
      <c r="E50" s="0" t="n">
        <v>8193068.14388193</v>
      </c>
      <c r="F50" s="60" t="n">
        <f aca="false">E50/43560</f>
        <v>188.086963817308</v>
      </c>
    </row>
    <row r="51" customFormat="false" ht="15" hidden="false" customHeight="false" outlineLevel="0" collapsed="false">
      <c r="A51" s="58" t="n">
        <v>10927</v>
      </c>
      <c r="B51" s="0" t="n">
        <v>1929</v>
      </c>
      <c r="C51" s="0" t="n">
        <v>11</v>
      </c>
      <c r="D51" s="0" t="n">
        <v>4666.43609330272</v>
      </c>
      <c r="E51" s="0" t="n">
        <v>6831897.27414125</v>
      </c>
      <c r="F51" s="60" t="n">
        <f aca="false">E51/43560</f>
        <v>156.8387803981</v>
      </c>
    </row>
    <row r="52" customFormat="false" ht="15" hidden="false" customHeight="false" outlineLevel="0" collapsed="false">
      <c r="A52" s="58" t="n">
        <v>28184</v>
      </c>
      <c r="B52" s="0" t="n">
        <v>1977</v>
      </c>
      <c r="C52" s="0" t="n">
        <v>2</v>
      </c>
      <c r="D52" s="0" t="n">
        <v>4666.58951723521</v>
      </c>
      <c r="E52" s="0" t="n">
        <v>7792634.1498923</v>
      </c>
      <c r="F52" s="60" t="n">
        <f aca="false">E52/43560</f>
        <v>178.894264230769</v>
      </c>
    </row>
    <row r="53" customFormat="false" ht="15" hidden="false" customHeight="false" outlineLevel="0" collapsed="false">
      <c r="A53" s="58" t="n">
        <v>33511</v>
      </c>
      <c r="B53" s="0" t="n">
        <v>1991</v>
      </c>
      <c r="C53" s="0" t="n">
        <v>9</v>
      </c>
      <c r="D53" s="0" t="n">
        <v>4670.58275137166</v>
      </c>
      <c r="E53" s="0" t="n">
        <v>6648593.46453903</v>
      </c>
      <c r="F53" s="60" t="n">
        <f aca="false">E53/43560</f>
        <v>152.630703960951</v>
      </c>
    </row>
    <row r="54" customFormat="false" ht="15" hidden="false" customHeight="false" outlineLevel="0" collapsed="false">
      <c r="A54" s="58" t="n">
        <v>33542</v>
      </c>
      <c r="B54" s="0" t="n">
        <v>1991</v>
      </c>
      <c r="C54" s="0" t="n">
        <v>10</v>
      </c>
      <c r="D54" s="0" t="n">
        <v>4673.30725265386</v>
      </c>
      <c r="E54" s="0" t="n">
        <v>8193068.14388193</v>
      </c>
      <c r="F54" s="60" t="n">
        <f aca="false">E54/43560</f>
        <v>188.086963817308</v>
      </c>
    </row>
    <row r="55" customFormat="false" ht="15" hidden="false" customHeight="false" outlineLevel="0" collapsed="false">
      <c r="A55" s="58" t="n">
        <v>9770</v>
      </c>
      <c r="B55" s="0" t="n">
        <v>1926</v>
      </c>
      <c r="C55" s="0" t="n">
        <v>9</v>
      </c>
      <c r="D55" s="0" t="n">
        <v>4681.16986074666</v>
      </c>
      <c r="E55" s="0" t="n">
        <v>6809332.14870125</v>
      </c>
      <c r="F55" s="60" t="n">
        <f aca="false">E55/43560</f>
        <v>156.3207563981</v>
      </c>
    </row>
    <row r="56" customFormat="false" ht="15" hidden="false" customHeight="false" outlineLevel="0" collapsed="false">
      <c r="A56" s="58" t="n">
        <v>12662</v>
      </c>
      <c r="B56" s="0" t="n">
        <v>1934</v>
      </c>
      <c r="C56" s="0" t="n">
        <v>8</v>
      </c>
      <c r="D56" s="0" t="n">
        <v>4700.58115681656</v>
      </c>
      <c r="E56" s="0" t="n">
        <v>7009125.56758913</v>
      </c>
      <c r="F56" s="60" t="n">
        <f aca="false">E56/43560</f>
        <v>160.907382176059</v>
      </c>
    </row>
    <row r="57" customFormat="false" ht="15" hidden="false" customHeight="false" outlineLevel="0" collapsed="false">
      <c r="A57" s="58" t="n">
        <v>34638</v>
      </c>
      <c r="B57" s="0" t="n">
        <v>1994</v>
      </c>
      <c r="C57" s="0" t="n">
        <v>10</v>
      </c>
      <c r="D57" s="0" t="n">
        <v>4720.31514790076</v>
      </c>
      <c r="E57" s="0" t="n">
        <v>8193748.14128634</v>
      </c>
      <c r="F57" s="60" t="n">
        <f aca="false">E57/43560</f>
        <v>188.102574409696</v>
      </c>
    </row>
    <row r="58" customFormat="false" ht="15" hidden="false" customHeight="false" outlineLevel="0" collapsed="false">
      <c r="A58" s="58" t="n">
        <v>13819</v>
      </c>
      <c r="B58" s="0" t="n">
        <v>1937</v>
      </c>
      <c r="C58" s="0" t="n">
        <v>10</v>
      </c>
      <c r="D58" s="0" t="n">
        <v>4724.4634213979</v>
      </c>
      <c r="E58" s="0" t="n">
        <v>8099820.52547383</v>
      </c>
      <c r="F58" s="60" t="n">
        <f aca="false">E58/43560</f>
        <v>185.946293054955</v>
      </c>
    </row>
    <row r="59" customFormat="false" ht="15" hidden="false" customHeight="false" outlineLevel="0" collapsed="false">
      <c r="A59" s="58" t="n">
        <v>32050</v>
      </c>
      <c r="B59" s="0" t="n">
        <v>1987</v>
      </c>
      <c r="C59" s="0" t="n">
        <v>9</v>
      </c>
      <c r="D59" s="0" t="n">
        <v>4735.8739980916</v>
      </c>
      <c r="E59" s="0" t="n">
        <v>6952597.47677279</v>
      </c>
      <c r="F59" s="60" t="n">
        <f aca="false">E59/43560</f>
        <v>159.609675775317</v>
      </c>
    </row>
    <row r="60" customFormat="false" ht="15" hidden="false" customHeight="false" outlineLevel="0" collapsed="false">
      <c r="A60" s="58" t="n">
        <v>16376</v>
      </c>
      <c r="B60" s="0" t="n">
        <v>1944</v>
      </c>
      <c r="C60" s="0" t="n">
        <v>10</v>
      </c>
      <c r="D60" s="0" t="n">
        <v>4748.77444537214</v>
      </c>
      <c r="E60" s="0" t="n">
        <v>9397782.86435539</v>
      </c>
      <c r="F60" s="60" t="n">
        <f aca="false">E60/43560</f>
        <v>215.743408272622</v>
      </c>
    </row>
    <row r="61" customFormat="false" ht="15" hidden="false" customHeight="false" outlineLevel="0" collapsed="false">
      <c r="A61" s="58" t="n">
        <v>23681</v>
      </c>
      <c r="B61" s="0" t="n">
        <v>1964</v>
      </c>
      <c r="C61" s="0" t="n">
        <v>10</v>
      </c>
      <c r="D61" s="0" t="n">
        <v>4757.47545548068</v>
      </c>
      <c r="E61" s="0" t="n">
        <v>8193068.14388193</v>
      </c>
      <c r="F61" s="60" t="n">
        <f aca="false">E61/43560</f>
        <v>188.086963817308</v>
      </c>
    </row>
    <row r="62" customFormat="false" ht="15" hidden="false" customHeight="false" outlineLevel="0" collapsed="false">
      <c r="A62" s="58" t="n">
        <v>12054</v>
      </c>
      <c r="B62" s="0" t="n">
        <v>1932</v>
      </c>
      <c r="C62" s="0" t="n">
        <v>12</v>
      </c>
      <c r="D62" s="0" t="n">
        <v>4762.26281831465</v>
      </c>
      <c r="E62" s="0" t="n">
        <v>6931145.55619127</v>
      </c>
      <c r="F62" s="60" t="n">
        <f aca="false">E62/43560</f>
        <v>159.117207442408</v>
      </c>
    </row>
    <row r="63" customFormat="false" ht="15" hidden="false" customHeight="false" outlineLevel="0" collapsed="false">
      <c r="A63" s="58" t="n">
        <v>32447</v>
      </c>
      <c r="B63" s="0" t="n">
        <v>1988</v>
      </c>
      <c r="C63" s="0" t="n">
        <v>10</v>
      </c>
      <c r="D63" s="0" t="n">
        <v>4821.65397781489</v>
      </c>
      <c r="E63" s="0" t="n">
        <v>9369050.92801148</v>
      </c>
      <c r="F63" s="60" t="n">
        <f aca="false">E63/43560</f>
        <v>215.083813774368</v>
      </c>
    </row>
    <row r="64" customFormat="false" ht="15" hidden="false" customHeight="false" outlineLevel="0" collapsed="false">
      <c r="A64" s="58" t="n">
        <v>31716</v>
      </c>
      <c r="B64" s="0" t="n">
        <v>1986</v>
      </c>
      <c r="C64" s="0" t="n">
        <v>10</v>
      </c>
      <c r="D64" s="0" t="n">
        <v>4831.9136741114</v>
      </c>
      <c r="E64" s="0" t="n">
        <v>7916516.71587162</v>
      </c>
      <c r="F64" s="60" t="n">
        <f aca="false">E64/43560</f>
        <v>181.738216617806</v>
      </c>
    </row>
    <row r="65" customFormat="false" ht="15" hidden="false" customHeight="false" outlineLevel="0" collapsed="false">
      <c r="A65" s="58" t="n">
        <v>32873</v>
      </c>
      <c r="B65" s="0" t="n">
        <v>1989</v>
      </c>
      <c r="C65" s="0" t="n">
        <v>12</v>
      </c>
      <c r="D65" s="0" t="n">
        <v>4837.145760526</v>
      </c>
      <c r="E65" s="0" t="n">
        <v>6665601.25858905</v>
      </c>
      <c r="F65" s="60" t="n">
        <f aca="false">E65/43560</f>
        <v>153.021149187076</v>
      </c>
    </row>
    <row r="66" customFormat="false" ht="15" hidden="false" customHeight="false" outlineLevel="0" collapsed="false">
      <c r="A66" s="58" t="n">
        <v>9040</v>
      </c>
      <c r="B66" s="0" t="n">
        <v>1924</v>
      </c>
      <c r="C66" s="0" t="n">
        <v>9</v>
      </c>
      <c r="D66" s="0" t="n">
        <v>4838.67903596136</v>
      </c>
      <c r="E66" s="0" t="n">
        <v>8099820.52547383</v>
      </c>
      <c r="F66" s="60" t="n">
        <f aca="false">E66/43560</f>
        <v>185.946293054955</v>
      </c>
    </row>
    <row r="67" customFormat="false" ht="15" hidden="false" customHeight="false" outlineLevel="0" collapsed="false">
      <c r="A67" s="58" t="n">
        <v>21915</v>
      </c>
      <c r="B67" s="0" t="n">
        <v>1959</v>
      </c>
      <c r="C67" s="0" t="n">
        <v>12</v>
      </c>
      <c r="D67" s="0" t="n">
        <v>4870.73891638836</v>
      </c>
      <c r="E67" s="0" t="n">
        <v>7985815.90024001</v>
      </c>
      <c r="F67" s="60" t="n">
        <f aca="false">E67/43560</f>
        <v>183.32910698439</v>
      </c>
    </row>
    <row r="68" customFormat="false" ht="15" hidden="false" customHeight="false" outlineLevel="0" collapsed="false">
      <c r="A68" s="58" t="n">
        <v>32781</v>
      </c>
      <c r="B68" s="0" t="n">
        <v>1989</v>
      </c>
      <c r="C68" s="0" t="n">
        <v>9</v>
      </c>
      <c r="D68" s="0" t="n">
        <v>4871.08160633349</v>
      </c>
      <c r="E68" s="0" t="n">
        <v>7710410.16357164</v>
      </c>
      <c r="F68" s="60" t="n">
        <f aca="false">E68/43560</f>
        <v>177.006661239018</v>
      </c>
    </row>
    <row r="69" customFormat="false" ht="15" hidden="false" customHeight="false" outlineLevel="0" collapsed="false">
      <c r="A69" s="58" t="n">
        <v>16223</v>
      </c>
      <c r="B69" s="0" t="n">
        <v>1944</v>
      </c>
      <c r="C69" s="0" t="n">
        <v>5</v>
      </c>
      <c r="D69" s="0" t="n">
        <v>4874.15021544012</v>
      </c>
      <c r="E69" s="0" t="n">
        <v>7498112.50147032</v>
      </c>
      <c r="F69" s="60" t="n">
        <f aca="false">E69/43560</f>
        <v>172.132977536049</v>
      </c>
    </row>
    <row r="70" customFormat="false" ht="15" hidden="false" customHeight="false" outlineLevel="0" collapsed="false">
      <c r="A70" s="58" t="n">
        <v>16710</v>
      </c>
      <c r="B70" s="0" t="n">
        <v>1945</v>
      </c>
      <c r="C70" s="0" t="n">
        <v>9</v>
      </c>
      <c r="D70" s="0" t="n">
        <v>4885.75866606035</v>
      </c>
      <c r="E70" s="0" t="n">
        <v>7955061.56602758</v>
      </c>
      <c r="F70" s="60" t="n">
        <f aca="false">E70/43560</f>
        <v>182.62308461955</v>
      </c>
    </row>
    <row r="71" customFormat="false" ht="15" hidden="false" customHeight="false" outlineLevel="0" collapsed="false">
      <c r="A71" s="58" t="n">
        <v>16741</v>
      </c>
      <c r="B71" s="0" t="n">
        <v>1945</v>
      </c>
      <c r="C71" s="0" t="n">
        <v>10</v>
      </c>
      <c r="D71" s="0" t="n">
        <v>4892.93413868678</v>
      </c>
      <c r="E71" s="0" t="n">
        <v>9399608.1869196</v>
      </c>
      <c r="F71" s="60" t="n">
        <f aca="false">E71/43560</f>
        <v>215.785311912755</v>
      </c>
    </row>
    <row r="72" customFormat="false" ht="15" hidden="false" customHeight="false" outlineLevel="0" collapsed="false">
      <c r="A72" s="58" t="n">
        <v>33389</v>
      </c>
      <c r="B72" s="0" t="n">
        <v>1991</v>
      </c>
      <c r="C72" s="0" t="n">
        <v>5</v>
      </c>
      <c r="D72" s="0" t="n">
        <v>4906.76008170324</v>
      </c>
      <c r="E72" s="0" t="n">
        <v>6875693.1054571</v>
      </c>
      <c r="F72" s="60" t="n">
        <f aca="false">E72/43560</f>
        <v>157.844194340154</v>
      </c>
    </row>
    <row r="73" customFormat="false" ht="15" hidden="false" customHeight="false" outlineLevel="0" collapsed="false">
      <c r="A73" s="58" t="n">
        <v>22919</v>
      </c>
      <c r="B73" s="0" t="n">
        <v>1962</v>
      </c>
      <c r="C73" s="0" t="n">
        <v>9</v>
      </c>
      <c r="D73" s="0" t="n">
        <v>4911.86727099237</v>
      </c>
      <c r="E73" s="0" t="n">
        <v>6651601.25453568</v>
      </c>
      <c r="F73" s="60" t="n">
        <f aca="false">E73/43560</f>
        <v>152.699753318083</v>
      </c>
    </row>
    <row r="74" customFormat="false" ht="15" hidden="false" customHeight="false" outlineLevel="0" collapsed="false">
      <c r="A74" s="58" t="n">
        <v>9466</v>
      </c>
      <c r="B74" s="0" t="n">
        <v>1925</v>
      </c>
      <c r="C74" s="0" t="n">
        <v>11</v>
      </c>
      <c r="D74" s="0" t="n">
        <v>4918.49347343154</v>
      </c>
      <c r="E74" s="0" t="n">
        <v>8102828.31547049</v>
      </c>
      <c r="F74" s="60" t="n">
        <f aca="false">E74/43560</f>
        <v>186.015342412087</v>
      </c>
    </row>
    <row r="75" customFormat="false" ht="15" hidden="false" customHeight="false" outlineLevel="0" collapsed="false">
      <c r="A75" s="58" t="n">
        <v>17471</v>
      </c>
      <c r="B75" s="0" t="n">
        <v>1947</v>
      </c>
      <c r="C75" s="0" t="n">
        <v>10</v>
      </c>
      <c r="D75" s="0" t="n">
        <v>4971.32830763955</v>
      </c>
      <c r="E75" s="0" t="n">
        <v>9400790.65435204</v>
      </c>
      <c r="F75" s="60" t="n">
        <f aca="false">E75/43560</f>
        <v>215.812457629753</v>
      </c>
    </row>
    <row r="76" customFormat="false" ht="15" hidden="false" customHeight="false" outlineLevel="0" collapsed="false">
      <c r="A76" s="58" t="n">
        <v>20393</v>
      </c>
      <c r="B76" s="0" t="n">
        <v>1955</v>
      </c>
      <c r="C76" s="0" t="n">
        <v>10</v>
      </c>
      <c r="D76" s="0" t="n">
        <v>4988.87833074905</v>
      </c>
      <c r="E76" s="0" t="n">
        <v>9214479.05475318</v>
      </c>
      <c r="F76" s="60" t="n">
        <f aca="false">E76/43560</f>
        <v>211.535331835472</v>
      </c>
    </row>
    <row r="77" customFormat="false" ht="15" hidden="false" customHeight="false" outlineLevel="0" collapsed="false">
      <c r="A77" s="58" t="n">
        <v>17198</v>
      </c>
      <c r="B77" s="0" t="n">
        <v>1947</v>
      </c>
      <c r="C77" s="0" t="n">
        <v>1</v>
      </c>
      <c r="D77" s="0" t="n">
        <v>4989.1286811188</v>
      </c>
      <c r="E77" s="0" t="n">
        <v>6665601.25858905</v>
      </c>
      <c r="F77" s="60" t="n">
        <f aca="false">E77/43560</f>
        <v>153.021149187076</v>
      </c>
    </row>
    <row r="78" customFormat="false" ht="15" hidden="false" customHeight="false" outlineLevel="0" collapsed="false">
      <c r="A78" s="58" t="n">
        <v>33603</v>
      </c>
      <c r="B78" s="0" t="n">
        <v>1991</v>
      </c>
      <c r="C78" s="0" t="n">
        <v>12</v>
      </c>
      <c r="D78" s="0" t="n">
        <v>4992.34521857109</v>
      </c>
      <c r="E78" s="0" t="n">
        <v>7884752.57863779</v>
      </c>
      <c r="F78" s="60" t="n">
        <f aca="false">E78/43560</f>
        <v>181.009012365422</v>
      </c>
    </row>
    <row r="79" customFormat="false" ht="15" hidden="false" customHeight="false" outlineLevel="0" collapsed="false">
      <c r="A79" s="58" t="n">
        <v>34668</v>
      </c>
      <c r="B79" s="0" t="n">
        <v>1994</v>
      </c>
      <c r="C79" s="0" t="n">
        <v>11</v>
      </c>
      <c r="D79" s="0" t="n">
        <v>5000.01778163764</v>
      </c>
      <c r="E79" s="0" t="n">
        <v>9402615.97691625</v>
      </c>
      <c r="F79" s="60" t="n">
        <f aca="false">E79/43560</f>
        <v>215.854361269886</v>
      </c>
    </row>
    <row r="80" customFormat="false" ht="15" hidden="false" customHeight="false" outlineLevel="0" collapsed="false">
      <c r="A80" s="58" t="n">
        <v>17806</v>
      </c>
      <c r="B80" s="0" t="n">
        <v>1948</v>
      </c>
      <c r="C80" s="0" t="n">
        <v>9</v>
      </c>
      <c r="D80" s="0" t="n">
        <v>5011.21664703602</v>
      </c>
      <c r="E80" s="0" t="n">
        <v>6651601.25453568</v>
      </c>
      <c r="F80" s="60" t="n">
        <f aca="false">E80/43560</f>
        <v>152.699753318083</v>
      </c>
    </row>
    <row r="81" customFormat="false" ht="15" hidden="false" customHeight="false" outlineLevel="0" collapsed="false">
      <c r="A81" s="58" t="n">
        <v>8857</v>
      </c>
      <c r="B81" s="0" t="n">
        <v>1924</v>
      </c>
      <c r="C81" s="0" t="n">
        <v>3</v>
      </c>
      <c r="D81" s="0" t="n">
        <v>5012.18916090172</v>
      </c>
      <c r="E81" s="0" t="n">
        <v>6630744.19583416</v>
      </c>
      <c r="F81" s="60" t="n">
        <f aca="false">E81/43560</f>
        <v>152.220941134852</v>
      </c>
    </row>
    <row r="82" customFormat="false" ht="15" hidden="false" customHeight="false" outlineLevel="0" collapsed="false">
      <c r="A82" s="58" t="n">
        <v>18263</v>
      </c>
      <c r="B82" s="0" t="n">
        <v>1949</v>
      </c>
      <c r="C82" s="0" t="n">
        <v>12</v>
      </c>
      <c r="D82" s="0" t="n">
        <v>5037.18070506322</v>
      </c>
      <c r="E82" s="0" t="n">
        <v>7779946.96519779</v>
      </c>
      <c r="F82" s="60" t="n">
        <f aca="false">E82/43560</f>
        <v>178.60300654724</v>
      </c>
    </row>
    <row r="83" customFormat="false" ht="15" hidden="false" customHeight="false" outlineLevel="0" collapsed="false">
      <c r="A83" s="58" t="n">
        <v>9436</v>
      </c>
      <c r="B83" s="0" t="n">
        <v>1925</v>
      </c>
      <c r="C83" s="0" t="n">
        <v>10</v>
      </c>
      <c r="D83" s="0" t="n">
        <v>5041.18987655057</v>
      </c>
      <c r="E83" s="0" t="n">
        <v>9277628.6321676</v>
      </c>
      <c r="F83" s="60" t="n">
        <f aca="false">E83/43560</f>
        <v>212.985046652149</v>
      </c>
    </row>
    <row r="84" customFormat="false" ht="15" hidden="false" customHeight="false" outlineLevel="0" collapsed="false">
      <c r="A84" s="58" t="n">
        <v>31351</v>
      </c>
      <c r="B84" s="0" t="n">
        <v>1985</v>
      </c>
      <c r="C84" s="0" t="n">
        <v>10</v>
      </c>
      <c r="D84" s="0" t="n">
        <v>5052.76343108898</v>
      </c>
      <c r="E84" s="0" t="n">
        <v>8605967.55593112</v>
      </c>
      <c r="F84" s="60" t="n">
        <f aca="false">E84/43560</f>
        <v>197.565830025967</v>
      </c>
    </row>
    <row r="85" customFormat="false" ht="15" hidden="false" customHeight="false" outlineLevel="0" collapsed="false">
      <c r="A85" s="58" t="n">
        <v>32233</v>
      </c>
      <c r="B85" s="0" t="n">
        <v>1988</v>
      </c>
      <c r="C85" s="0" t="n">
        <v>3</v>
      </c>
      <c r="D85" s="0" t="n">
        <v>5077.3090693583</v>
      </c>
      <c r="E85" s="0" t="n">
        <v>7816512.09469116</v>
      </c>
      <c r="F85" s="60" t="n">
        <f aca="false">E85/43560</f>
        <v>179.442426416234</v>
      </c>
    </row>
    <row r="86" customFormat="false" ht="15" hidden="false" customHeight="false" outlineLevel="0" collapsed="false">
      <c r="A86" s="58" t="n">
        <v>14518</v>
      </c>
      <c r="B86" s="0" t="n">
        <v>1939</v>
      </c>
      <c r="C86" s="0" t="n">
        <v>9</v>
      </c>
      <c r="D86" s="0" t="n">
        <v>5080.67088800096</v>
      </c>
      <c r="E86" s="0" t="n">
        <v>7919524.50586827</v>
      </c>
      <c r="F86" s="60" t="n">
        <f aca="false">E86/43560</f>
        <v>181.807265974937</v>
      </c>
    </row>
    <row r="87" customFormat="false" ht="15" hidden="false" customHeight="false" outlineLevel="0" collapsed="false">
      <c r="A87" s="58" t="n">
        <v>12570</v>
      </c>
      <c r="B87" s="0" t="n">
        <v>1934</v>
      </c>
      <c r="C87" s="0" t="n">
        <v>5</v>
      </c>
      <c r="D87" s="0" t="n">
        <v>5085.97708283636</v>
      </c>
      <c r="E87" s="0" t="n">
        <v>7163584.12614519</v>
      </c>
      <c r="F87" s="60" t="n">
        <f aca="false">E87/43560</f>
        <v>164.453262767337</v>
      </c>
    </row>
    <row r="88" customFormat="false" ht="15" hidden="false" customHeight="false" outlineLevel="0" collapsed="false">
      <c r="A88" s="58" t="n">
        <v>12327</v>
      </c>
      <c r="B88" s="0" t="n">
        <v>1933</v>
      </c>
      <c r="C88" s="0" t="n">
        <v>9</v>
      </c>
      <c r="D88" s="0" t="n">
        <v>5089.29461697877</v>
      </c>
      <c r="E88" s="0" t="n">
        <v>7916516.71587162</v>
      </c>
      <c r="F88" s="60" t="n">
        <f aca="false">E88/43560</f>
        <v>181.738216617806</v>
      </c>
    </row>
    <row r="89" customFormat="false" ht="15" hidden="false" customHeight="false" outlineLevel="0" collapsed="false">
      <c r="A89" s="58" t="n">
        <v>28276</v>
      </c>
      <c r="B89" s="0" t="n">
        <v>1977</v>
      </c>
      <c r="C89" s="0" t="n">
        <v>5</v>
      </c>
      <c r="D89" s="0" t="n">
        <v>5097.19275703721</v>
      </c>
      <c r="E89" s="0" t="n">
        <v>7273339.01420754</v>
      </c>
      <c r="F89" s="60" t="n">
        <f aca="false">E89/43560</f>
        <v>166.972888296776</v>
      </c>
    </row>
    <row r="90" customFormat="false" ht="15" hidden="false" customHeight="false" outlineLevel="0" collapsed="false">
      <c r="A90" s="58" t="n">
        <v>17592</v>
      </c>
      <c r="B90" s="0" t="n">
        <v>1948</v>
      </c>
      <c r="C90" s="0" t="n">
        <v>2</v>
      </c>
      <c r="D90" s="0" t="n">
        <v>5097.77483823354</v>
      </c>
      <c r="E90" s="0" t="n">
        <v>6590187.42877503</v>
      </c>
      <c r="F90" s="60" t="n">
        <f aca="false">E90/43560</f>
        <v>151.289885876378</v>
      </c>
    </row>
    <row r="91" customFormat="false" ht="15" hidden="false" customHeight="false" outlineLevel="0" collapsed="false">
      <c r="A91" s="58" t="n">
        <v>9101</v>
      </c>
      <c r="B91" s="0" t="n">
        <v>1924</v>
      </c>
      <c r="C91" s="0" t="n">
        <v>11</v>
      </c>
      <c r="D91" s="0" t="n">
        <v>5102.32961295325</v>
      </c>
      <c r="E91" s="0" t="n">
        <v>9241877.29275403</v>
      </c>
      <c r="F91" s="60" t="n">
        <f aca="false">E91/43560</f>
        <v>212.164308832737</v>
      </c>
    </row>
    <row r="92" customFormat="false" ht="15" hidden="false" customHeight="false" outlineLevel="0" collapsed="false">
      <c r="A92" s="58" t="n">
        <v>12205</v>
      </c>
      <c r="B92" s="0" t="n">
        <v>1933</v>
      </c>
      <c r="C92" s="0" t="n">
        <v>5</v>
      </c>
      <c r="D92" s="0" t="n">
        <v>5111.93618872257</v>
      </c>
      <c r="E92" s="0" t="n">
        <v>6619352.19626473</v>
      </c>
      <c r="F92" s="60" t="n">
        <f aca="false">E92/43560</f>
        <v>151.959416810485</v>
      </c>
    </row>
    <row r="93" customFormat="false" ht="15" hidden="false" customHeight="false" outlineLevel="0" collapsed="false">
      <c r="A93" s="58" t="n">
        <v>17532</v>
      </c>
      <c r="B93" s="0" t="n">
        <v>1947</v>
      </c>
      <c r="C93" s="0" t="n">
        <v>12</v>
      </c>
      <c r="D93" s="0" t="n">
        <v>5114.61605811665</v>
      </c>
      <c r="E93" s="0" t="n">
        <v>7679714.83557866</v>
      </c>
      <c r="F93" s="60" t="n">
        <f aca="false">E93/43560</f>
        <v>176.301993470584</v>
      </c>
    </row>
    <row r="94" customFormat="false" ht="15" hidden="false" customHeight="false" outlineLevel="0" collapsed="false">
      <c r="A94" s="58" t="n">
        <v>11474</v>
      </c>
      <c r="B94" s="0" t="n">
        <v>1931</v>
      </c>
      <c r="C94" s="0" t="n">
        <v>5</v>
      </c>
      <c r="D94" s="0" t="n">
        <v>5134.06962517891</v>
      </c>
      <c r="E94" s="0" t="n">
        <v>6885959.79270603</v>
      </c>
      <c r="F94" s="60" t="n">
        <f aca="false">E94/43560</f>
        <v>158.079885048348</v>
      </c>
    </row>
    <row r="95" customFormat="false" ht="15" hidden="false" customHeight="false" outlineLevel="0" collapsed="false">
      <c r="A95" s="58" t="n">
        <v>9405</v>
      </c>
      <c r="B95" s="0" t="n">
        <v>1925</v>
      </c>
      <c r="C95" s="0" t="n">
        <v>9</v>
      </c>
      <c r="D95" s="0" t="n">
        <v>5149.14904580153</v>
      </c>
      <c r="E95" s="0" t="n">
        <v>9097332.61256203</v>
      </c>
      <c r="F95" s="60" t="n">
        <f aca="false">E95/43560</f>
        <v>208.846019572131</v>
      </c>
    </row>
    <row r="96" customFormat="false" ht="15" hidden="false" customHeight="false" outlineLevel="0" collapsed="false">
      <c r="A96" s="58" t="n">
        <v>8797</v>
      </c>
      <c r="B96" s="0" t="n">
        <v>1924</v>
      </c>
      <c r="C96" s="0" t="n">
        <v>1</v>
      </c>
      <c r="D96" s="0" t="n">
        <v>5165.45313767295</v>
      </c>
      <c r="E96" s="0" t="n">
        <v>6415585.18796305</v>
      </c>
      <c r="F96" s="60" t="n">
        <f aca="false">E96/43560</f>
        <v>147.281569971603</v>
      </c>
    </row>
    <row r="97" customFormat="false" ht="15" hidden="false" customHeight="false" outlineLevel="0" collapsed="false">
      <c r="A97" s="58" t="n">
        <v>28398</v>
      </c>
      <c r="B97" s="0" t="n">
        <v>1977</v>
      </c>
      <c r="C97" s="0" t="n">
        <v>9</v>
      </c>
      <c r="D97" s="0" t="n">
        <v>5175.09831747972</v>
      </c>
      <c r="E97" s="0" t="n">
        <v>7797407.24821355</v>
      </c>
      <c r="F97" s="60" t="n">
        <f aca="false">E97/43560</f>
        <v>179.003839490669</v>
      </c>
    </row>
    <row r="98" customFormat="false" ht="15" hidden="false" customHeight="false" outlineLevel="0" collapsed="false">
      <c r="A98" s="58" t="n">
        <v>11840</v>
      </c>
      <c r="B98" s="0" t="n">
        <v>1932</v>
      </c>
      <c r="C98" s="0" t="n">
        <v>5</v>
      </c>
      <c r="D98" s="0" t="n">
        <v>5181.1329548843</v>
      </c>
      <c r="E98" s="0" t="n">
        <v>6627442.04748913</v>
      </c>
      <c r="F98" s="60" t="n">
        <f aca="false">E98/43560</f>
        <v>152.145134239879</v>
      </c>
    </row>
    <row r="99" customFormat="false" ht="15" hidden="false" customHeight="false" outlineLevel="0" collapsed="false">
      <c r="A99" s="58" t="n">
        <v>11109</v>
      </c>
      <c r="B99" s="0" t="n">
        <v>1930</v>
      </c>
      <c r="C99" s="0" t="n">
        <v>5</v>
      </c>
      <c r="D99" s="0" t="n">
        <v>5192.83037556656</v>
      </c>
      <c r="E99" s="0" t="n">
        <v>6376931.52945241</v>
      </c>
      <c r="F99" s="60" t="n">
        <f aca="false">E99/43560</f>
        <v>146.394204073747</v>
      </c>
    </row>
    <row r="100" customFormat="false" ht="15" hidden="false" customHeight="false" outlineLevel="0" collapsed="false">
      <c r="A100" s="58" t="n">
        <v>33908</v>
      </c>
      <c r="B100" s="0" t="n">
        <v>1992</v>
      </c>
      <c r="C100" s="0" t="n">
        <v>10</v>
      </c>
      <c r="D100" s="0" t="n">
        <v>5208.17607943702</v>
      </c>
      <c r="E100" s="0" t="n">
        <v>9094324.82256538</v>
      </c>
      <c r="F100" s="60" t="n">
        <f aca="false">E100/43560</f>
        <v>208.776970215</v>
      </c>
    </row>
    <row r="101" customFormat="false" ht="15" hidden="false" customHeight="false" outlineLevel="0" collapsed="false">
      <c r="A101" s="58" t="n">
        <v>22220</v>
      </c>
      <c r="B101" s="0" t="n">
        <v>1960</v>
      </c>
      <c r="C101" s="0" t="n">
        <v>10</v>
      </c>
      <c r="D101" s="0" t="n">
        <v>5238.60763433325</v>
      </c>
      <c r="E101" s="0" t="n">
        <v>8289312.55491001</v>
      </c>
      <c r="F101" s="60" t="n">
        <f aca="false">E101/43560</f>
        <v>190.296431471763</v>
      </c>
    </row>
    <row r="102" customFormat="false" ht="15" hidden="false" customHeight="false" outlineLevel="0" collapsed="false">
      <c r="A102" s="58" t="n">
        <v>18202</v>
      </c>
      <c r="B102" s="0" t="n">
        <v>1949</v>
      </c>
      <c r="C102" s="0" t="n">
        <v>10</v>
      </c>
      <c r="D102" s="0" t="n">
        <v>5248.33914673783</v>
      </c>
      <c r="E102" s="0" t="n">
        <v>8292320.34490666</v>
      </c>
      <c r="F102" s="60" t="n">
        <f aca="false">E102/43560</f>
        <v>190.365480828895</v>
      </c>
    </row>
    <row r="103" customFormat="false" ht="15" hidden="false" customHeight="false" outlineLevel="0" collapsed="false">
      <c r="A103" s="58" t="n">
        <v>11078</v>
      </c>
      <c r="B103" s="0" t="n">
        <v>1930</v>
      </c>
      <c r="C103" s="0" t="n">
        <v>4</v>
      </c>
      <c r="D103" s="0" t="n">
        <v>5251.34860150286</v>
      </c>
      <c r="E103" s="0" t="n">
        <v>6853857.2200988</v>
      </c>
      <c r="F103" s="60" t="n">
        <f aca="false">E103/43560</f>
        <v>157.342911388861</v>
      </c>
    </row>
    <row r="104" customFormat="false" ht="15" hidden="false" customHeight="false" outlineLevel="0" collapsed="false">
      <c r="A104" s="58" t="n">
        <v>11566</v>
      </c>
      <c r="B104" s="0" t="n">
        <v>1931</v>
      </c>
      <c r="C104" s="0" t="n">
        <v>8</v>
      </c>
      <c r="D104" s="0" t="n">
        <v>5261.34182520277</v>
      </c>
      <c r="E104" s="0" t="n">
        <v>6810657.35878381</v>
      </c>
      <c r="F104" s="60" t="n">
        <f aca="false">E104/43560</f>
        <v>156.351179035441</v>
      </c>
    </row>
    <row r="105" customFormat="false" ht="15" hidden="false" customHeight="false" outlineLevel="0" collapsed="false">
      <c r="A105" s="58" t="n">
        <v>11932</v>
      </c>
      <c r="B105" s="0" t="n">
        <v>1932</v>
      </c>
      <c r="C105" s="0" t="n">
        <v>8</v>
      </c>
      <c r="D105" s="0" t="n">
        <v>5274.22211354962</v>
      </c>
      <c r="E105" s="0" t="n">
        <v>6416741.44231199</v>
      </c>
      <c r="F105" s="60" t="n">
        <f aca="false">E105/43560</f>
        <v>147.308113919008</v>
      </c>
    </row>
    <row r="106" customFormat="false" ht="15" hidden="false" customHeight="false" outlineLevel="0" collapsed="false">
      <c r="A106" s="58" t="n">
        <v>11413</v>
      </c>
      <c r="B106" s="0" t="n">
        <v>1931</v>
      </c>
      <c r="C106" s="0" t="n">
        <v>3</v>
      </c>
      <c r="D106" s="0" t="n">
        <v>5278.23000581465</v>
      </c>
      <c r="E106" s="0" t="n">
        <v>6415585.18796305</v>
      </c>
      <c r="F106" s="60" t="n">
        <f aca="false">E106/43560</f>
        <v>147.281569971603</v>
      </c>
    </row>
    <row r="107" customFormat="false" ht="15" hidden="false" customHeight="false" outlineLevel="0" collapsed="false">
      <c r="A107" s="58" t="n">
        <v>32842</v>
      </c>
      <c r="B107" s="0" t="n">
        <v>1989</v>
      </c>
      <c r="C107" s="0" t="n">
        <v>11</v>
      </c>
      <c r="D107" s="0" t="n">
        <v>5288.32185710878</v>
      </c>
      <c r="E107" s="0" t="n">
        <v>7827162.75305629</v>
      </c>
      <c r="F107" s="60" t="n">
        <f aca="false">E107/43560</f>
        <v>179.686931888345</v>
      </c>
    </row>
    <row r="108" customFormat="false" ht="15" hidden="false" customHeight="false" outlineLevel="0" collapsed="false">
      <c r="A108" s="58" t="n">
        <v>16192</v>
      </c>
      <c r="B108" s="0" t="n">
        <v>1944</v>
      </c>
      <c r="C108" s="0" t="n">
        <v>4</v>
      </c>
      <c r="D108" s="0" t="n">
        <v>5293.00463531727</v>
      </c>
      <c r="E108" s="0" t="n">
        <v>6378100.10016432</v>
      </c>
      <c r="F108" s="60" t="n">
        <f aca="false">E108/43560</f>
        <v>146.421030765939</v>
      </c>
    </row>
    <row r="109" customFormat="false" ht="15" hidden="false" customHeight="false" outlineLevel="0" collapsed="false">
      <c r="A109" s="58" t="n">
        <v>22067</v>
      </c>
      <c r="B109" s="0" t="n">
        <v>1960</v>
      </c>
      <c r="C109" s="0" t="n">
        <v>5</v>
      </c>
      <c r="D109" s="0" t="n">
        <v>5301.65926317987</v>
      </c>
      <c r="E109" s="0" t="n">
        <v>7036846.85091777</v>
      </c>
      <c r="F109" s="60" t="n">
        <f aca="false">E109/43560</f>
        <v>161.543775273594</v>
      </c>
    </row>
    <row r="110" customFormat="false" ht="15" hidden="false" customHeight="false" outlineLevel="0" collapsed="false">
      <c r="A110" s="58" t="n">
        <v>28003</v>
      </c>
      <c r="B110" s="0" t="n">
        <v>1976</v>
      </c>
      <c r="C110" s="0" t="n">
        <v>8</v>
      </c>
      <c r="D110" s="0" t="n">
        <v>5308.85453840649</v>
      </c>
      <c r="E110" s="0" t="n">
        <v>8325352.08509735</v>
      </c>
      <c r="F110" s="60" t="n">
        <f aca="false">E110/43560</f>
        <v>191.123785240986</v>
      </c>
    </row>
    <row r="111" customFormat="false" ht="15" hidden="false" customHeight="false" outlineLevel="0" collapsed="false">
      <c r="A111" s="58" t="n">
        <v>32567</v>
      </c>
      <c r="B111" s="0" t="n">
        <v>1989</v>
      </c>
      <c r="C111" s="0" t="n">
        <v>2</v>
      </c>
      <c r="D111" s="0" t="n">
        <v>5310.39807147543</v>
      </c>
      <c r="E111" s="0" t="n">
        <v>7675257.43739934</v>
      </c>
      <c r="F111" s="60" t="n">
        <f aca="false">E111/43560</f>
        <v>176.19966568869</v>
      </c>
    </row>
    <row r="112" customFormat="false" ht="15" hidden="false" customHeight="false" outlineLevel="0" collapsed="false">
      <c r="A112" s="58" t="n">
        <v>8918</v>
      </c>
      <c r="B112" s="0" t="n">
        <v>1924</v>
      </c>
      <c r="C112" s="0" t="n">
        <v>5</v>
      </c>
      <c r="D112" s="0" t="n">
        <v>5316.24680865339</v>
      </c>
      <c r="E112" s="0" t="n">
        <v>6391901.25451801</v>
      </c>
      <c r="F112" s="60" t="n">
        <f aca="false">E112/43560</f>
        <v>146.737861673967</v>
      </c>
    </row>
    <row r="113" customFormat="false" ht="15" hidden="false" customHeight="false" outlineLevel="0" collapsed="false">
      <c r="A113" s="58" t="n">
        <v>11201</v>
      </c>
      <c r="B113" s="0" t="n">
        <v>1930</v>
      </c>
      <c r="C113" s="0" t="n">
        <v>8</v>
      </c>
      <c r="D113" s="0" t="n">
        <v>5363.26316048426</v>
      </c>
      <c r="E113" s="0" t="n">
        <v>6332095.49707802</v>
      </c>
      <c r="F113" s="60" t="n">
        <f aca="false">E113/43560</f>
        <v>145.36491040124</v>
      </c>
    </row>
    <row r="114" customFormat="false" ht="15" hidden="false" customHeight="false" outlineLevel="0" collapsed="false">
      <c r="A114" s="58" t="n">
        <v>17929</v>
      </c>
      <c r="B114" s="0" t="n">
        <v>1949</v>
      </c>
      <c r="C114" s="0" t="n">
        <v>1</v>
      </c>
      <c r="D114" s="0" t="n">
        <v>5368.32063976026</v>
      </c>
      <c r="E114" s="0" t="n">
        <v>6395302.46316615</v>
      </c>
      <c r="F114" s="60" t="n">
        <f aca="false">E114/43560</f>
        <v>146.815942680582</v>
      </c>
    </row>
    <row r="115" customFormat="false" ht="15" hidden="false" customHeight="false" outlineLevel="0" collapsed="false">
      <c r="A115" s="58" t="n">
        <v>29159</v>
      </c>
      <c r="B115" s="0" t="n">
        <v>1979</v>
      </c>
      <c r="C115" s="0" t="n">
        <v>10</v>
      </c>
      <c r="D115" s="0" t="n">
        <v>5368.91907204199</v>
      </c>
      <c r="E115" s="0" t="n">
        <v>9269530.51976203</v>
      </c>
      <c r="F115" s="60" t="n">
        <f aca="false">E115/43560</f>
        <v>212.799139572131</v>
      </c>
    </row>
    <row r="116" customFormat="false" ht="15" hidden="false" customHeight="false" outlineLevel="0" collapsed="false">
      <c r="A116" s="58" t="n">
        <v>31777</v>
      </c>
      <c r="B116" s="0" t="n">
        <v>1986</v>
      </c>
      <c r="C116" s="0" t="n">
        <v>12</v>
      </c>
      <c r="D116" s="0" t="n">
        <v>5380.66737461236</v>
      </c>
      <c r="E116" s="0" t="n">
        <v>7564787.95732668</v>
      </c>
      <c r="F116" s="60" t="n">
        <f aca="false">E116/43560</f>
        <v>173.663635383992</v>
      </c>
    </row>
    <row r="117" customFormat="false" ht="15" hidden="false" customHeight="false" outlineLevel="0" collapsed="false">
      <c r="A117" s="58" t="n">
        <v>17867</v>
      </c>
      <c r="B117" s="0" t="n">
        <v>1948</v>
      </c>
      <c r="C117" s="0" t="n">
        <v>11</v>
      </c>
      <c r="D117" s="0" t="n">
        <v>5386.79069954676</v>
      </c>
      <c r="E117" s="0" t="n">
        <v>9097332.61256203</v>
      </c>
      <c r="F117" s="60" t="n">
        <f aca="false">E117/43560</f>
        <v>208.846019572131</v>
      </c>
    </row>
    <row r="118" customFormat="false" ht="15" hidden="false" customHeight="false" outlineLevel="0" collapsed="false">
      <c r="A118" s="58" t="n">
        <v>16071</v>
      </c>
      <c r="B118" s="0" t="n">
        <v>1943</v>
      </c>
      <c r="C118" s="0" t="n">
        <v>12</v>
      </c>
      <c r="D118" s="0" t="n">
        <v>5395.08385019084</v>
      </c>
      <c r="E118" s="0" t="n">
        <v>7706190.82056137</v>
      </c>
      <c r="F118" s="60" t="n">
        <f aca="false">E118/43560</f>
        <v>176.909798451822</v>
      </c>
    </row>
    <row r="119" customFormat="false" ht="15" hidden="false" customHeight="false" outlineLevel="0" collapsed="false">
      <c r="A119" s="58" t="n">
        <v>31320</v>
      </c>
      <c r="B119" s="0" t="n">
        <v>1985</v>
      </c>
      <c r="C119" s="0" t="n">
        <v>9</v>
      </c>
      <c r="D119" s="0" t="n">
        <v>5401.05226025763</v>
      </c>
      <c r="E119" s="0" t="n">
        <v>8974535.3575029</v>
      </c>
      <c r="F119" s="60" t="n">
        <f aca="false">E119/43560</f>
        <v>206.026982495475</v>
      </c>
    </row>
    <row r="120" customFormat="false" ht="15" hidden="false" customHeight="false" outlineLevel="0" collapsed="false">
      <c r="A120" s="58" t="n">
        <v>8491</v>
      </c>
      <c r="B120" s="0" t="n">
        <v>1923</v>
      </c>
      <c r="C120" s="0" t="n">
        <v>3</v>
      </c>
      <c r="D120" s="0" t="n">
        <v>5402.26775480081</v>
      </c>
      <c r="E120" s="0" t="n">
        <v>6538289.58450282</v>
      </c>
      <c r="F120" s="60" t="n">
        <f aca="false">E120/43560</f>
        <v>150.098475309982</v>
      </c>
    </row>
    <row r="121" customFormat="false" ht="15" hidden="false" customHeight="false" outlineLevel="0" collapsed="false">
      <c r="A121" s="58" t="n">
        <v>29525</v>
      </c>
      <c r="B121" s="0" t="n">
        <v>1980</v>
      </c>
      <c r="C121" s="0" t="n">
        <v>10</v>
      </c>
      <c r="D121" s="0" t="n">
        <v>5405.21342065243</v>
      </c>
      <c r="E121" s="0" t="n">
        <v>9004970.85975005</v>
      </c>
      <c r="F121" s="60" t="n">
        <f aca="false">E121/43560</f>
        <v>206.725685485538</v>
      </c>
    </row>
    <row r="122" customFormat="false" ht="15" hidden="false" customHeight="false" outlineLevel="0" collapsed="false">
      <c r="A122" s="58" t="n">
        <v>24411</v>
      </c>
      <c r="B122" s="0" t="n">
        <v>1966</v>
      </c>
      <c r="C122" s="0" t="n">
        <v>10</v>
      </c>
      <c r="D122" s="0" t="n">
        <v>5418.76615502743</v>
      </c>
      <c r="E122" s="0" t="n">
        <v>8292320.34490666</v>
      </c>
      <c r="F122" s="60" t="n">
        <f aca="false">E122/43560</f>
        <v>190.365480828895</v>
      </c>
    </row>
    <row r="123" customFormat="false" ht="15" hidden="false" customHeight="false" outlineLevel="0" collapsed="false">
      <c r="A123" s="58" t="n">
        <v>14276</v>
      </c>
      <c r="B123" s="0" t="n">
        <v>1939</v>
      </c>
      <c r="C123" s="0" t="n">
        <v>1</v>
      </c>
      <c r="D123" s="0" t="n">
        <v>5447.62161632276</v>
      </c>
      <c r="E123" s="0" t="n">
        <v>7589178.40533089</v>
      </c>
      <c r="F123" s="60" t="n">
        <f aca="false">E123/43560</f>
        <v>174.223563024125</v>
      </c>
    </row>
    <row r="124" customFormat="false" ht="15" hidden="false" customHeight="false" outlineLevel="0" collapsed="false">
      <c r="A124" s="58" t="n">
        <v>9497</v>
      </c>
      <c r="B124" s="0" t="n">
        <v>1925</v>
      </c>
      <c r="C124" s="0" t="n">
        <v>12</v>
      </c>
      <c r="D124" s="0" t="n">
        <v>5466.72158874046</v>
      </c>
      <c r="E124" s="0" t="n">
        <v>8887140.74421244</v>
      </c>
      <c r="F124" s="60" t="n">
        <f aca="false">E124/43560</f>
        <v>204.020678241792</v>
      </c>
    </row>
    <row r="125" customFormat="false" ht="15" hidden="false" customHeight="false" outlineLevel="0" collapsed="false">
      <c r="A125" s="58" t="n">
        <v>12539</v>
      </c>
      <c r="B125" s="0" t="n">
        <v>1934</v>
      </c>
      <c r="C125" s="0" t="n">
        <v>4</v>
      </c>
      <c r="D125" s="0" t="n">
        <v>5489.85145738907</v>
      </c>
      <c r="E125" s="0" t="n">
        <v>6517503.52220947</v>
      </c>
      <c r="F125" s="60" t="n">
        <f aca="false">E125/43560</f>
        <v>149.621292980015</v>
      </c>
    </row>
    <row r="126" customFormat="false" ht="15" hidden="false" customHeight="false" outlineLevel="0" collapsed="false">
      <c r="A126" s="58" t="n">
        <v>23467</v>
      </c>
      <c r="B126" s="0" t="n">
        <v>1964</v>
      </c>
      <c r="C126" s="0" t="n">
        <v>3</v>
      </c>
      <c r="D126" s="0" t="n">
        <v>5500.76764298068</v>
      </c>
      <c r="E126" s="0" t="n">
        <v>6509142.05180305</v>
      </c>
      <c r="F126" s="60" t="n">
        <f aca="false">E126/43560</f>
        <v>149.42934003221</v>
      </c>
    </row>
    <row r="127" customFormat="false" ht="15" hidden="false" customHeight="false" outlineLevel="0" collapsed="false">
      <c r="A127" s="58" t="n">
        <v>33724</v>
      </c>
      <c r="B127" s="0" t="n">
        <v>1992</v>
      </c>
      <c r="C127" s="0" t="n">
        <v>4</v>
      </c>
      <c r="D127" s="0" t="n">
        <v>5505.11936202886</v>
      </c>
      <c r="E127" s="0" t="n">
        <v>8460167.97685221</v>
      </c>
      <c r="F127" s="60" t="n">
        <f aca="false">E127/43560</f>
        <v>194.218732250969</v>
      </c>
    </row>
    <row r="128" customFormat="false" ht="15" hidden="false" customHeight="false" outlineLevel="0" collapsed="false">
      <c r="A128" s="58" t="n">
        <v>10624</v>
      </c>
      <c r="B128" s="0" t="n">
        <v>1929</v>
      </c>
      <c r="C128" s="0" t="n">
        <v>1</v>
      </c>
      <c r="D128" s="0" t="n">
        <v>5515.29775316078</v>
      </c>
      <c r="E128" s="0" t="n">
        <v>7567070.35796978</v>
      </c>
      <c r="F128" s="60" t="n">
        <f aca="false">E128/43560</f>
        <v>173.71603209297</v>
      </c>
    </row>
    <row r="129" customFormat="false" ht="15" hidden="false" customHeight="false" outlineLevel="0" collapsed="false">
      <c r="A129" s="58" t="n">
        <v>28156</v>
      </c>
      <c r="B129" s="0" t="n">
        <v>1977</v>
      </c>
      <c r="C129" s="0" t="n">
        <v>1</v>
      </c>
      <c r="D129" s="0" t="n">
        <v>5525.86450158039</v>
      </c>
      <c r="E129" s="0" t="n">
        <v>7706190.82056137</v>
      </c>
      <c r="F129" s="60" t="n">
        <f aca="false">E129/43560</f>
        <v>176.909798451822</v>
      </c>
    </row>
    <row r="130" customFormat="false" ht="15" hidden="false" customHeight="false" outlineLevel="0" collapsed="false">
      <c r="A130" s="58" t="n">
        <v>34607</v>
      </c>
      <c r="B130" s="0" t="n">
        <v>1994</v>
      </c>
      <c r="C130" s="0" t="n">
        <v>9</v>
      </c>
      <c r="D130" s="0" t="n">
        <v>5555.03330227219</v>
      </c>
      <c r="E130" s="0" t="n">
        <v>6896220.89832485</v>
      </c>
      <c r="F130" s="60" t="n">
        <f aca="false">E130/43560</f>
        <v>158.315447619946</v>
      </c>
    </row>
    <row r="131" customFormat="false" ht="15" hidden="false" customHeight="false" outlineLevel="0" collapsed="false">
      <c r="A131" s="58" t="n">
        <v>18414</v>
      </c>
      <c r="B131" s="0" t="n">
        <v>1950</v>
      </c>
      <c r="C131" s="0" t="n">
        <v>5</v>
      </c>
      <c r="D131" s="0" t="n">
        <v>5555.08036960282</v>
      </c>
      <c r="E131" s="0" t="n">
        <v>6683426.52448751</v>
      </c>
      <c r="F131" s="60" t="n">
        <f aca="false">E131/43560</f>
        <v>153.430360984562</v>
      </c>
    </row>
    <row r="132" customFormat="false" ht="15" hidden="false" customHeight="false" outlineLevel="0" collapsed="false">
      <c r="A132" s="58" t="n">
        <v>27759</v>
      </c>
      <c r="B132" s="0" t="n">
        <v>1975</v>
      </c>
      <c r="C132" s="0" t="n">
        <v>12</v>
      </c>
      <c r="D132" s="0" t="n">
        <v>5561.44948339098</v>
      </c>
      <c r="E132" s="0" t="n">
        <v>9004153.15944292</v>
      </c>
      <c r="F132" s="60" t="n">
        <f aca="false">E132/43560</f>
        <v>206.706913669489</v>
      </c>
    </row>
    <row r="133" customFormat="false" ht="15" hidden="false" customHeight="false" outlineLevel="0" collapsed="false">
      <c r="A133" s="58" t="n">
        <v>13027</v>
      </c>
      <c r="B133" s="0" t="n">
        <v>1935</v>
      </c>
      <c r="C133" s="0" t="n">
        <v>8</v>
      </c>
      <c r="D133" s="0" t="n">
        <v>5571.91706077052</v>
      </c>
      <c r="E133" s="0" t="n">
        <v>6530994.61624175</v>
      </c>
      <c r="F133" s="60" t="n">
        <f aca="false">E133/43560</f>
        <v>149.931005882501</v>
      </c>
    </row>
    <row r="134" customFormat="false" ht="15" hidden="false" customHeight="false" outlineLevel="0" collapsed="false">
      <c r="A134" s="58" t="n">
        <v>33419</v>
      </c>
      <c r="B134" s="0" t="n">
        <v>1991</v>
      </c>
      <c r="C134" s="0" t="n">
        <v>6</v>
      </c>
      <c r="D134" s="0" t="n">
        <v>5577.03097641341</v>
      </c>
      <c r="E134" s="0" t="n">
        <v>6247823.59549044</v>
      </c>
      <c r="F134" s="60" t="n">
        <f aca="false">E134/43560</f>
        <v>143.430293744041</v>
      </c>
    </row>
    <row r="135" customFormat="false" ht="15" hidden="false" customHeight="false" outlineLevel="0" collapsed="false">
      <c r="A135" s="58" t="n">
        <v>29494</v>
      </c>
      <c r="B135" s="0" t="n">
        <v>1980</v>
      </c>
      <c r="C135" s="0" t="n">
        <v>9</v>
      </c>
      <c r="D135" s="0" t="n">
        <v>5594.44580376312</v>
      </c>
      <c r="E135" s="0" t="n">
        <v>7684082.77320026</v>
      </c>
      <c r="F135" s="60" t="n">
        <f aca="false">E135/43560</f>
        <v>176.402267520667</v>
      </c>
    </row>
    <row r="136" customFormat="false" ht="15" hidden="false" customHeight="false" outlineLevel="0" collapsed="false">
      <c r="A136" s="58" t="n">
        <v>17501</v>
      </c>
      <c r="B136" s="0" t="n">
        <v>1947</v>
      </c>
      <c r="C136" s="0" t="n">
        <v>11</v>
      </c>
      <c r="D136" s="0" t="n">
        <v>5596.11091364504</v>
      </c>
      <c r="E136" s="0" t="n">
        <v>7544505.23252978</v>
      </c>
      <c r="F136" s="60" t="n">
        <f aca="false">E136/43560</f>
        <v>173.19800809297</v>
      </c>
    </row>
    <row r="137" customFormat="false" ht="15" hidden="false" customHeight="false" outlineLevel="0" collapsed="false">
      <c r="A137" s="58" t="n">
        <v>13149</v>
      </c>
      <c r="B137" s="0" t="n">
        <v>1935</v>
      </c>
      <c r="C137" s="0" t="n">
        <v>12</v>
      </c>
      <c r="D137" s="0" t="n">
        <v>5608.8189199666</v>
      </c>
      <c r="E137" s="0" t="n">
        <v>7790713.70920446</v>
      </c>
      <c r="F137" s="60" t="n">
        <f aca="false">E137/43560</f>
        <v>178.850176978982</v>
      </c>
    </row>
    <row r="138" customFormat="false" ht="15" hidden="false" customHeight="false" outlineLevel="0" collapsed="false">
      <c r="A138" s="58" t="n">
        <v>18049</v>
      </c>
      <c r="B138" s="0" t="n">
        <v>1949</v>
      </c>
      <c r="C138" s="0" t="n">
        <v>5</v>
      </c>
      <c r="D138" s="0" t="n">
        <v>5613.30893517414</v>
      </c>
      <c r="E138" s="0" t="n">
        <v>6422133.97940083</v>
      </c>
      <c r="F138" s="60" t="n">
        <f aca="false">E138/43560</f>
        <v>147.431909536291</v>
      </c>
    </row>
    <row r="139" customFormat="false" ht="15" hidden="false" customHeight="false" outlineLevel="0" collapsed="false">
      <c r="A139" s="58" t="n">
        <v>12113</v>
      </c>
      <c r="B139" s="0" t="n">
        <v>1933</v>
      </c>
      <c r="C139" s="0" t="n">
        <v>2</v>
      </c>
      <c r="D139" s="0" t="n">
        <v>5616.31230617844</v>
      </c>
      <c r="E139" s="0" t="n">
        <v>7651136.16853398</v>
      </c>
      <c r="F139" s="60" t="n">
        <f aca="false">E139/43560</f>
        <v>175.645917551285</v>
      </c>
    </row>
    <row r="140" customFormat="false" ht="15" hidden="false" customHeight="false" outlineLevel="0" collapsed="false">
      <c r="A140" s="58" t="n">
        <v>8887</v>
      </c>
      <c r="B140" s="0" t="n">
        <v>1924</v>
      </c>
      <c r="C140" s="0" t="n">
        <v>4</v>
      </c>
      <c r="D140" s="0" t="n">
        <v>5622.98216767056</v>
      </c>
      <c r="E140" s="0" t="n">
        <v>6241855.66866658</v>
      </c>
      <c r="F140" s="60" t="n">
        <f aca="false">E140/43560</f>
        <v>143.293288996019</v>
      </c>
    </row>
    <row r="141" customFormat="false" ht="15" hidden="false" customHeight="false" outlineLevel="0" collapsed="false">
      <c r="A141" s="58" t="n">
        <v>14184</v>
      </c>
      <c r="B141" s="0" t="n">
        <v>1938</v>
      </c>
      <c r="C141" s="0" t="n">
        <v>10</v>
      </c>
      <c r="D141" s="0" t="n">
        <v>5631.07539957061</v>
      </c>
      <c r="E141" s="0" t="n">
        <v>8191868.74087028</v>
      </c>
      <c r="F141" s="60" t="n">
        <f aca="false">E141/43560</f>
        <v>188.059429312908</v>
      </c>
    </row>
    <row r="142" customFormat="false" ht="15" hidden="false" customHeight="false" outlineLevel="0" collapsed="false">
      <c r="A142" s="58" t="n">
        <v>16588</v>
      </c>
      <c r="B142" s="0" t="n">
        <v>1945</v>
      </c>
      <c r="C142" s="0" t="n">
        <v>5</v>
      </c>
      <c r="D142" s="0" t="n">
        <v>5647.29977039599</v>
      </c>
      <c r="E142" s="0" t="n">
        <v>5999928.49740572</v>
      </c>
      <c r="F142" s="60" t="n">
        <f aca="false">E142/43560</f>
        <v>137.739405358258</v>
      </c>
    </row>
    <row r="143" customFormat="false" ht="15" hidden="false" customHeight="false" outlineLevel="0" collapsed="false">
      <c r="A143" s="58" t="n">
        <v>28215</v>
      </c>
      <c r="B143" s="0" t="n">
        <v>1977</v>
      </c>
      <c r="C143" s="0" t="n">
        <v>3</v>
      </c>
      <c r="D143" s="0" t="n">
        <v>5660.19574785305</v>
      </c>
      <c r="E143" s="0" t="n">
        <v>7390840.8113398</v>
      </c>
      <c r="F143" s="60" t="n">
        <f aca="false">E143/43560</f>
        <v>169.670358387048</v>
      </c>
    </row>
    <row r="144" customFormat="false" ht="15" hidden="false" customHeight="false" outlineLevel="0" collapsed="false">
      <c r="A144" s="58" t="n">
        <v>37164</v>
      </c>
      <c r="B144" s="0" t="n">
        <v>2001</v>
      </c>
      <c r="C144" s="0" t="n">
        <v>9</v>
      </c>
      <c r="D144" s="0" t="n">
        <v>5670.14934473402</v>
      </c>
      <c r="E144" s="0" t="n">
        <v>6411900.91422049</v>
      </c>
      <c r="F144" s="60" t="n">
        <f aca="false">E144/43560</f>
        <v>147.196990684584</v>
      </c>
    </row>
    <row r="145" customFormat="false" ht="15" hidden="false" customHeight="false" outlineLevel="0" collapsed="false">
      <c r="A145" s="58" t="n">
        <v>28429</v>
      </c>
      <c r="B145" s="0" t="n">
        <v>1977</v>
      </c>
      <c r="C145" s="0" t="n">
        <v>10</v>
      </c>
      <c r="D145" s="0" t="n">
        <v>5691.77562619275</v>
      </c>
      <c r="E145" s="0" t="n">
        <v>8191868.74087028</v>
      </c>
      <c r="F145" s="60" t="n">
        <f aca="false">E145/43560</f>
        <v>188.059429312908</v>
      </c>
    </row>
    <row r="146" customFormat="false" ht="15" hidden="false" customHeight="false" outlineLevel="0" collapsed="false">
      <c r="A146" s="58" t="n">
        <v>10683</v>
      </c>
      <c r="B146" s="0" t="n">
        <v>1929</v>
      </c>
      <c r="C146" s="0" t="n">
        <v>3</v>
      </c>
      <c r="D146" s="0" t="n">
        <v>5698.90435278507</v>
      </c>
      <c r="E146" s="0" t="n">
        <v>7568895.68053399</v>
      </c>
      <c r="F146" s="60" t="n">
        <f aca="false">E146/43560</f>
        <v>173.757935733103</v>
      </c>
    </row>
    <row r="147" customFormat="false" ht="15" hidden="false" customHeight="false" outlineLevel="0" collapsed="false">
      <c r="A147" s="58" t="n">
        <v>13301</v>
      </c>
      <c r="B147" s="0" t="n">
        <v>1936</v>
      </c>
      <c r="C147" s="0" t="n">
        <v>5</v>
      </c>
      <c r="D147" s="0" t="n">
        <v>5701.85525256441</v>
      </c>
      <c r="E147" s="0" t="n">
        <v>6052895.46755905</v>
      </c>
      <c r="F147" s="60" t="n">
        <f aca="false">E147/43560</f>
        <v>138.955359677664</v>
      </c>
    </row>
    <row r="148" customFormat="false" ht="15" hidden="false" customHeight="false" outlineLevel="0" collapsed="false">
      <c r="A148" s="58" t="n">
        <v>11809</v>
      </c>
      <c r="B148" s="0" t="n">
        <v>1932</v>
      </c>
      <c r="C148" s="0" t="n">
        <v>4</v>
      </c>
      <c r="D148" s="0" t="n">
        <v>5711.03971925692</v>
      </c>
      <c r="E148" s="0" t="n">
        <v>6590178.90607942</v>
      </c>
      <c r="F148" s="60" t="n">
        <f aca="false">E148/43560</f>
        <v>151.289690222209</v>
      </c>
    </row>
    <row r="149" customFormat="false" ht="15" hidden="false" customHeight="false" outlineLevel="0" collapsed="false">
      <c r="A149" s="58" t="n">
        <v>26603</v>
      </c>
      <c r="B149" s="0" t="n">
        <v>1972</v>
      </c>
      <c r="C149" s="0" t="n">
        <v>10</v>
      </c>
      <c r="D149" s="0" t="n">
        <v>5720.39865294012</v>
      </c>
      <c r="E149" s="0" t="n">
        <v>9004153.15944292</v>
      </c>
      <c r="F149" s="60" t="n">
        <f aca="false">E149/43560</f>
        <v>206.706913669489</v>
      </c>
    </row>
    <row r="150" customFormat="false" ht="15" hidden="false" customHeight="false" outlineLevel="0" collapsed="false">
      <c r="A150" s="58" t="n">
        <v>32812</v>
      </c>
      <c r="B150" s="0" t="n">
        <v>1989</v>
      </c>
      <c r="C150" s="0" t="n">
        <v>10</v>
      </c>
      <c r="D150" s="0" t="n">
        <v>5722.29960490219</v>
      </c>
      <c r="E150" s="0" t="n">
        <v>7267120.51009962</v>
      </c>
      <c r="F150" s="60" t="n">
        <f aca="false">E150/43560</f>
        <v>166.83013108585</v>
      </c>
    </row>
    <row r="151" customFormat="false" ht="15" hidden="false" customHeight="false" outlineLevel="0" collapsed="false">
      <c r="A151" s="58" t="n">
        <v>25142</v>
      </c>
      <c r="B151" s="0" t="n">
        <v>1968</v>
      </c>
      <c r="C151" s="0" t="n">
        <v>10</v>
      </c>
      <c r="D151" s="0" t="n">
        <v>5728.56969003459</v>
      </c>
      <c r="E151" s="0" t="n">
        <v>8444248.61938897</v>
      </c>
      <c r="F151" s="60" t="n">
        <f aca="false">E151/43560</f>
        <v>193.853274090656</v>
      </c>
    </row>
    <row r="152" customFormat="false" ht="15" hidden="false" customHeight="false" outlineLevel="0" collapsed="false">
      <c r="A152" s="58" t="n">
        <v>23528</v>
      </c>
      <c r="B152" s="0" t="n">
        <v>1964</v>
      </c>
      <c r="C152" s="0" t="n">
        <v>5</v>
      </c>
      <c r="D152" s="0" t="n">
        <v>5735.81388135138</v>
      </c>
      <c r="E152" s="0" t="n">
        <v>6156354.86159208</v>
      </c>
      <c r="F152" s="60" t="n">
        <f aca="false">E152/43560</f>
        <v>141.330460550782</v>
      </c>
    </row>
    <row r="153" customFormat="false" ht="15" hidden="false" customHeight="false" outlineLevel="0" collapsed="false">
      <c r="A153" s="58" t="n">
        <v>20332</v>
      </c>
      <c r="B153" s="0" t="n">
        <v>1955</v>
      </c>
      <c r="C153" s="0" t="n">
        <v>8</v>
      </c>
      <c r="D153" s="0" t="n">
        <v>5736.06499135258</v>
      </c>
      <c r="E153" s="0" t="n">
        <v>6217389.524519</v>
      </c>
      <c r="F153" s="60" t="n">
        <f aca="false">E153/43560</f>
        <v>142.731623611547</v>
      </c>
    </row>
    <row r="154" customFormat="false" ht="15" hidden="false" customHeight="false" outlineLevel="0" collapsed="false">
      <c r="A154" s="58" t="n">
        <v>12631</v>
      </c>
      <c r="B154" s="0" t="n">
        <v>1934</v>
      </c>
      <c r="C154" s="0" t="n">
        <v>7</v>
      </c>
      <c r="D154" s="0" t="n">
        <v>5744.02872435592</v>
      </c>
      <c r="E154" s="0" t="n">
        <v>6464355.21494133</v>
      </c>
      <c r="F154" s="60" t="n">
        <f aca="false">E154/43560</f>
        <v>148.401175733272</v>
      </c>
    </row>
    <row r="155" customFormat="false" ht="15" hidden="false" customHeight="false" outlineLevel="0" collapsed="false">
      <c r="A155" s="58" t="n">
        <v>12935</v>
      </c>
      <c r="B155" s="0" t="n">
        <v>1935</v>
      </c>
      <c r="C155" s="0" t="n">
        <v>5</v>
      </c>
      <c r="D155" s="0" t="n">
        <v>5745.89354574189</v>
      </c>
      <c r="E155" s="0" t="n">
        <v>6022634.9842706</v>
      </c>
      <c r="F155" s="60" t="n">
        <f aca="false">E155/43560</f>
        <v>138.260674570032</v>
      </c>
    </row>
    <row r="156" customFormat="false" ht="15" hidden="false" customHeight="false" outlineLevel="0" collapsed="false">
      <c r="A156" s="58" t="n">
        <v>32081</v>
      </c>
      <c r="B156" s="0" t="n">
        <v>1987</v>
      </c>
      <c r="C156" s="0" t="n">
        <v>10</v>
      </c>
      <c r="D156" s="0" t="n">
        <v>5759.43551109256</v>
      </c>
      <c r="E156" s="0" t="n">
        <v>6992591.3905656</v>
      </c>
      <c r="F156" s="60" t="n">
        <f aca="false">E156/43560</f>
        <v>160.527809700771</v>
      </c>
    </row>
    <row r="157" customFormat="false" ht="15" hidden="false" customHeight="false" outlineLevel="0" collapsed="false">
      <c r="A157" s="58" t="n">
        <v>37011</v>
      </c>
      <c r="B157" s="0" t="n">
        <v>2001</v>
      </c>
      <c r="C157" s="0" t="n">
        <v>4</v>
      </c>
      <c r="D157" s="0" t="n">
        <v>5761.15285066794</v>
      </c>
      <c r="E157" s="0" t="n">
        <v>6394122.23922166</v>
      </c>
      <c r="F157" s="60" t="n">
        <f aca="false">E157/43560</f>
        <v>146.78884846698</v>
      </c>
    </row>
    <row r="158" customFormat="false" ht="15" hidden="false" customHeight="false" outlineLevel="0" collapsed="false">
      <c r="A158" s="58" t="n">
        <v>10713</v>
      </c>
      <c r="B158" s="0" t="n">
        <v>1929</v>
      </c>
      <c r="C158" s="0" t="n">
        <v>4</v>
      </c>
      <c r="D158" s="0" t="n">
        <v>5762.07068225191</v>
      </c>
      <c r="E158" s="0" t="n">
        <v>6425141.76939749</v>
      </c>
      <c r="F158" s="60" t="n">
        <f aca="false">E158/43560</f>
        <v>147.500958893423</v>
      </c>
    </row>
    <row r="159" customFormat="false" ht="15" hidden="false" customHeight="false" outlineLevel="0" collapsed="false">
      <c r="A159" s="58" t="n">
        <v>14549</v>
      </c>
      <c r="B159" s="0" t="n">
        <v>1939</v>
      </c>
      <c r="C159" s="0" t="n">
        <v>10</v>
      </c>
      <c r="D159" s="0" t="n">
        <v>5766.1104089635</v>
      </c>
      <c r="E159" s="0" t="n">
        <v>8069071.48581115</v>
      </c>
      <c r="F159" s="60" t="n">
        <f aca="false">E159/43560</f>
        <v>185.240392236252</v>
      </c>
    </row>
    <row r="160" customFormat="false" ht="15" hidden="false" customHeight="false" outlineLevel="0" collapsed="false">
      <c r="A160" s="58" t="n">
        <v>32263</v>
      </c>
      <c r="B160" s="0" t="n">
        <v>1988</v>
      </c>
      <c r="C160" s="0" t="n">
        <v>4</v>
      </c>
      <c r="D160" s="0" t="n">
        <v>5769.8347358063</v>
      </c>
      <c r="E160" s="0" t="n">
        <v>6217108.47603504</v>
      </c>
      <c r="F160" s="60" t="n">
        <f aca="false">E160/43560</f>
        <v>142.725171626149</v>
      </c>
    </row>
    <row r="161" customFormat="false" ht="15" hidden="false" customHeight="false" outlineLevel="0" collapsed="false">
      <c r="A161" s="58" t="n">
        <v>22189</v>
      </c>
      <c r="B161" s="0" t="n">
        <v>1960</v>
      </c>
      <c r="C161" s="0" t="n">
        <v>9</v>
      </c>
      <c r="D161" s="0" t="n">
        <v>5776.30028924141</v>
      </c>
      <c r="E161" s="0" t="n">
        <v>8022790.51591555</v>
      </c>
      <c r="F161" s="60" t="n">
        <f aca="false">E161/43560</f>
        <v>184.177927362616</v>
      </c>
    </row>
    <row r="162" customFormat="false" ht="15" hidden="false" customHeight="false" outlineLevel="0" collapsed="false">
      <c r="A162" s="58" t="n">
        <v>14335</v>
      </c>
      <c r="B162" s="0" t="n">
        <v>1939</v>
      </c>
      <c r="C162" s="0" t="n">
        <v>3</v>
      </c>
      <c r="D162" s="0" t="n">
        <v>5778.48543132753</v>
      </c>
      <c r="E162" s="0" t="n">
        <v>8398278.0574492</v>
      </c>
      <c r="F162" s="60" t="n">
        <f aca="false">E162/43560</f>
        <v>192.79793520315</v>
      </c>
    </row>
    <row r="163" customFormat="false" ht="15" hidden="false" customHeight="false" outlineLevel="0" collapsed="false">
      <c r="A163" s="58" t="n">
        <v>33877</v>
      </c>
      <c r="B163" s="0" t="n">
        <v>1992</v>
      </c>
      <c r="C163" s="0" t="n">
        <v>9</v>
      </c>
      <c r="D163" s="0" t="n">
        <v>5781.71491307848</v>
      </c>
      <c r="E163" s="0" t="n">
        <v>7246157.78789831</v>
      </c>
      <c r="F163" s="60" t="n">
        <f aca="false">E163/43560</f>
        <v>166.34889320244</v>
      </c>
    </row>
    <row r="164" customFormat="false" ht="15" hidden="false" customHeight="false" outlineLevel="0" collapsed="false">
      <c r="A164" s="58" t="n">
        <v>34273</v>
      </c>
      <c r="B164" s="0" t="n">
        <v>1993</v>
      </c>
      <c r="C164" s="0" t="n">
        <v>10</v>
      </c>
      <c r="D164" s="0" t="n">
        <v>5790.17505441913</v>
      </c>
      <c r="E164" s="0" t="n">
        <v>8444248.61938897</v>
      </c>
      <c r="F164" s="60" t="n">
        <f aca="false">E164/43560</f>
        <v>193.853274090656</v>
      </c>
    </row>
    <row r="165" customFormat="false" ht="15" hidden="false" customHeight="false" outlineLevel="0" collapsed="false">
      <c r="A165" s="58" t="n">
        <v>12174</v>
      </c>
      <c r="B165" s="0" t="n">
        <v>1933</v>
      </c>
      <c r="C165" s="0" t="n">
        <v>4</v>
      </c>
      <c r="D165" s="0" t="n">
        <v>5794.32220896947</v>
      </c>
      <c r="E165" s="0" t="n">
        <v>6444840.46626571</v>
      </c>
      <c r="F165" s="60" t="n">
        <f aca="false">E165/43560</f>
        <v>147.953178748065</v>
      </c>
    </row>
    <row r="166" customFormat="false" ht="15" hidden="false" customHeight="false" outlineLevel="0" collapsed="false">
      <c r="A166" s="58" t="n">
        <v>37529</v>
      </c>
      <c r="B166" s="0" t="n">
        <v>2002</v>
      </c>
      <c r="C166" s="0" t="n">
        <v>9</v>
      </c>
      <c r="D166" s="0" t="n">
        <v>5815.4383662333</v>
      </c>
      <c r="E166" s="0" t="n">
        <v>8518679.12360095</v>
      </c>
      <c r="F166" s="60" t="n">
        <f aca="false">E166/43560</f>
        <v>195.56196335172</v>
      </c>
    </row>
    <row r="167" customFormat="false" ht="15" hidden="false" customHeight="false" outlineLevel="0" collapsed="false">
      <c r="A167" s="58" t="n">
        <v>20179</v>
      </c>
      <c r="B167" s="0" t="n">
        <v>1955</v>
      </c>
      <c r="C167" s="0" t="n">
        <v>3</v>
      </c>
      <c r="D167" s="0" t="n">
        <v>5829.41012270396</v>
      </c>
      <c r="E167" s="0" t="n">
        <v>7143145.3767212</v>
      </c>
      <c r="F167" s="60" t="n">
        <f aca="false">E167/43560</f>
        <v>163.984053643737</v>
      </c>
    </row>
    <row r="168" customFormat="false" ht="15" hidden="false" customHeight="false" outlineLevel="0" collapsed="false">
      <c r="A168" s="58" t="n">
        <v>29890</v>
      </c>
      <c r="B168" s="0" t="n">
        <v>1981</v>
      </c>
      <c r="C168" s="0" t="n">
        <v>10</v>
      </c>
      <c r="D168" s="0" t="n">
        <v>5853.9885593094</v>
      </c>
      <c r="E168" s="0" t="n">
        <v>7772587.54315249</v>
      </c>
      <c r="F168" s="60" t="n">
        <f aca="false">E168/43560</f>
        <v>178.434057464474</v>
      </c>
    </row>
    <row r="169" customFormat="false" ht="15" hidden="false" customHeight="false" outlineLevel="0" collapsed="false">
      <c r="A169" s="58" t="n">
        <v>12784</v>
      </c>
      <c r="B169" s="0" t="n">
        <v>1934</v>
      </c>
      <c r="C169" s="0" t="n">
        <v>12</v>
      </c>
      <c r="D169" s="0" t="n">
        <v>5855.80238922352</v>
      </c>
      <c r="E169" s="0" t="n">
        <v>7130970.69523203</v>
      </c>
      <c r="F169" s="60" t="n">
        <f aca="false">E169/43560</f>
        <v>163.704561414877</v>
      </c>
    </row>
    <row r="170" customFormat="false" ht="15" hidden="false" customHeight="false" outlineLevel="0" collapsed="false">
      <c r="A170" s="58" t="n">
        <v>20240</v>
      </c>
      <c r="B170" s="0" t="n">
        <v>1955</v>
      </c>
      <c r="C170" s="0" t="n">
        <v>5</v>
      </c>
      <c r="D170" s="0" t="n">
        <v>5858.14861715768</v>
      </c>
      <c r="E170" s="0" t="n">
        <v>6252742.50051858</v>
      </c>
      <c r="F170" s="60" t="n">
        <f aca="false">E170/43560</f>
        <v>143.543216265348</v>
      </c>
    </row>
    <row r="171" customFormat="false" ht="15" hidden="false" customHeight="false" outlineLevel="0" collapsed="false">
      <c r="A171" s="58" t="n">
        <v>12235</v>
      </c>
      <c r="B171" s="0" t="n">
        <v>1933</v>
      </c>
      <c r="C171" s="0" t="n">
        <v>6</v>
      </c>
      <c r="D171" s="0" t="n">
        <v>5861.27877877505</v>
      </c>
      <c r="E171" s="0" t="n">
        <v>6591407.81156634</v>
      </c>
      <c r="F171" s="60" t="n">
        <f aca="false">E171/43560</f>
        <v>151.317902010247</v>
      </c>
    </row>
    <row r="172" customFormat="false" ht="15" hidden="false" customHeight="false" outlineLevel="0" collapsed="false">
      <c r="A172" s="58" t="n">
        <v>11870</v>
      </c>
      <c r="B172" s="0" t="n">
        <v>1932</v>
      </c>
      <c r="C172" s="0" t="n">
        <v>6</v>
      </c>
      <c r="D172" s="0" t="n">
        <v>5864.34770992366</v>
      </c>
      <c r="E172" s="0" t="n">
        <v>6429391.80095212</v>
      </c>
      <c r="F172" s="60" t="n">
        <f aca="false">E172/43560</f>
        <v>147.598526192656</v>
      </c>
    </row>
    <row r="173" customFormat="false" ht="15" hidden="false" customHeight="false" outlineLevel="0" collapsed="false">
      <c r="A173" s="58" t="n">
        <v>13546</v>
      </c>
      <c r="B173" s="0" t="n">
        <v>1937</v>
      </c>
      <c r="C173" s="0" t="n">
        <v>1</v>
      </c>
      <c r="D173" s="0" t="n">
        <v>5864.86867545325</v>
      </c>
      <c r="E173" s="0" t="n">
        <v>7055896.11691364</v>
      </c>
      <c r="F173" s="60" t="n">
        <f aca="false">E173/43560</f>
        <v>161.98108624687</v>
      </c>
    </row>
    <row r="174" customFormat="false" ht="15" hidden="false" customHeight="false" outlineLevel="0" collapsed="false">
      <c r="A174" s="58" t="n">
        <v>27880</v>
      </c>
      <c r="B174" s="0" t="n">
        <v>1976</v>
      </c>
      <c r="C174" s="0" t="n">
        <v>4</v>
      </c>
      <c r="D174" s="0" t="n">
        <v>5870.64700843869</v>
      </c>
      <c r="E174" s="0" t="n">
        <v>6063993.1087801</v>
      </c>
      <c r="F174" s="60" t="n">
        <f aca="false">E174/43560</f>
        <v>139.21012646419</v>
      </c>
    </row>
    <row r="175" customFormat="false" ht="15" hidden="false" customHeight="false" outlineLevel="0" collapsed="false">
      <c r="A175" s="58" t="n">
        <v>10593</v>
      </c>
      <c r="B175" s="0" t="n">
        <v>1928</v>
      </c>
      <c r="C175" s="0" t="n">
        <v>12</v>
      </c>
      <c r="D175" s="0" t="n">
        <v>5873.35831270873</v>
      </c>
      <c r="E175" s="0" t="n">
        <v>8850945.81633183</v>
      </c>
      <c r="F175" s="60" t="n">
        <f aca="false">E175/43560</f>
        <v>203.189757032411</v>
      </c>
    </row>
    <row r="176" customFormat="false" ht="15" hidden="false" customHeight="false" outlineLevel="0" collapsed="false">
      <c r="A176" s="58" t="n">
        <v>18383</v>
      </c>
      <c r="B176" s="0" t="n">
        <v>1950</v>
      </c>
      <c r="C176" s="0" t="n">
        <v>4</v>
      </c>
      <c r="D176" s="0" t="n">
        <v>5876.08152955033</v>
      </c>
      <c r="E176" s="0" t="n">
        <v>6164076.02691389</v>
      </c>
      <c r="F176" s="60" t="n">
        <f aca="false">E176/43560</f>
        <v>141.50771411648</v>
      </c>
    </row>
    <row r="177" customFormat="false" ht="15" hidden="false" customHeight="false" outlineLevel="0" collapsed="false">
      <c r="A177" s="58" t="n">
        <v>33024</v>
      </c>
      <c r="B177" s="0" t="n">
        <v>1990</v>
      </c>
      <c r="C177" s="0" t="n">
        <v>5</v>
      </c>
      <c r="D177" s="0" t="n">
        <v>5878.9480744573</v>
      </c>
      <c r="E177" s="0" t="n">
        <v>6081625.60906726</v>
      </c>
      <c r="F177" s="60" t="n">
        <f aca="false">E177/43560</f>
        <v>139.614912972159</v>
      </c>
    </row>
    <row r="178" customFormat="false" ht="15" hidden="false" customHeight="false" outlineLevel="0" collapsed="false">
      <c r="A178" s="58" t="n">
        <v>21854</v>
      </c>
      <c r="B178" s="0" t="n">
        <v>1959</v>
      </c>
      <c r="C178" s="0" t="n">
        <v>10</v>
      </c>
      <c r="D178" s="0" t="n">
        <v>5915.14852397424</v>
      </c>
      <c r="E178" s="0" t="n">
        <v>6800493.42481846</v>
      </c>
      <c r="F178" s="60" t="n">
        <f aca="false">E178/43560</f>
        <v>156.117847218055</v>
      </c>
    </row>
    <row r="179" customFormat="false" ht="15" hidden="false" customHeight="false" outlineLevel="0" collapsed="false">
      <c r="A179" s="58" t="n">
        <v>13666</v>
      </c>
      <c r="B179" s="0" t="n">
        <v>1937</v>
      </c>
      <c r="C179" s="0" t="n">
        <v>5</v>
      </c>
      <c r="D179" s="0" t="n">
        <v>5935.49716125954</v>
      </c>
      <c r="E179" s="0" t="n">
        <v>5562003.51210377</v>
      </c>
      <c r="F179" s="60" t="n">
        <f aca="false">E179/43560</f>
        <v>127.686031040031</v>
      </c>
    </row>
    <row r="180" customFormat="false" ht="15" hidden="false" customHeight="false" outlineLevel="0" collapsed="false">
      <c r="A180" s="58" t="n">
        <v>14579</v>
      </c>
      <c r="B180" s="0" t="n">
        <v>1939</v>
      </c>
      <c r="C180" s="0" t="n">
        <v>11</v>
      </c>
      <c r="D180" s="0" t="n">
        <v>5946.92257052123</v>
      </c>
      <c r="E180" s="0" t="n">
        <v>6895516.48701803</v>
      </c>
      <c r="F180" s="60" t="n">
        <f aca="false">E180/43560</f>
        <v>158.299276561479</v>
      </c>
    </row>
    <row r="181" customFormat="false" ht="15" hidden="false" customHeight="false" outlineLevel="0" collapsed="false">
      <c r="A181" s="58" t="n">
        <v>14304</v>
      </c>
      <c r="B181" s="0" t="n">
        <v>1939</v>
      </c>
      <c r="C181" s="0" t="n">
        <v>2</v>
      </c>
      <c r="D181" s="0" t="n">
        <v>5957.82454526479</v>
      </c>
      <c r="E181" s="0" t="n">
        <v>7057721.43947785</v>
      </c>
      <c r="F181" s="60" t="n">
        <f aca="false">E181/43560</f>
        <v>162.022989887003</v>
      </c>
    </row>
    <row r="182" customFormat="false" ht="15" hidden="false" customHeight="false" outlineLevel="0" collapsed="false">
      <c r="A182" s="58" t="n">
        <v>29706</v>
      </c>
      <c r="B182" s="0" t="n">
        <v>1981</v>
      </c>
      <c r="C182" s="0" t="n">
        <v>4</v>
      </c>
      <c r="D182" s="0" t="n">
        <v>5963.292463323</v>
      </c>
      <c r="E182" s="0" t="n">
        <v>8621474.95353949</v>
      </c>
      <c r="F182" s="60" t="n">
        <f aca="false">E182/43560</f>
        <v>197.921830889336</v>
      </c>
    </row>
    <row r="183" customFormat="false" ht="15" hidden="false" customHeight="false" outlineLevel="0" collapsed="false">
      <c r="A183" s="58" t="n">
        <v>29006</v>
      </c>
      <c r="B183" s="0" t="n">
        <v>1979</v>
      </c>
      <c r="C183" s="0" t="n">
        <v>5</v>
      </c>
      <c r="D183" s="0" t="n">
        <v>5976.39696669251</v>
      </c>
      <c r="E183" s="0" t="n">
        <v>5573101.15332482</v>
      </c>
      <c r="F183" s="60" t="n">
        <f aca="false">E183/43560</f>
        <v>127.940797826557</v>
      </c>
    </row>
    <row r="184" customFormat="false" ht="15" hidden="false" customHeight="false" outlineLevel="0" collapsed="false">
      <c r="A184" s="58" t="n">
        <v>32993</v>
      </c>
      <c r="B184" s="0" t="n">
        <v>1990</v>
      </c>
      <c r="C184" s="0" t="n">
        <v>4</v>
      </c>
      <c r="D184" s="0" t="n">
        <v>5977.20024227696</v>
      </c>
      <c r="E184" s="0" t="n">
        <v>5978664.45005604</v>
      </c>
      <c r="F184" s="60" t="n">
        <f aca="false">E184/43560</f>
        <v>137.251250001287</v>
      </c>
    </row>
    <row r="185" customFormat="false" ht="15" hidden="false" customHeight="false" outlineLevel="0" collapsed="false">
      <c r="A185" s="58" t="n">
        <v>27790</v>
      </c>
      <c r="B185" s="0" t="n">
        <v>1976</v>
      </c>
      <c r="C185" s="0" t="n">
        <v>1</v>
      </c>
      <c r="D185" s="0" t="n">
        <v>5993.16485120468</v>
      </c>
      <c r="E185" s="0" t="n">
        <v>7092493.36670833</v>
      </c>
      <c r="F185" s="60" t="n">
        <f aca="false">E185/43560</f>
        <v>162.821243496518</v>
      </c>
    </row>
    <row r="186" customFormat="false" ht="15" hidden="false" customHeight="false" outlineLevel="0" collapsed="false">
      <c r="A186" s="58" t="n">
        <v>32508</v>
      </c>
      <c r="B186" s="0" t="n">
        <v>1988</v>
      </c>
      <c r="C186" s="0" t="n">
        <v>12</v>
      </c>
      <c r="D186" s="0" t="n">
        <v>5995.50090276121</v>
      </c>
      <c r="E186" s="0" t="n">
        <v>6975480.95147785</v>
      </c>
      <c r="F186" s="60" t="n">
        <f aca="false">E186/43560</f>
        <v>160.135008068821</v>
      </c>
    </row>
    <row r="187" customFormat="false" ht="15" hidden="false" customHeight="false" outlineLevel="0" collapsed="false">
      <c r="A187" s="58" t="n">
        <v>13758</v>
      </c>
      <c r="B187" s="0" t="n">
        <v>1937</v>
      </c>
      <c r="C187" s="0" t="n">
        <v>8</v>
      </c>
      <c r="D187" s="0" t="n">
        <v>5998.47128160782</v>
      </c>
      <c r="E187" s="0" t="n">
        <v>6530759.72786368</v>
      </c>
      <c r="F187" s="60" t="n">
        <f aca="false">E187/43560</f>
        <v>149.925613587321</v>
      </c>
    </row>
    <row r="188" customFormat="false" ht="15" hidden="false" customHeight="false" outlineLevel="0" collapsed="false">
      <c r="A188" s="58" t="n">
        <v>37590</v>
      </c>
      <c r="B188" s="0" t="n">
        <v>2002</v>
      </c>
      <c r="C188" s="0" t="n">
        <v>11</v>
      </c>
      <c r="D188" s="0" t="n">
        <v>5999.96761018011</v>
      </c>
      <c r="E188" s="0" t="n">
        <v>6184022.60965751</v>
      </c>
      <c r="F188" s="60" t="n">
        <f aca="false">E188/43560</f>
        <v>141.965624647785</v>
      </c>
    </row>
    <row r="189" customFormat="false" ht="15" hidden="false" customHeight="false" outlineLevel="0" collapsed="false">
      <c r="A189" s="58" t="n">
        <v>34212</v>
      </c>
      <c r="B189" s="0" t="n">
        <v>1993</v>
      </c>
      <c r="C189" s="0" t="n">
        <v>8</v>
      </c>
      <c r="D189" s="0" t="n">
        <v>6001.0095129115</v>
      </c>
      <c r="E189" s="0" t="n">
        <v>6108741.585688</v>
      </c>
      <c r="F189" s="60" t="n">
        <f aca="false">E189/43560</f>
        <v>140.237410139761</v>
      </c>
    </row>
    <row r="190" customFormat="false" ht="15" hidden="false" customHeight="false" outlineLevel="0" collapsed="false">
      <c r="A190" s="58" t="n">
        <v>32386</v>
      </c>
      <c r="B190" s="0" t="n">
        <v>1988</v>
      </c>
      <c r="C190" s="0" t="n">
        <v>8</v>
      </c>
      <c r="D190" s="0" t="n">
        <v>6005.02158575859</v>
      </c>
      <c r="E190" s="0" t="n">
        <v>6149493.9158546</v>
      </c>
      <c r="F190" s="60" t="n">
        <f aca="false">E190/43560</f>
        <v>141.172954909426</v>
      </c>
    </row>
    <row r="191" customFormat="false" ht="15" hidden="false" customHeight="false" outlineLevel="0" collapsed="false">
      <c r="A191" s="58" t="n">
        <v>33785</v>
      </c>
      <c r="B191" s="0" t="n">
        <v>1992</v>
      </c>
      <c r="C191" s="0" t="n">
        <v>6</v>
      </c>
      <c r="D191" s="0" t="n">
        <v>6005.58794728053</v>
      </c>
      <c r="E191" s="0" t="n">
        <v>6244957.00653543</v>
      </c>
      <c r="F191" s="60" t="n">
        <f aca="false">E191/43560</f>
        <v>143.364485916791</v>
      </c>
    </row>
    <row r="192" customFormat="false" ht="15" hidden="false" customHeight="false" outlineLevel="0" collapsed="false">
      <c r="A192" s="58" t="n">
        <v>33450</v>
      </c>
      <c r="B192" s="0" t="n">
        <v>1991</v>
      </c>
      <c r="C192" s="0" t="n">
        <v>7</v>
      </c>
      <c r="D192" s="0" t="n">
        <v>6013.63127683683</v>
      </c>
      <c r="E192" s="0" t="n">
        <v>6530759.72786368</v>
      </c>
      <c r="F192" s="60" t="n">
        <f aca="false">E192/43560</f>
        <v>149.925613587321</v>
      </c>
    </row>
    <row r="193" customFormat="false" ht="15" hidden="false" customHeight="false" outlineLevel="0" collapsed="false">
      <c r="A193" s="58" t="n">
        <v>25111</v>
      </c>
      <c r="B193" s="0" t="n">
        <v>1968</v>
      </c>
      <c r="C193" s="0" t="n">
        <v>9</v>
      </c>
      <c r="D193" s="0" t="n">
        <v>6021.41556312619</v>
      </c>
      <c r="E193" s="0" t="n">
        <v>7610863.7757123</v>
      </c>
      <c r="F193" s="60" t="n">
        <f aca="false">E193/43560</f>
        <v>174.721390627004</v>
      </c>
    </row>
    <row r="194" customFormat="false" ht="15" hidden="false" customHeight="false" outlineLevel="0" collapsed="false">
      <c r="A194" s="58" t="n">
        <v>33358</v>
      </c>
      <c r="B194" s="0" t="n">
        <v>1991</v>
      </c>
      <c r="C194" s="0" t="n">
        <v>4</v>
      </c>
      <c r="D194" s="0" t="n">
        <v>6025.01291075262</v>
      </c>
      <c r="E194" s="0" t="n">
        <v>7640408.58275822</v>
      </c>
      <c r="F194" s="60" t="n">
        <f aca="false">E194/43560</f>
        <v>175.39964606883</v>
      </c>
    </row>
    <row r="195" customFormat="false" ht="15" hidden="false" customHeight="false" outlineLevel="0" collapsed="false">
      <c r="A195" s="58" t="n">
        <v>18506</v>
      </c>
      <c r="B195" s="0" t="n">
        <v>1950</v>
      </c>
      <c r="C195" s="0" t="n">
        <v>8</v>
      </c>
      <c r="D195" s="0" t="n">
        <v>6038.03114712548</v>
      </c>
      <c r="E195" s="0" t="n">
        <v>6428271.04697794</v>
      </c>
      <c r="F195" s="60" t="n">
        <f aca="false">E195/43560</f>
        <v>147.572797221716</v>
      </c>
    </row>
    <row r="196" customFormat="false" ht="15" hidden="false" customHeight="false" outlineLevel="0" collapsed="false">
      <c r="A196" s="58" t="n">
        <v>31381</v>
      </c>
      <c r="B196" s="0" t="n">
        <v>1985</v>
      </c>
      <c r="C196" s="0" t="n">
        <v>11</v>
      </c>
      <c r="D196" s="0" t="n">
        <v>6044.74018964695</v>
      </c>
      <c r="E196" s="0" t="n">
        <v>6163739.8848606</v>
      </c>
      <c r="F196" s="60" t="n">
        <f aca="false">E196/43560</f>
        <v>141.499997356763</v>
      </c>
    </row>
    <row r="197" customFormat="false" ht="15" hidden="false" customHeight="false" outlineLevel="0" collapsed="false">
      <c r="A197" s="58" t="n">
        <v>14610</v>
      </c>
      <c r="B197" s="0" t="n">
        <v>1939</v>
      </c>
      <c r="C197" s="0" t="n">
        <v>12</v>
      </c>
      <c r="D197" s="0" t="n">
        <v>6051.72104156727</v>
      </c>
      <c r="E197" s="0" t="n">
        <v>7769937.31864275</v>
      </c>
      <c r="F197" s="60" t="n">
        <f aca="false">E197/43560</f>
        <v>178.373216681422</v>
      </c>
    </row>
    <row r="198" customFormat="false" ht="15" hidden="false" customHeight="false" outlineLevel="0" collapsed="false">
      <c r="A198" s="58" t="n">
        <v>9163</v>
      </c>
      <c r="B198" s="0" t="n">
        <v>1925</v>
      </c>
      <c r="C198" s="0" t="n">
        <v>1</v>
      </c>
      <c r="D198" s="0" t="n">
        <v>6055.42385123449</v>
      </c>
      <c r="E198" s="0" t="n">
        <v>8242788.31369501</v>
      </c>
      <c r="F198" s="60" t="n">
        <f aca="false">E198/43560</f>
        <v>189.228381857094</v>
      </c>
    </row>
    <row r="199" customFormat="false" ht="15" hidden="false" customHeight="false" outlineLevel="0" collapsed="false">
      <c r="A199" s="58" t="n">
        <v>26450</v>
      </c>
      <c r="B199" s="0" t="n">
        <v>1972</v>
      </c>
      <c r="C199" s="0" t="n">
        <v>5</v>
      </c>
      <c r="D199" s="0" t="n">
        <v>6066.03795622615</v>
      </c>
      <c r="E199" s="0" t="n">
        <v>5898495.57081657</v>
      </c>
      <c r="F199" s="60" t="n">
        <f aca="false">E199/43560</f>
        <v>135.410825776322</v>
      </c>
    </row>
    <row r="200" customFormat="false" ht="15" hidden="false" customHeight="false" outlineLevel="0" collapsed="false">
      <c r="A200" s="58" t="n">
        <v>16557</v>
      </c>
      <c r="B200" s="0" t="n">
        <v>1945</v>
      </c>
      <c r="C200" s="0" t="n">
        <v>4</v>
      </c>
      <c r="D200" s="0" t="n">
        <v>6067.54724251551</v>
      </c>
      <c r="E200" s="0" t="n">
        <v>5807639.35742351</v>
      </c>
      <c r="F200" s="60" t="n">
        <f aca="false">E200/43560</f>
        <v>133.325054118997</v>
      </c>
    </row>
    <row r="201" customFormat="false" ht="15" hidden="false" customHeight="false" outlineLevel="0" collapsed="false">
      <c r="A201" s="58" t="n">
        <v>37134</v>
      </c>
      <c r="B201" s="0" t="n">
        <v>2001</v>
      </c>
      <c r="C201" s="0" t="n">
        <v>8</v>
      </c>
      <c r="D201" s="0" t="n">
        <v>6075.70645276718</v>
      </c>
      <c r="E201" s="0" t="n">
        <v>6317957.53277118</v>
      </c>
      <c r="F201" s="60" t="n">
        <f aca="false">E201/43560</f>
        <v>145.040347400624</v>
      </c>
    </row>
    <row r="202" customFormat="false" ht="15" hidden="false" customHeight="false" outlineLevel="0" collapsed="false">
      <c r="A202" s="58" t="n">
        <v>16468</v>
      </c>
      <c r="B202" s="0" t="n">
        <v>1945</v>
      </c>
      <c r="C202" s="0" t="n">
        <v>1</v>
      </c>
      <c r="D202" s="0" t="n">
        <v>6099.54963770277</v>
      </c>
      <c r="E202" s="0" t="n">
        <v>7058471.60363824</v>
      </c>
      <c r="F202" s="60" t="n">
        <f aca="false">E202/43560</f>
        <v>162.040211286461</v>
      </c>
    </row>
    <row r="203" customFormat="false" ht="15" hidden="false" customHeight="false" outlineLevel="0" collapsed="false">
      <c r="A203" s="58" t="n">
        <v>34485</v>
      </c>
      <c r="B203" s="0" t="n">
        <v>1994</v>
      </c>
      <c r="C203" s="0" t="n">
        <v>5</v>
      </c>
      <c r="D203" s="0" t="n">
        <v>6105.19433444657</v>
      </c>
      <c r="E203" s="0" t="n">
        <v>5843504.19138</v>
      </c>
      <c r="F203" s="60" t="n">
        <f aca="false">E203/43560</f>
        <v>134.148397414601</v>
      </c>
    </row>
    <row r="204" customFormat="false" ht="15" hidden="false" customHeight="false" outlineLevel="0" collapsed="false">
      <c r="A204" s="58" t="n">
        <v>16315</v>
      </c>
      <c r="B204" s="0" t="n">
        <v>1944</v>
      </c>
      <c r="C204" s="0" t="n">
        <v>8</v>
      </c>
      <c r="D204" s="0" t="n">
        <v>6114.25589068464</v>
      </c>
      <c r="E204" s="0" t="n">
        <v>6437512.10945559</v>
      </c>
      <c r="F204" s="60" t="n">
        <f aca="false">E204/43560</f>
        <v>147.784942824968</v>
      </c>
    </row>
    <row r="205" customFormat="false" ht="15" hidden="false" customHeight="false" outlineLevel="0" collapsed="false">
      <c r="A205" s="58" t="n">
        <v>17287</v>
      </c>
      <c r="B205" s="0" t="n">
        <v>1947</v>
      </c>
      <c r="C205" s="0" t="n">
        <v>4</v>
      </c>
      <c r="D205" s="0" t="n">
        <v>6114.77432535186</v>
      </c>
      <c r="E205" s="0" t="n">
        <v>5450303.89826569</v>
      </c>
      <c r="F205" s="60" t="n">
        <f aca="false">E205/43560</f>
        <v>125.121760749901</v>
      </c>
    </row>
    <row r="206" customFormat="false" ht="15" hidden="false" customHeight="false" outlineLevel="0" collapsed="false">
      <c r="A206" s="58" t="n">
        <v>23620</v>
      </c>
      <c r="B206" s="0" t="n">
        <v>1964</v>
      </c>
      <c r="C206" s="0" t="n">
        <v>8</v>
      </c>
      <c r="D206" s="0" t="n">
        <v>6119.57799528865</v>
      </c>
      <c r="E206" s="0" t="n">
        <v>6432304.14342024</v>
      </c>
      <c r="F206" s="60" t="n">
        <f aca="false">E206/43560</f>
        <v>147.665384376039</v>
      </c>
    </row>
    <row r="207" customFormat="false" ht="15" hidden="false" customHeight="false" outlineLevel="0" collapsed="false">
      <c r="A207" s="58" t="n">
        <v>11382</v>
      </c>
      <c r="B207" s="0" t="n">
        <v>1931</v>
      </c>
      <c r="C207" s="0" t="n">
        <v>2</v>
      </c>
      <c r="D207" s="0" t="n">
        <v>6125.84913973044</v>
      </c>
      <c r="E207" s="0" t="n">
        <v>8404930.97980549</v>
      </c>
      <c r="F207" s="60" t="n">
        <f aca="false">E207/43560</f>
        <v>192.950665284791</v>
      </c>
    </row>
    <row r="208" customFormat="false" ht="15" hidden="false" customHeight="false" outlineLevel="0" collapsed="false">
      <c r="A208" s="58" t="n">
        <v>18232</v>
      </c>
      <c r="B208" s="0" t="n">
        <v>1949</v>
      </c>
      <c r="C208" s="0" t="n">
        <v>11</v>
      </c>
      <c r="D208" s="0" t="n">
        <v>6155.87870795563</v>
      </c>
      <c r="E208" s="0" t="n">
        <v>6437308.77691917</v>
      </c>
      <c r="F208" s="60" t="n">
        <f aca="false">E208/43560</f>
        <v>147.780274952231</v>
      </c>
    </row>
    <row r="209" customFormat="false" ht="15" hidden="false" customHeight="false" outlineLevel="0" collapsed="false">
      <c r="A209" s="58" t="n">
        <v>18018</v>
      </c>
      <c r="B209" s="0" t="n">
        <v>1949</v>
      </c>
      <c r="C209" s="0" t="n">
        <v>4</v>
      </c>
      <c r="D209" s="0" t="n">
        <v>6157.87270246899</v>
      </c>
      <c r="E209" s="0" t="n">
        <v>5461912.74390951</v>
      </c>
      <c r="F209" s="60" t="n">
        <f aca="false">E209/43560</f>
        <v>125.388263175149</v>
      </c>
    </row>
    <row r="210" customFormat="false" ht="15" hidden="false" customHeight="false" outlineLevel="0" collapsed="false">
      <c r="A210" s="58" t="n">
        <v>25507</v>
      </c>
      <c r="B210" s="0" t="n">
        <v>1969</v>
      </c>
      <c r="C210" s="0" t="n">
        <v>10</v>
      </c>
      <c r="D210" s="0" t="n">
        <v>6161.54261390744</v>
      </c>
      <c r="E210" s="0" t="n">
        <v>7610863.7757123</v>
      </c>
      <c r="F210" s="60" t="n">
        <f aca="false">E210/43560</f>
        <v>174.721390627004</v>
      </c>
    </row>
    <row r="211" customFormat="false" ht="15" hidden="false" customHeight="false" outlineLevel="0" collapsed="false">
      <c r="A211" s="58" t="n">
        <v>13393</v>
      </c>
      <c r="B211" s="0" t="n">
        <v>1936</v>
      </c>
      <c r="C211" s="0" t="n">
        <v>8</v>
      </c>
      <c r="D211" s="0" t="n">
        <v>6164.69081136689</v>
      </c>
      <c r="E211" s="0" t="n">
        <v>6248676.50519642</v>
      </c>
      <c r="F211" s="60" t="n">
        <f aca="false">E211/43560</f>
        <v>143.449873856667</v>
      </c>
    </row>
    <row r="212" customFormat="false" ht="15" hidden="false" customHeight="false" outlineLevel="0" collapsed="false">
      <c r="A212" s="58" t="n">
        <v>16680</v>
      </c>
      <c r="B212" s="0" t="n">
        <v>1945</v>
      </c>
      <c r="C212" s="0" t="n">
        <v>8</v>
      </c>
      <c r="D212" s="0" t="n">
        <v>6164.75046368082</v>
      </c>
      <c r="E212" s="0" t="n">
        <v>6428271.04697794</v>
      </c>
      <c r="F212" s="60" t="n">
        <f aca="false">E212/43560</f>
        <v>147.572797221716</v>
      </c>
    </row>
    <row r="213" customFormat="false" ht="15" hidden="false" customHeight="false" outlineLevel="0" collapsed="false">
      <c r="A213" s="58" t="n">
        <v>11901</v>
      </c>
      <c r="B213" s="0" t="n">
        <v>1932</v>
      </c>
      <c r="C213" s="0" t="n">
        <v>7</v>
      </c>
      <c r="D213" s="0" t="n">
        <v>6173.52621213025</v>
      </c>
      <c r="E213" s="0" t="n">
        <v>6380911.41150344</v>
      </c>
      <c r="F213" s="60" t="n">
        <f aca="false">E213/43560</f>
        <v>146.485569593743</v>
      </c>
    </row>
    <row r="214" customFormat="false" ht="15" hidden="false" customHeight="false" outlineLevel="0" collapsed="false">
      <c r="A214" s="58" t="n">
        <v>23497</v>
      </c>
      <c r="B214" s="0" t="n">
        <v>1964</v>
      </c>
      <c r="C214" s="0" t="n">
        <v>4</v>
      </c>
      <c r="D214" s="0" t="n">
        <v>6180.76164569418</v>
      </c>
      <c r="E214" s="0" t="n">
        <v>6141131.11757491</v>
      </c>
      <c r="F214" s="60" t="n">
        <f aca="false">E214/43560</f>
        <v>140.980971477845</v>
      </c>
    </row>
    <row r="215" customFormat="false" ht="15" hidden="false" customHeight="false" outlineLevel="0" collapsed="false">
      <c r="A215" s="58" t="n">
        <v>11504</v>
      </c>
      <c r="B215" s="0" t="n">
        <v>1931</v>
      </c>
      <c r="C215" s="0" t="n">
        <v>6</v>
      </c>
      <c r="D215" s="0" t="n">
        <v>6189.67234166269</v>
      </c>
      <c r="E215" s="0" t="n">
        <v>6248676.50519642</v>
      </c>
      <c r="F215" s="60" t="n">
        <f aca="false">E215/43560</f>
        <v>143.449873856667</v>
      </c>
    </row>
    <row r="216" customFormat="false" ht="15" hidden="false" customHeight="false" outlineLevel="0" collapsed="false">
      <c r="A216" s="58" t="n">
        <v>28125</v>
      </c>
      <c r="B216" s="0" t="n">
        <v>1976</v>
      </c>
      <c r="C216" s="0" t="n">
        <v>12</v>
      </c>
      <c r="D216" s="0" t="n">
        <v>6208.63944567032</v>
      </c>
      <c r="E216" s="0" t="n">
        <v>6437308.77691917</v>
      </c>
      <c r="F216" s="60" t="n">
        <f aca="false">E216/43560</f>
        <v>147.780274952231</v>
      </c>
    </row>
    <row r="217" customFormat="false" ht="15" hidden="false" customHeight="false" outlineLevel="0" collapsed="false">
      <c r="A217" s="58" t="n">
        <v>32294</v>
      </c>
      <c r="B217" s="0" t="n">
        <v>1988</v>
      </c>
      <c r="C217" s="0" t="n">
        <v>5</v>
      </c>
      <c r="D217" s="0" t="n">
        <v>6210.54317748092</v>
      </c>
      <c r="E217" s="0" t="n">
        <v>6251318.13147076</v>
      </c>
      <c r="F217" s="60" t="n">
        <f aca="false">E217/43560</f>
        <v>143.510517251395</v>
      </c>
    </row>
    <row r="218" customFormat="false" ht="15" hidden="false" customHeight="false" outlineLevel="0" collapsed="false">
      <c r="A218" s="58" t="n">
        <v>18141</v>
      </c>
      <c r="B218" s="0" t="n">
        <v>1949</v>
      </c>
      <c r="C218" s="0" t="n">
        <v>8</v>
      </c>
      <c r="D218" s="0" t="n">
        <v>6218.88642205391</v>
      </c>
      <c r="E218" s="0" t="n">
        <v>6431278.83697459</v>
      </c>
      <c r="F218" s="60" t="n">
        <f aca="false">E218/43560</f>
        <v>147.641846578847</v>
      </c>
    </row>
    <row r="219" customFormat="false" ht="15" hidden="false" customHeight="false" outlineLevel="0" collapsed="false">
      <c r="A219" s="58" t="n">
        <v>29098</v>
      </c>
      <c r="B219" s="0" t="n">
        <v>1979</v>
      </c>
      <c r="C219" s="0" t="n">
        <v>8</v>
      </c>
      <c r="D219" s="0" t="n">
        <v>6230.43453602099</v>
      </c>
      <c r="E219" s="0" t="n">
        <v>5990777.44318973</v>
      </c>
      <c r="F219" s="60" t="n">
        <f aca="false">E219/43560</f>
        <v>137.52932606037</v>
      </c>
    </row>
    <row r="220" customFormat="false" ht="15" hidden="false" customHeight="false" outlineLevel="0" collapsed="false">
      <c r="A220" s="58" t="n">
        <v>17318</v>
      </c>
      <c r="B220" s="0" t="n">
        <v>1947</v>
      </c>
      <c r="C220" s="0" t="n">
        <v>5</v>
      </c>
      <c r="D220" s="0" t="n">
        <v>6232.54010466365</v>
      </c>
      <c r="E220" s="0" t="n">
        <v>5854391.65670797</v>
      </c>
      <c r="F220" s="60" t="n">
        <f aca="false">E220/43560</f>
        <v>134.398339226537</v>
      </c>
    </row>
    <row r="221" customFormat="false" ht="15" hidden="false" customHeight="false" outlineLevel="0" collapsed="false">
      <c r="A221" s="58" t="n">
        <v>28855</v>
      </c>
      <c r="B221" s="0" t="n">
        <v>1978</v>
      </c>
      <c r="C221" s="0" t="n">
        <v>12</v>
      </c>
      <c r="D221" s="0" t="n">
        <v>6235.23323741651</v>
      </c>
      <c r="E221" s="0" t="n">
        <v>7588725.223377</v>
      </c>
      <c r="F221" s="60" t="n">
        <f aca="false">E221/43560</f>
        <v>174.213159398003</v>
      </c>
    </row>
    <row r="222" customFormat="false" ht="15" hidden="false" customHeight="false" outlineLevel="0" collapsed="false">
      <c r="A222" s="58" t="n">
        <v>20148</v>
      </c>
      <c r="B222" s="0" t="n">
        <v>1955</v>
      </c>
      <c r="C222" s="0" t="n">
        <v>2</v>
      </c>
      <c r="D222" s="0" t="n">
        <v>6235.82457508349</v>
      </c>
      <c r="E222" s="0" t="n">
        <v>6378405.15179299</v>
      </c>
      <c r="F222" s="60" t="n">
        <f aca="false">E222/43560</f>
        <v>146.428033787718</v>
      </c>
    </row>
    <row r="223" customFormat="false" ht="15" hidden="false" customHeight="false" outlineLevel="0" collapsed="false">
      <c r="A223" s="58" t="n">
        <v>18932</v>
      </c>
      <c r="B223" s="0" t="n">
        <v>1951</v>
      </c>
      <c r="C223" s="0" t="n">
        <v>10</v>
      </c>
      <c r="D223" s="0" t="n">
        <v>6252.40970375119</v>
      </c>
      <c r="E223" s="0" t="n">
        <v>6512026.26917094</v>
      </c>
      <c r="F223" s="60" t="n">
        <f aca="false">E223/43560</f>
        <v>149.495552552134</v>
      </c>
    </row>
    <row r="224" customFormat="false" ht="15" hidden="false" customHeight="false" outlineLevel="0" collapsed="false">
      <c r="A224" s="58" t="n">
        <v>10836</v>
      </c>
      <c r="B224" s="0" t="n">
        <v>1929</v>
      </c>
      <c r="C224" s="0" t="n">
        <v>8</v>
      </c>
      <c r="D224" s="0" t="n">
        <v>6256.05339784113</v>
      </c>
      <c r="E224" s="0" t="n">
        <v>5855416.96315363</v>
      </c>
      <c r="F224" s="60" t="n">
        <f aca="false">E224/43560</f>
        <v>134.421877023729</v>
      </c>
    </row>
    <row r="225" customFormat="false" ht="15" hidden="false" customHeight="false" outlineLevel="0" collapsed="false">
      <c r="A225" s="58" t="n">
        <v>23315</v>
      </c>
      <c r="B225" s="0" t="n">
        <v>1963</v>
      </c>
      <c r="C225" s="0" t="n">
        <v>10</v>
      </c>
      <c r="D225" s="0" t="n">
        <v>6265.85844465649</v>
      </c>
      <c r="E225" s="0" t="n">
        <v>6944797.32792042</v>
      </c>
      <c r="F225" s="60" t="n">
        <f aca="false">E225/43560</f>
        <v>159.430608997255</v>
      </c>
    </row>
    <row r="226" customFormat="false" ht="15" hidden="false" customHeight="false" outlineLevel="0" collapsed="false">
      <c r="A226" s="58" t="n">
        <v>14762</v>
      </c>
      <c r="B226" s="0" t="n">
        <v>1940</v>
      </c>
      <c r="C226" s="0" t="n">
        <v>5</v>
      </c>
      <c r="D226" s="0" t="n">
        <v>6275.78924663049</v>
      </c>
      <c r="E226" s="0" t="n">
        <v>6088622.3094737</v>
      </c>
      <c r="F226" s="60" t="n">
        <f aca="false">E226/43560</f>
        <v>139.775535111885</v>
      </c>
    </row>
    <row r="227" customFormat="false" ht="15" hidden="false" customHeight="false" outlineLevel="0" collapsed="false">
      <c r="A227" s="58" t="n">
        <v>12996</v>
      </c>
      <c r="B227" s="0" t="n">
        <v>1935</v>
      </c>
      <c r="C227" s="0" t="n">
        <v>7</v>
      </c>
      <c r="D227" s="0" t="n">
        <v>6282.76606780773</v>
      </c>
      <c r="E227" s="0" t="n">
        <v>6197900.89424995</v>
      </c>
      <c r="F227" s="60" t="n">
        <f aca="false">E227/43560</f>
        <v>142.284226222451</v>
      </c>
    </row>
    <row r="228" customFormat="false" ht="15" hidden="false" customHeight="false" outlineLevel="0" collapsed="false">
      <c r="A228" s="58" t="n">
        <v>30102</v>
      </c>
      <c r="B228" s="0" t="n">
        <v>1982</v>
      </c>
      <c r="C228" s="0" t="n">
        <v>5</v>
      </c>
      <c r="D228" s="0" t="n">
        <v>6289.47948324189</v>
      </c>
      <c r="E228" s="0" t="n">
        <v>4544364.7317968</v>
      </c>
      <c r="F228" s="60" t="n">
        <f aca="false">E228/43560</f>
        <v>104.324259223985</v>
      </c>
    </row>
    <row r="229" customFormat="false" ht="15" hidden="false" customHeight="false" outlineLevel="0" collapsed="false">
      <c r="A229" s="58" t="n">
        <v>27698</v>
      </c>
      <c r="B229" s="0" t="n">
        <v>1975</v>
      </c>
      <c r="C229" s="0" t="n">
        <v>10</v>
      </c>
      <c r="D229" s="0" t="n">
        <v>6290.34316555344</v>
      </c>
      <c r="E229" s="0" t="n">
        <v>5882052.02932356</v>
      </c>
      <c r="F229" s="60" t="n">
        <f aca="false">E229/43560</f>
        <v>135.03333400651</v>
      </c>
    </row>
    <row r="230" customFormat="false" ht="15" hidden="false" customHeight="false" outlineLevel="0" collapsed="false">
      <c r="A230" s="58" t="n">
        <v>8948</v>
      </c>
      <c r="B230" s="0" t="n">
        <v>1924</v>
      </c>
      <c r="C230" s="0" t="n">
        <v>6</v>
      </c>
      <c r="D230" s="0" t="n">
        <v>6302.15531965649</v>
      </c>
      <c r="E230" s="0" t="n">
        <v>6251684.29519307</v>
      </c>
      <c r="F230" s="60" t="n">
        <f aca="false">E230/43560</f>
        <v>143.518923213799</v>
      </c>
    </row>
    <row r="231" customFormat="false" ht="15" hidden="false" customHeight="false" outlineLevel="0" collapsed="false">
      <c r="A231" s="58" t="n">
        <v>32932</v>
      </c>
      <c r="B231" s="0" t="n">
        <v>1990</v>
      </c>
      <c r="C231" s="0" t="n">
        <v>2</v>
      </c>
      <c r="D231" s="0" t="n">
        <v>6307.95079988669</v>
      </c>
      <c r="E231" s="0" t="n">
        <v>6378405.15179299</v>
      </c>
      <c r="F231" s="60" t="n">
        <f aca="false">E231/43560</f>
        <v>146.428033787718</v>
      </c>
    </row>
    <row r="232" customFormat="false" ht="15" hidden="false" customHeight="false" outlineLevel="0" collapsed="false">
      <c r="A232" s="58" t="n">
        <v>25688</v>
      </c>
      <c r="B232" s="0" t="n">
        <v>1970</v>
      </c>
      <c r="C232" s="0" t="n">
        <v>4</v>
      </c>
      <c r="D232" s="0" t="n">
        <v>6314.27735195014</v>
      </c>
      <c r="E232" s="0" t="n">
        <v>5853776.36500741</v>
      </c>
      <c r="F232" s="60" t="n">
        <f aca="false">E232/43560</f>
        <v>134.384214072714</v>
      </c>
    </row>
    <row r="233" customFormat="false" ht="15" hidden="false" customHeight="false" outlineLevel="0" collapsed="false">
      <c r="A233" s="58" t="n">
        <v>24989</v>
      </c>
      <c r="B233" s="0" t="n">
        <v>1968</v>
      </c>
      <c r="C233" s="0" t="n">
        <v>5</v>
      </c>
      <c r="D233" s="0" t="n">
        <v>6329.0683317927</v>
      </c>
      <c r="E233" s="0" t="n">
        <v>5548289.23639771</v>
      </c>
      <c r="F233" s="60" t="n">
        <f aca="false">E233/43560</f>
        <v>127.371194591316</v>
      </c>
    </row>
    <row r="234" customFormat="false" ht="15" hidden="false" customHeight="false" outlineLevel="0" collapsed="false">
      <c r="A234" s="58" t="n">
        <v>8644</v>
      </c>
      <c r="B234" s="0" t="n">
        <v>1923</v>
      </c>
      <c r="C234" s="0" t="n">
        <v>8</v>
      </c>
      <c r="D234" s="0" t="n">
        <v>6338.28828721374</v>
      </c>
      <c r="E234" s="0" t="n">
        <v>6346819.85791307</v>
      </c>
      <c r="F234" s="60" t="n">
        <f aca="false">E234/43560</f>
        <v>145.702935213799</v>
      </c>
    </row>
    <row r="235" customFormat="false" ht="15" hidden="false" customHeight="false" outlineLevel="0" collapsed="false">
      <c r="A235" s="58" t="n">
        <v>23376</v>
      </c>
      <c r="B235" s="0" t="n">
        <v>1963</v>
      </c>
      <c r="C235" s="0" t="n">
        <v>12</v>
      </c>
      <c r="D235" s="0" t="n">
        <v>6346.72837025883</v>
      </c>
      <c r="E235" s="0" t="n">
        <v>7793379.90590503</v>
      </c>
      <c r="F235" s="60" t="n">
        <f aca="false">E235/43560</f>
        <v>178.911384433081</v>
      </c>
    </row>
    <row r="236" customFormat="false" ht="15" hidden="false" customHeight="false" outlineLevel="0" collapsed="false">
      <c r="A236" s="58" t="n">
        <v>29859</v>
      </c>
      <c r="B236" s="0" t="n">
        <v>1981</v>
      </c>
      <c r="C236" s="0" t="n">
        <v>9</v>
      </c>
      <c r="D236" s="0" t="n">
        <v>6349.61883423783</v>
      </c>
      <c r="E236" s="0" t="n">
        <v>6952887.17914482</v>
      </c>
      <c r="F236" s="60" t="n">
        <f aca="false">E236/43560</f>
        <v>159.616326426649</v>
      </c>
    </row>
    <row r="237" customFormat="false" ht="15" hidden="false" customHeight="false" outlineLevel="0" collapsed="false">
      <c r="A237" s="58" t="n">
        <v>18444</v>
      </c>
      <c r="B237" s="0" t="n">
        <v>1950</v>
      </c>
      <c r="C237" s="0" t="n">
        <v>6</v>
      </c>
      <c r="D237" s="0" t="n">
        <v>6351.67773735687</v>
      </c>
      <c r="E237" s="0" t="n">
        <v>6280093.31253957</v>
      </c>
      <c r="F237" s="60" t="n">
        <f aca="false">E237/43560</f>
        <v>144.171104511928</v>
      </c>
    </row>
    <row r="238" customFormat="false" ht="15" hidden="false" customHeight="false" outlineLevel="0" collapsed="false">
      <c r="A238" s="58" t="n">
        <v>32020</v>
      </c>
      <c r="B238" s="0" t="n">
        <v>1987</v>
      </c>
      <c r="C238" s="0" t="n">
        <v>8</v>
      </c>
      <c r="D238" s="0" t="n">
        <v>6363.49880427004</v>
      </c>
      <c r="E238" s="0" t="n">
        <v>5813393.1461688</v>
      </c>
      <c r="F238" s="60" t="n">
        <f aca="false">E238/43560</f>
        <v>133.457142933168</v>
      </c>
    </row>
    <row r="239" customFormat="false" ht="15" hidden="false" customHeight="false" outlineLevel="0" collapsed="false">
      <c r="A239" s="58" t="n">
        <v>26968</v>
      </c>
      <c r="B239" s="0" t="n">
        <v>1973</v>
      </c>
      <c r="C239" s="0" t="n">
        <v>10</v>
      </c>
      <c r="D239" s="0" t="n">
        <v>6385.89769650525</v>
      </c>
      <c r="E239" s="0" t="n">
        <v>6944797.32792042</v>
      </c>
      <c r="F239" s="60" t="n">
        <f aca="false">E239/43560</f>
        <v>159.430608997255</v>
      </c>
    </row>
    <row r="240" customFormat="false" ht="15" hidden="false" customHeight="false" outlineLevel="0" collapsed="false">
      <c r="A240" s="58" t="n">
        <v>22615</v>
      </c>
      <c r="B240" s="0" t="n">
        <v>1961</v>
      </c>
      <c r="C240" s="0" t="n">
        <v>11</v>
      </c>
      <c r="D240" s="0" t="n">
        <v>6388.53760958373</v>
      </c>
      <c r="E240" s="0" t="n">
        <v>6437308.77691917</v>
      </c>
      <c r="F240" s="60" t="n">
        <f aca="false">E240/43560</f>
        <v>147.780274952231</v>
      </c>
    </row>
    <row r="241" customFormat="false" ht="15" hidden="false" customHeight="false" outlineLevel="0" collapsed="false">
      <c r="A241" s="58" t="n">
        <v>36677</v>
      </c>
      <c r="B241" s="0" t="n">
        <v>2000</v>
      </c>
      <c r="C241" s="0" t="n">
        <v>5</v>
      </c>
      <c r="D241" s="0" t="n">
        <v>6393.9209536021</v>
      </c>
      <c r="E241" s="0" t="n">
        <v>5443716.26749238</v>
      </c>
      <c r="F241" s="60" t="n">
        <f aca="false">E241/43560</f>
        <v>124.970529556758</v>
      </c>
    </row>
    <row r="242" customFormat="false" ht="15" hidden="false" customHeight="false" outlineLevel="0" collapsed="false">
      <c r="A242" s="58" t="n">
        <v>25719</v>
      </c>
      <c r="B242" s="0" t="n">
        <v>1970</v>
      </c>
      <c r="C242" s="0" t="n">
        <v>5</v>
      </c>
      <c r="D242" s="0" t="n">
        <v>6396.37387956226</v>
      </c>
      <c r="E242" s="0" t="n">
        <v>5993210.9221061</v>
      </c>
      <c r="F242" s="60" t="n">
        <f aca="false">E242/43560</f>
        <v>137.585191049268</v>
      </c>
    </row>
    <row r="243" customFormat="false" ht="15" hidden="false" customHeight="false" outlineLevel="0" collapsed="false">
      <c r="A243" s="58" t="n">
        <v>18475</v>
      </c>
      <c r="B243" s="0" t="n">
        <v>1950</v>
      </c>
      <c r="C243" s="0" t="n">
        <v>7</v>
      </c>
      <c r="D243" s="0" t="n">
        <v>6401.82191972805</v>
      </c>
      <c r="E243" s="0" t="n">
        <v>6576109.57502509</v>
      </c>
      <c r="F243" s="60" t="n">
        <f aca="false">E243/43560</f>
        <v>150.966702824268</v>
      </c>
    </row>
    <row r="244" customFormat="false" ht="15" hidden="false" customHeight="false" outlineLevel="0" collapsed="false">
      <c r="A244" s="58" t="n">
        <v>21550</v>
      </c>
      <c r="B244" s="0" t="n">
        <v>1958</v>
      </c>
      <c r="C244" s="0" t="n">
        <v>12</v>
      </c>
      <c r="D244" s="0" t="n">
        <v>6405.33897453483</v>
      </c>
      <c r="E244" s="0" t="n">
        <v>6815029.9356778</v>
      </c>
      <c r="F244" s="60" t="n">
        <f aca="false">E244/43560</f>
        <v>156.451559588563</v>
      </c>
    </row>
    <row r="245" customFormat="false" ht="15" hidden="false" customHeight="false" outlineLevel="0" collapsed="false">
      <c r="A245" s="58" t="n">
        <v>28975</v>
      </c>
      <c r="B245" s="0" t="n">
        <v>1979</v>
      </c>
      <c r="C245" s="0" t="n">
        <v>4</v>
      </c>
      <c r="D245" s="0" t="n">
        <v>6405.93907890029</v>
      </c>
      <c r="E245" s="0" t="n">
        <v>5955473.21955455</v>
      </c>
      <c r="F245" s="60" t="n">
        <f aca="false">E245/43560</f>
        <v>136.718852606854</v>
      </c>
    </row>
    <row r="246" customFormat="false" ht="15" hidden="false" customHeight="false" outlineLevel="0" collapsed="false">
      <c r="A246" s="58" t="n">
        <v>17898</v>
      </c>
      <c r="B246" s="0" t="n">
        <v>1948</v>
      </c>
      <c r="C246" s="0" t="n">
        <v>12</v>
      </c>
      <c r="D246" s="0" t="n">
        <v>6406.38201186784</v>
      </c>
      <c r="E246" s="0" t="n">
        <v>7017371.7752037</v>
      </c>
      <c r="F246" s="60" t="n">
        <f aca="false">E246/43560</f>
        <v>161.096689054263</v>
      </c>
    </row>
    <row r="247" customFormat="false" ht="15" hidden="false" customHeight="false" outlineLevel="0" collapsed="false">
      <c r="A247" s="58" t="n">
        <v>12965</v>
      </c>
      <c r="B247" s="0" t="n">
        <v>1935</v>
      </c>
      <c r="C247" s="0" t="n">
        <v>6</v>
      </c>
      <c r="D247" s="0" t="n">
        <v>6413.62688901479</v>
      </c>
      <c r="E247" s="0" t="n">
        <v>6524074.55726509</v>
      </c>
      <c r="F247" s="60" t="n">
        <f aca="false">E247/43560</f>
        <v>149.772143187904</v>
      </c>
    </row>
    <row r="248" customFormat="false" ht="15" hidden="false" customHeight="false" outlineLevel="0" collapsed="false">
      <c r="A248" s="58" t="n">
        <v>20820</v>
      </c>
      <c r="B248" s="0" t="n">
        <v>1956</v>
      </c>
      <c r="C248" s="0" t="n">
        <v>12</v>
      </c>
      <c r="D248" s="0" t="n">
        <v>6418.78262687858</v>
      </c>
      <c r="E248" s="0" t="n">
        <v>6815029.9356778</v>
      </c>
      <c r="F248" s="60" t="n">
        <f aca="false">E248/43560</f>
        <v>156.451559588563</v>
      </c>
    </row>
    <row r="249" customFormat="false" ht="15" hidden="false" customHeight="false" outlineLevel="0" collapsed="false">
      <c r="A249" s="58" t="n">
        <v>20209</v>
      </c>
      <c r="B249" s="0" t="n">
        <v>1955</v>
      </c>
      <c r="C249" s="0" t="n">
        <v>4</v>
      </c>
      <c r="D249" s="0" t="n">
        <v>6423.27728709447</v>
      </c>
      <c r="E249" s="0" t="n">
        <v>6144590.83935581</v>
      </c>
      <c r="F249" s="60" t="n">
        <f aca="false">E249/43560</f>
        <v>141.060395761153</v>
      </c>
    </row>
    <row r="250" customFormat="false" ht="15" hidden="false" customHeight="false" outlineLevel="0" collapsed="false">
      <c r="A250" s="58" t="n">
        <v>29737</v>
      </c>
      <c r="B250" s="0" t="n">
        <v>1981</v>
      </c>
      <c r="C250" s="0" t="n">
        <v>5</v>
      </c>
      <c r="D250" s="0" t="n">
        <v>6431.15891281011</v>
      </c>
      <c r="E250" s="0" t="n">
        <v>5671594.07603948</v>
      </c>
      <c r="F250" s="60" t="n">
        <f aca="false">E250/43560</f>
        <v>130.2018842066</v>
      </c>
    </row>
    <row r="251" customFormat="false" ht="15" hidden="false" customHeight="false" outlineLevel="0" collapsed="false">
      <c r="A251" s="58" t="n">
        <v>11139</v>
      </c>
      <c r="B251" s="0" t="n">
        <v>1930</v>
      </c>
      <c r="C251" s="0" t="n">
        <v>6</v>
      </c>
      <c r="D251" s="0" t="n">
        <v>6469.32290076336</v>
      </c>
      <c r="E251" s="0" t="n">
        <v>6671245.13774509</v>
      </c>
      <c r="F251" s="60" t="n">
        <f aca="false">E251/43560</f>
        <v>153.150714824268</v>
      </c>
    </row>
    <row r="252" customFormat="false" ht="15" hidden="false" customHeight="false" outlineLevel="0" collapsed="false">
      <c r="A252" s="58" t="n">
        <v>14915</v>
      </c>
      <c r="B252" s="0" t="n">
        <v>1940</v>
      </c>
      <c r="C252" s="0" t="n">
        <v>10</v>
      </c>
      <c r="D252" s="0" t="n">
        <v>6469.86754085162</v>
      </c>
      <c r="E252" s="0" t="n">
        <v>5330055.80726126</v>
      </c>
      <c r="F252" s="60" t="n">
        <f aca="false">E252/43560</f>
        <v>122.361244427485</v>
      </c>
    </row>
    <row r="253" customFormat="false" ht="15" hidden="false" customHeight="false" outlineLevel="0" collapsed="false">
      <c r="A253" s="58" t="n">
        <v>10166</v>
      </c>
      <c r="B253" s="0" t="n">
        <v>1927</v>
      </c>
      <c r="C253" s="0" t="n">
        <v>10</v>
      </c>
      <c r="D253" s="0" t="n">
        <v>6473.19417491651</v>
      </c>
      <c r="E253" s="0" t="n">
        <v>5744171.43803197</v>
      </c>
      <c r="F253" s="60" t="n">
        <f aca="false">E253/43560</f>
        <v>131.868031176124</v>
      </c>
    </row>
    <row r="254" customFormat="false" ht="15" hidden="false" customHeight="false" outlineLevel="0" collapsed="false">
      <c r="A254" s="58" t="n">
        <v>37042</v>
      </c>
      <c r="B254" s="0" t="n">
        <v>2001</v>
      </c>
      <c r="C254" s="0" t="n">
        <v>5</v>
      </c>
      <c r="D254" s="0" t="n">
        <v>6490.22977099237</v>
      </c>
      <c r="E254" s="0" t="n">
        <v>6605930.41159425</v>
      </c>
      <c r="F254" s="60" t="n">
        <f aca="false">E254/43560</f>
        <v>151.651295032008</v>
      </c>
    </row>
    <row r="255" customFormat="false" ht="15" hidden="false" customHeight="false" outlineLevel="0" collapsed="false">
      <c r="A255" s="58" t="n">
        <v>33634</v>
      </c>
      <c r="B255" s="0" t="n">
        <v>1992</v>
      </c>
      <c r="C255" s="0" t="n">
        <v>1</v>
      </c>
      <c r="D255" s="0" t="n">
        <v>6494.07715365577</v>
      </c>
      <c r="E255" s="0" t="n">
        <v>6122715.80299327</v>
      </c>
      <c r="F255" s="60" t="n">
        <f aca="false">E255/43560</f>
        <v>140.558214026475</v>
      </c>
    </row>
    <row r="256" customFormat="false" ht="15" hidden="false" customHeight="false" outlineLevel="0" collapsed="false">
      <c r="A256" s="58" t="n">
        <v>10744</v>
      </c>
      <c r="B256" s="0" t="n">
        <v>1929</v>
      </c>
      <c r="C256" s="0" t="n">
        <v>5</v>
      </c>
      <c r="D256" s="0" t="n">
        <v>6494.91980334566</v>
      </c>
      <c r="E256" s="0" t="n">
        <v>6059415.71271347</v>
      </c>
      <c r="F256" s="60" t="n">
        <f aca="false">E256/43560</f>
        <v>139.105043909859</v>
      </c>
    </row>
    <row r="257" customFormat="false" ht="15" hidden="false" customHeight="false" outlineLevel="0" collapsed="false">
      <c r="A257" s="58" t="n">
        <v>24958</v>
      </c>
      <c r="B257" s="0" t="n">
        <v>1968</v>
      </c>
      <c r="C257" s="0" t="n">
        <v>4</v>
      </c>
      <c r="D257" s="0" t="n">
        <v>6503.70493201336</v>
      </c>
      <c r="E257" s="0" t="n">
        <v>6109980.40767581</v>
      </c>
      <c r="F257" s="60" t="n">
        <f aca="false">E257/43560</f>
        <v>140.265849579334</v>
      </c>
    </row>
    <row r="258" customFormat="false" ht="15" hidden="false" customHeight="false" outlineLevel="0" collapsed="false">
      <c r="A258" s="58" t="n">
        <v>31198</v>
      </c>
      <c r="B258" s="0" t="n">
        <v>1985</v>
      </c>
      <c r="C258" s="0" t="n">
        <v>5</v>
      </c>
      <c r="D258" s="0" t="n">
        <v>6512.51451723521</v>
      </c>
      <c r="E258" s="0" t="n">
        <v>5703206.13227296</v>
      </c>
      <c r="F258" s="60" t="n">
        <f aca="false">E258/43560</f>
        <v>130.927597159618</v>
      </c>
    </row>
    <row r="259" customFormat="false" ht="15" hidden="false" customHeight="false" outlineLevel="0" collapsed="false">
      <c r="A259" s="58" t="n">
        <v>9283</v>
      </c>
      <c r="B259" s="0" t="n">
        <v>1925</v>
      </c>
      <c r="C259" s="0" t="n">
        <v>5</v>
      </c>
      <c r="D259" s="0" t="n">
        <v>6517.51117977696</v>
      </c>
      <c r="E259" s="0" t="n">
        <v>5774977.49296965</v>
      </c>
      <c r="F259" s="60" t="n">
        <f aca="false">E259/43560</f>
        <v>132.575240885437</v>
      </c>
    </row>
    <row r="260" customFormat="false" ht="15" hidden="false" customHeight="false" outlineLevel="0" collapsed="false">
      <c r="A260" s="58" t="n">
        <v>23558</v>
      </c>
      <c r="B260" s="0" t="n">
        <v>1964</v>
      </c>
      <c r="C260" s="0" t="n">
        <v>6</v>
      </c>
      <c r="D260" s="0" t="n">
        <v>6523.11590976861</v>
      </c>
      <c r="E260" s="0" t="n">
        <v>6674252.92774175</v>
      </c>
      <c r="F260" s="60" t="n">
        <f aca="false">E260/43560</f>
        <v>153.219764181399</v>
      </c>
    </row>
    <row r="261" customFormat="false" ht="15" hidden="false" customHeight="false" outlineLevel="0" collapsed="false">
      <c r="A261" s="58" t="n">
        <v>24107</v>
      </c>
      <c r="B261" s="0" t="n">
        <v>1965</v>
      </c>
      <c r="C261" s="0" t="n">
        <v>12</v>
      </c>
      <c r="D261" s="0" t="n">
        <v>6532.1881157562</v>
      </c>
      <c r="E261" s="0" t="n">
        <v>5818094.42489902</v>
      </c>
      <c r="F261" s="60" t="n">
        <f aca="false">E261/43560</f>
        <v>133.565069442126</v>
      </c>
    </row>
    <row r="262" customFormat="false" ht="15" hidden="false" customHeight="false" outlineLevel="0" collapsed="false">
      <c r="A262" s="58" t="n">
        <v>11748</v>
      </c>
      <c r="B262" s="0" t="n">
        <v>1932</v>
      </c>
      <c r="C262" s="0" t="n">
        <v>2</v>
      </c>
      <c r="D262" s="0" t="n">
        <v>6548.45671517176</v>
      </c>
      <c r="E262" s="0" t="n">
        <v>7630053.0975772</v>
      </c>
      <c r="F262" s="60" t="n">
        <f aca="false">E262/43560</f>
        <v>175.161916840615</v>
      </c>
    </row>
    <row r="263" customFormat="false" ht="15" hidden="false" customHeight="false" outlineLevel="0" collapsed="false">
      <c r="A263" s="58" t="n">
        <v>22554</v>
      </c>
      <c r="B263" s="0" t="n">
        <v>1961</v>
      </c>
      <c r="C263" s="0" t="n">
        <v>9</v>
      </c>
      <c r="D263" s="0" t="n">
        <v>6559.36914882514</v>
      </c>
      <c r="E263" s="0" t="n">
        <v>5590030.23386155</v>
      </c>
      <c r="F263" s="60" t="n">
        <f aca="false">E263/43560</f>
        <v>128.329436039062</v>
      </c>
    </row>
    <row r="264" customFormat="false" ht="15" hidden="false" customHeight="false" outlineLevel="0" collapsed="false">
      <c r="A264" s="58" t="n">
        <v>23436</v>
      </c>
      <c r="B264" s="0" t="n">
        <v>1964</v>
      </c>
      <c r="C264" s="0" t="n">
        <v>2</v>
      </c>
      <c r="D264" s="0" t="n">
        <v>6562.42624716722</v>
      </c>
      <c r="E264" s="0" t="n">
        <v>6107056.38656033</v>
      </c>
      <c r="F264" s="60" t="n">
        <f aca="false">E264/43560</f>
        <v>140.1987232911</v>
      </c>
    </row>
    <row r="265" customFormat="false" ht="15" hidden="false" customHeight="false" outlineLevel="0" collapsed="false">
      <c r="A265" s="58" t="n">
        <v>36891</v>
      </c>
      <c r="B265" s="0" t="n">
        <v>2000</v>
      </c>
      <c r="C265" s="0" t="n">
        <v>12</v>
      </c>
      <c r="D265" s="0" t="n">
        <v>6579.60639909351</v>
      </c>
      <c r="E265" s="0" t="n">
        <v>4904258.70801259</v>
      </c>
      <c r="F265" s="60" t="n">
        <f aca="false">E265/43560</f>
        <v>112.586288062732</v>
      </c>
    </row>
    <row r="266" customFormat="false" ht="15" hidden="false" customHeight="false" outlineLevel="0" collapsed="false">
      <c r="A266" s="58" t="n">
        <v>23985</v>
      </c>
      <c r="B266" s="0" t="n">
        <v>1965</v>
      </c>
      <c r="C266" s="0" t="n">
        <v>8</v>
      </c>
      <c r="D266" s="0" t="n">
        <v>6584.80822250716</v>
      </c>
      <c r="E266" s="0" t="n">
        <v>5690962.05483199</v>
      </c>
      <c r="F266" s="60" t="n">
        <f aca="false">E266/43560</f>
        <v>130.646511818916</v>
      </c>
    </row>
    <row r="267" customFormat="false" ht="15" hidden="false" customHeight="false" outlineLevel="0" collapsed="false">
      <c r="A267" s="58" t="n">
        <v>25172</v>
      </c>
      <c r="B267" s="0" t="n">
        <v>1968</v>
      </c>
      <c r="C267" s="0" t="n">
        <v>11</v>
      </c>
      <c r="D267" s="0" t="n">
        <v>6584.93021230916</v>
      </c>
      <c r="E267" s="0" t="n">
        <v>6991649.42369214</v>
      </c>
      <c r="F267" s="60" t="n">
        <f aca="false">E267/43560</f>
        <v>160.506185116899</v>
      </c>
    </row>
    <row r="268" customFormat="false" ht="15" hidden="false" customHeight="false" outlineLevel="0" collapsed="false">
      <c r="A268" s="58" t="n">
        <v>21701</v>
      </c>
      <c r="B268" s="0" t="n">
        <v>1959</v>
      </c>
      <c r="C268" s="0" t="n">
        <v>5</v>
      </c>
      <c r="D268" s="0" t="n">
        <v>6589.39273318225</v>
      </c>
      <c r="E268" s="0" t="n">
        <v>5906206.86530878</v>
      </c>
      <c r="F268" s="60" t="n">
        <f aca="false">E268/43560</f>
        <v>135.587852738953</v>
      </c>
    </row>
    <row r="269" customFormat="false" ht="15" hidden="false" customHeight="false" outlineLevel="0" collapsed="false">
      <c r="A269" s="58" t="n">
        <v>37560</v>
      </c>
      <c r="B269" s="0" t="n">
        <v>2002</v>
      </c>
      <c r="C269" s="0" t="n">
        <v>10</v>
      </c>
      <c r="D269" s="0" t="n">
        <v>6596.29399749523</v>
      </c>
      <c r="E269" s="0" t="n">
        <v>5178384.79006388</v>
      </c>
      <c r="F269" s="60" t="n">
        <f aca="false">E269/43560</f>
        <v>118.879356980346</v>
      </c>
    </row>
    <row r="270" customFormat="false" ht="15" hidden="false" customHeight="false" outlineLevel="0" collapsed="false">
      <c r="A270" s="58" t="n">
        <v>32477</v>
      </c>
      <c r="B270" s="0" t="n">
        <v>1988</v>
      </c>
      <c r="C270" s="0" t="n">
        <v>11</v>
      </c>
      <c r="D270" s="0" t="n">
        <v>6596.49679672591</v>
      </c>
      <c r="E270" s="0" t="n">
        <v>5615752.58537311</v>
      </c>
      <c r="F270" s="60" t="n">
        <f aca="false">E270/43560</f>
        <v>128.919939976426</v>
      </c>
    </row>
    <row r="271" customFormat="false" ht="15" hidden="false" customHeight="false" outlineLevel="0" collapsed="false">
      <c r="A271" s="58" t="n">
        <v>33054</v>
      </c>
      <c r="B271" s="0" t="n">
        <v>1990</v>
      </c>
      <c r="C271" s="0" t="n">
        <v>6</v>
      </c>
      <c r="D271" s="0" t="n">
        <v>6601.95149988073</v>
      </c>
      <c r="E271" s="0" t="n">
        <v>5757611.03507005</v>
      </c>
      <c r="F271" s="60" t="n">
        <f aca="false">E271/43560</f>
        <v>132.176561870295</v>
      </c>
    </row>
    <row r="272" customFormat="false" ht="15" hidden="false" customHeight="false" outlineLevel="0" collapsed="false">
      <c r="A272" s="58" t="n">
        <v>31897</v>
      </c>
      <c r="B272" s="0" t="n">
        <v>1987</v>
      </c>
      <c r="C272" s="0" t="n">
        <v>4</v>
      </c>
      <c r="D272" s="0" t="n">
        <v>6610.94926124165</v>
      </c>
      <c r="E272" s="0" t="n">
        <v>6029891.92543891</v>
      </c>
      <c r="F272" s="60" t="n">
        <f aca="false">E272/43560</f>
        <v>138.427271015586</v>
      </c>
    </row>
    <row r="273" customFormat="false" ht="15" hidden="false" customHeight="false" outlineLevel="0" collapsed="false">
      <c r="A273" s="58" t="n">
        <v>22797</v>
      </c>
      <c r="B273" s="0" t="n">
        <v>1962</v>
      </c>
      <c r="C273" s="0" t="n">
        <v>5</v>
      </c>
      <c r="D273" s="0" t="n">
        <v>6611.42671233898</v>
      </c>
      <c r="E273" s="0" t="n">
        <v>5922688.15434268</v>
      </c>
      <c r="F273" s="60" t="n">
        <f aca="false">E273/43560</f>
        <v>135.966211073064</v>
      </c>
    </row>
    <row r="274" customFormat="false" ht="15" hidden="false" customHeight="false" outlineLevel="0" collapsed="false">
      <c r="A274" s="58" t="n">
        <v>31685</v>
      </c>
      <c r="B274" s="0" t="n">
        <v>1986</v>
      </c>
      <c r="C274" s="0" t="n">
        <v>9</v>
      </c>
      <c r="D274" s="0" t="n">
        <v>6614.33816421159</v>
      </c>
      <c r="E274" s="0" t="n">
        <v>5684743.23348013</v>
      </c>
      <c r="F274" s="60" t="n">
        <f aca="false">E274/43560</f>
        <v>130.503747325072</v>
      </c>
    </row>
    <row r="275" customFormat="false" ht="15" hidden="false" customHeight="false" outlineLevel="0" collapsed="false">
      <c r="A275" s="58" t="n">
        <v>26542</v>
      </c>
      <c r="B275" s="0" t="n">
        <v>1972</v>
      </c>
      <c r="C275" s="0" t="n">
        <v>8</v>
      </c>
      <c r="D275" s="0" t="n">
        <v>6617.27927003817</v>
      </c>
      <c r="E275" s="0" t="n">
        <v>5871581.90305916</v>
      </c>
      <c r="F275" s="60" t="n">
        <f aca="false">E275/43560</f>
        <v>134.792972981156</v>
      </c>
    </row>
    <row r="276" customFormat="false" ht="15" hidden="false" customHeight="false" outlineLevel="0" collapsed="false">
      <c r="A276" s="58" t="n">
        <v>31167</v>
      </c>
      <c r="B276" s="0" t="n">
        <v>1985</v>
      </c>
      <c r="C276" s="0" t="n">
        <v>4</v>
      </c>
      <c r="D276" s="0" t="n">
        <v>6628.42402865577</v>
      </c>
      <c r="E276" s="0" t="n">
        <v>4600375.13069833</v>
      </c>
      <c r="F276" s="60" t="n">
        <f aca="false">E276/43560</f>
        <v>105.610081053681</v>
      </c>
    </row>
    <row r="277" customFormat="false" ht="15" hidden="false" customHeight="false" outlineLevel="0" collapsed="false">
      <c r="A277" s="58" t="n">
        <v>20940</v>
      </c>
      <c r="B277" s="0" t="n">
        <v>1957</v>
      </c>
      <c r="C277" s="0" t="n">
        <v>4</v>
      </c>
      <c r="D277" s="0" t="n">
        <v>6628.97717527433</v>
      </c>
      <c r="E277" s="0" t="n">
        <v>4850281.06357252</v>
      </c>
      <c r="F277" s="60" t="n">
        <f aca="false">E277/43560</f>
        <v>111.347131854282</v>
      </c>
    </row>
    <row r="278" customFormat="false" ht="15" hidden="false" customHeight="false" outlineLevel="0" collapsed="false">
      <c r="A278" s="58" t="n">
        <v>13270</v>
      </c>
      <c r="B278" s="0" t="n">
        <v>1936</v>
      </c>
      <c r="C278" s="0" t="n">
        <v>4</v>
      </c>
      <c r="D278" s="0" t="n">
        <v>6638.44119304628</v>
      </c>
      <c r="E278" s="0" t="n">
        <v>5664454.37183815</v>
      </c>
      <c r="F278" s="60" t="n">
        <f aca="false">E278/43560</f>
        <v>130.037979151473</v>
      </c>
    </row>
    <row r="279" customFormat="false" ht="15" hidden="false" customHeight="false" outlineLevel="0" collapsed="false">
      <c r="A279" s="58" t="n">
        <v>32689</v>
      </c>
      <c r="B279" s="0" t="n">
        <v>1989</v>
      </c>
      <c r="C279" s="0" t="n">
        <v>6</v>
      </c>
      <c r="D279" s="0" t="n">
        <v>6641.70943314647</v>
      </c>
      <c r="E279" s="0" t="n">
        <v>6089157.36195979</v>
      </c>
      <c r="F279" s="60" t="n">
        <f aca="false">E279/43560</f>
        <v>139.787818226809</v>
      </c>
    </row>
    <row r="280" customFormat="false" ht="15" hidden="false" customHeight="false" outlineLevel="0" collapsed="false">
      <c r="A280" s="58" t="n">
        <v>22585</v>
      </c>
      <c r="B280" s="0" t="n">
        <v>1961</v>
      </c>
      <c r="C280" s="0" t="n">
        <v>10</v>
      </c>
      <c r="D280" s="0" t="n">
        <v>6651.12539957061</v>
      </c>
      <c r="E280" s="0" t="n">
        <v>4771990.73514939</v>
      </c>
      <c r="F280" s="60" t="n">
        <f aca="false">E280/43560</f>
        <v>109.549833221979</v>
      </c>
    </row>
    <row r="281" customFormat="false" ht="15" hidden="false" customHeight="false" outlineLevel="0" collapsed="false">
      <c r="A281" s="58" t="n">
        <v>19724</v>
      </c>
      <c r="B281" s="0" t="n">
        <v>1953</v>
      </c>
      <c r="C281" s="0" t="n">
        <v>12</v>
      </c>
      <c r="D281" s="0" t="n">
        <v>6660.4053860031</v>
      </c>
      <c r="E281" s="0" t="n">
        <v>7017371.7752037</v>
      </c>
      <c r="F281" s="60" t="n">
        <f aca="false">E281/43560</f>
        <v>161.096689054263</v>
      </c>
    </row>
    <row r="282" customFormat="false" ht="15" hidden="false" customHeight="false" outlineLevel="0" collapsed="false">
      <c r="A282" s="58" t="n">
        <v>33297</v>
      </c>
      <c r="B282" s="0" t="n">
        <v>1991</v>
      </c>
      <c r="C282" s="0" t="n">
        <v>2</v>
      </c>
      <c r="D282" s="0" t="n">
        <v>6668.76228977815</v>
      </c>
      <c r="E282" s="0" t="n">
        <v>7017371.7752037</v>
      </c>
      <c r="F282" s="60" t="n">
        <f aca="false">E282/43560</f>
        <v>161.096689054263</v>
      </c>
    </row>
    <row r="283" customFormat="false" ht="15" hidden="false" customHeight="false" outlineLevel="0" collapsed="false">
      <c r="A283" s="58" t="n">
        <v>11170</v>
      </c>
      <c r="B283" s="0" t="n">
        <v>1930</v>
      </c>
      <c r="C283" s="0" t="n">
        <v>7</v>
      </c>
      <c r="D283" s="0" t="n">
        <v>6671.72878846613</v>
      </c>
      <c r="E283" s="0" t="n">
        <v>5909352.05829112</v>
      </c>
      <c r="F283" s="60" t="n">
        <f aca="false">E283/43560</f>
        <v>135.660056434599</v>
      </c>
    </row>
    <row r="284" customFormat="false" ht="15" hidden="false" customHeight="false" outlineLevel="0" collapsed="false">
      <c r="A284" s="58" t="n">
        <v>8552</v>
      </c>
      <c r="B284" s="0" t="n">
        <v>1923</v>
      </c>
      <c r="C284" s="0" t="n">
        <v>5</v>
      </c>
      <c r="D284" s="0" t="n">
        <v>6684.31787780296</v>
      </c>
      <c r="E284" s="0" t="n">
        <v>6231345.96712653</v>
      </c>
      <c r="F284" s="60" t="n">
        <f aca="false">E284/43560</f>
        <v>143.052019447349</v>
      </c>
    </row>
    <row r="285" customFormat="false" ht="15" hidden="false" customHeight="false" outlineLevel="0" collapsed="false">
      <c r="A285" s="58" t="n">
        <v>26176</v>
      </c>
      <c r="B285" s="0" t="n">
        <v>1971</v>
      </c>
      <c r="C285" s="0" t="n">
        <v>8</v>
      </c>
      <c r="D285" s="0" t="n">
        <v>6692.12600787214</v>
      </c>
      <c r="E285" s="0" t="n">
        <v>5690962.05483199</v>
      </c>
      <c r="F285" s="60" t="n">
        <f aca="false">E285/43560</f>
        <v>130.646511818916</v>
      </c>
    </row>
    <row r="286" customFormat="false" ht="15" hidden="false" customHeight="false" outlineLevel="0" collapsed="false">
      <c r="A286" s="58" t="n">
        <v>9375</v>
      </c>
      <c r="B286" s="0" t="n">
        <v>1925</v>
      </c>
      <c r="C286" s="0" t="n">
        <v>8</v>
      </c>
      <c r="D286" s="0" t="n">
        <v>6705.35862207777</v>
      </c>
      <c r="E286" s="0" t="n">
        <v>5636236.07999118</v>
      </c>
      <c r="F286" s="60" t="n">
        <f aca="false">E286/43560</f>
        <v>129.390176308337</v>
      </c>
    </row>
    <row r="287" customFormat="false" ht="15" hidden="false" customHeight="false" outlineLevel="0" collapsed="false">
      <c r="A287" s="58" t="n">
        <v>13331</v>
      </c>
      <c r="B287" s="0" t="n">
        <v>1936</v>
      </c>
      <c r="C287" s="0" t="n">
        <v>6</v>
      </c>
      <c r="D287" s="0" t="n">
        <v>6710.52570223044</v>
      </c>
      <c r="E287" s="0" t="n">
        <v>5583416.66721048</v>
      </c>
      <c r="F287" s="60" t="n">
        <f aca="false">E287/43560</f>
        <v>128.177609440094</v>
      </c>
    </row>
    <row r="288" customFormat="false" ht="15" hidden="false" customHeight="false" outlineLevel="0" collapsed="false">
      <c r="A288" s="58" t="n">
        <v>18779</v>
      </c>
      <c r="B288" s="0" t="n">
        <v>1951</v>
      </c>
      <c r="C288" s="0" t="n">
        <v>5</v>
      </c>
      <c r="D288" s="0" t="n">
        <v>6710.68356691317</v>
      </c>
      <c r="E288" s="0" t="n">
        <v>4803372.17121208</v>
      </c>
      <c r="F288" s="60" t="n">
        <f aca="false">E288/43560</f>
        <v>110.270251864373</v>
      </c>
    </row>
    <row r="289" customFormat="false" ht="15" hidden="false" customHeight="false" outlineLevel="0" collapsed="false">
      <c r="A289" s="58" t="n">
        <v>21489</v>
      </c>
      <c r="B289" s="0" t="n">
        <v>1958</v>
      </c>
      <c r="C289" s="0" t="n">
        <v>10</v>
      </c>
      <c r="D289" s="0" t="n">
        <v>6732.2372219406</v>
      </c>
      <c r="E289" s="0" t="n">
        <v>4771990.73514939</v>
      </c>
      <c r="F289" s="60" t="n">
        <f aca="false">E289/43560</f>
        <v>109.549833221979</v>
      </c>
    </row>
    <row r="290" customFormat="false" ht="15" hidden="false" customHeight="false" outlineLevel="0" collapsed="false">
      <c r="A290" s="58" t="n">
        <v>22766</v>
      </c>
      <c r="B290" s="0" t="n">
        <v>1962</v>
      </c>
      <c r="C290" s="0" t="n">
        <v>4</v>
      </c>
      <c r="D290" s="0" t="n">
        <v>6736.42483077887</v>
      </c>
      <c r="E290" s="0" t="n">
        <v>5270234.81934814</v>
      </c>
      <c r="F290" s="60" t="n">
        <f aca="false">E290/43560</f>
        <v>120.987943511206</v>
      </c>
    </row>
    <row r="291" customFormat="false" ht="15" hidden="false" customHeight="false" outlineLevel="0" collapsed="false">
      <c r="A291" s="58" t="n">
        <v>20423</v>
      </c>
      <c r="B291" s="0" t="n">
        <v>1955</v>
      </c>
      <c r="C291" s="0" t="n">
        <v>11</v>
      </c>
      <c r="D291" s="0" t="n">
        <v>6744.74457821446</v>
      </c>
      <c r="E291" s="0" t="n">
        <v>5460099.48353688</v>
      </c>
      <c r="F291" s="60" t="n">
        <f aca="false">E291/43560</f>
        <v>125.346636444832</v>
      </c>
    </row>
    <row r="292" customFormat="false" ht="15" hidden="false" customHeight="false" outlineLevel="0" collapsed="false">
      <c r="A292" s="58" t="n">
        <v>12297</v>
      </c>
      <c r="B292" s="0" t="n">
        <v>1933</v>
      </c>
      <c r="C292" s="0" t="n">
        <v>8</v>
      </c>
      <c r="D292" s="0" t="n">
        <v>6749.23898646231</v>
      </c>
      <c r="E292" s="0" t="n">
        <v>5037948.99406581</v>
      </c>
      <c r="F292" s="60" t="n">
        <f aca="false">E292/43560</f>
        <v>115.655394721437</v>
      </c>
    </row>
    <row r="293" customFormat="false" ht="15" hidden="false" customHeight="false" outlineLevel="0" collapsed="false">
      <c r="A293" s="58" t="n">
        <v>28064</v>
      </c>
      <c r="B293" s="0" t="n">
        <v>1976</v>
      </c>
      <c r="C293" s="0" t="n">
        <v>10</v>
      </c>
      <c r="D293" s="0" t="n">
        <v>6756.65547247734</v>
      </c>
      <c r="E293" s="0" t="n">
        <v>4663989.35946939</v>
      </c>
      <c r="F293" s="60" t="n">
        <f aca="false">E293/43560</f>
        <v>107.070462797736</v>
      </c>
    </row>
    <row r="294" customFormat="false" ht="15" hidden="false" customHeight="false" outlineLevel="0" collapsed="false">
      <c r="A294" s="58" t="n">
        <v>26419</v>
      </c>
      <c r="B294" s="0" t="n">
        <v>1972</v>
      </c>
      <c r="C294" s="0" t="n">
        <v>4</v>
      </c>
      <c r="D294" s="0" t="n">
        <v>6759.30780057252</v>
      </c>
      <c r="E294" s="0" t="n">
        <v>4894585.84330976</v>
      </c>
      <c r="F294" s="60" t="n">
        <f aca="false">E294/43560</f>
        <v>112.364229644393</v>
      </c>
    </row>
    <row r="295" customFormat="false" ht="15" hidden="false" customHeight="false" outlineLevel="0" collapsed="false">
      <c r="A295" s="58" t="n">
        <v>34365</v>
      </c>
      <c r="B295" s="0" t="n">
        <v>1994</v>
      </c>
      <c r="C295" s="0" t="n">
        <v>1</v>
      </c>
      <c r="D295" s="0" t="n">
        <v>6759.4902366114</v>
      </c>
      <c r="E295" s="0" t="n">
        <v>7536506.41488797</v>
      </c>
      <c r="F295" s="60" t="n">
        <f aca="false">E295/43560</f>
        <v>173.01438050707</v>
      </c>
    </row>
    <row r="296" customFormat="false" ht="15" hidden="false" customHeight="false" outlineLevel="0" collapsed="false">
      <c r="A296" s="58" t="n">
        <v>23893</v>
      </c>
      <c r="B296" s="0" t="n">
        <v>1965</v>
      </c>
      <c r="C296" s="0" t="n">
        <v>5</v>
      </c>
      <c r="D296" s="0" t="n">
        <v>6760.42693001551</v>
      </c>
      <c r="E296" s="0" t="n">
        <v>5140950.0263797</v>
      </c>
      <c r="F296" s="60" t="n">
        <f aca="false">E296/43560</f>
        <v>118.019973057385</v>
      </c>
    </row>
    <row r="297" customFormat="false" ht="15" hidden="false" customHeight="false" outlineLevel="0" collapsed="false">
      <c r="A297" s="58" t="n">
        <v>30194</v>
      </c>
      <c r="B297" s="0" t="n">
        <v>1982</v>
      </c>
      <c r="C297" s="0" t="n">
        <v>8</v>
      </c>
      <c r="D297" s="0" t="n">
        <v>6760.96753190601</v>
      </c>
      <c r="E297" s="0" t="n">
        <v>5161875.31845378</v>
      </c>
      <c r="F297" s="60" t="n">
        <f aca="false">E297/43560</f>
        <v>118.50035166331</v>
      </c>
    </row>
    <row r="298" customFormat="false" ht="15" hidden="false" customHeight="false" outlineLevel="0" collapsed="false">
      <c r="A298" s="58" t="n">
        <v>17837</v>
      </c>
      <c r="B298" s="0" t="n">
        <v>1948</v>
      </c>
      <c r="C298" s="0" t="n">
        <v>10</v>
      </c>
      <c r="D298" s="0" t="n">
        <v>6765.8925758886</v>
      </c>
      <c r="E298" s="0" t="n">
        <v>5058569.65145393</v>
      </c>
      <c r="F298" s="60" t="n">
        <f aca="false">E298/43560</f>
        <v>116.128779877271</v>
      </c>
    </row>
    <row r="299" customFormat="false" ht="15" hidden="false" customHeight="false" outlineLevel="0" collapsed="false">
      <c r="A299" s="58" t="n">
        <v>9587</v>
      </c>
      <c r="B299" s="0" t="n">
        <v>1926</v>
      </c>
      <c r="C299" s="0" t="n">
        <v>3</v>
      </c>
      <c r="D299" s="0" t="n">
        <v>6765.98710117486</v>
      </c>
      <c r="E299" s="0" t="n">
        <v>5426450.67113129</v>
      </c>
      <c r="F299" s="60" t="n">
        <f aca="false">E299/43560</f>
        <v>124.574166003932</v>
      </c>
    </row>
    <row r="300" customFormat="false" ht="15" hidden="false" customHeight="false" outlineLevel="0" collapsed="false">
      <c r="A300" s="58" t="n">
        <v>35673</v>
      </c>
      <c r="B300" s="0" t="n">
        <v>1997</v>
      </c>
      <c r="C300" s="0" t="n">
        <v>8</v>
      </c>
      <c r="D300" s="0" t="n">
        <v>6771.098885526</v>
      </c>
      <c r="E300" s="0" t="n">
        <v>5374786.08395321</v>
      </c>
      <c r="F300" s="60" t="n">
        <f aca="false">E300/43560</f>
        <v>123.388110283591</v>
      </c>
    </row>
    <row r="301" customFormat="false" ht="15" hidden="false" customHeight="false" outlineLevel="0" collapsed="false">
      <c r="A301" s="58" t="n">
        <v>22677</v>
      </c>
      <c r="B301" s="0" t="n">
        <v>1962</v>
      </c>
      <c r="C301" s="0" t="n">
        <v>1</v>
      </c>
      <c r="D301" s="0" t="n">
        <v>6792.04872972328</v>
      </c>
      <c r="E301" s="0" t="n">
        <v>6761682.42640398</v>
      </c>
      <c r="F301" s="60" t="n">
        <f aca="false">E301/43560</f>
        <v>155.226869293021</v>
      </c>
    </row>
    <row r="302" customFormat="false" ht="15" hidden="false" customHeight="false" outlineLevel="0" collapsed="false">
      <c r="A302" s="58" t="n">
        <v>10532</v>
      </c>
      <c r="B302" s="0" t="n">
        <v>1928</v>
      </c>
      <c r="C302" s="0" t="n">
        <v>10</v>
      </c>
      <c r="D302" s="0" t="n">
        <v>6800.05317941913</v>
      </c>
      <c r="E302" s="0" t="n">
        <v>5098296.30782698</v>
      </c>
      <c r="F302" s="60" t="n">
        <f aca="false">E302/43560</f>
        <v>117.040778416597</v>
      </c>
    </row>
    <row r="303" customFormat="false" ht="15" hidden="false" customHeight="false" outlineLevel="0" collapsed="false">
      <c r="A303" s="58" t="n">
        <v>37407</v>
      </c>
      <c r="B303" s="0" t="n">
        <v>2002</v>
      </c>
      <c r="C303" s="0" t="n">
        <v>5</v>
      </c>
      <c r="D303" s="0" t="n">
        <v>6804.33169131679</v>
      </c>
      <c r="E303" s="0" t="n">
        <v>5551804.610977</v>
      </c>
      <c r="F303" s="60" t="n">
        <f aca="false">E303/43560</f>
        <v>127.451896487075</v>
      </c>
    </row>
    <row r="304" customFormat="false" ht="15" hidden="false" customHeight="false" outlineLevel="0" collapsed="false">
      <c r="A304" s="58" t="n">
        <v>13727</v>
      </c>
      <c r="B304" s="0" t="n">
        <v>1937</v>
      </c>
      <c r="C304" s="0" t="n">
        <v>7</v>
      </c>
      <c r="D304" s="0" t="n">
        <v>6814.7273735687</v>
      </c>
      <c r="E304" s="0" t="n">
        <v>5912359.84828778</v>
      </c>
      <c r="F304" s="60" t="n">
        <f aca="false">E304/43560</f>
        <v>135.72910579173</v>
      </c>
    </row>
    <row r="305" customFormat="false" ht="15" hidden="false" customHeight="false" outlineLevel="0" collapsed="false">
      <c r="A305" s="58" t="n">
        <v>20028</v>
      </c>
      <c r="B305" s="0" t="n">
        <v>1954</v>
      </c>
      <c r="C305" s="0" t="n">
        <v>10</v>
      </c>
      <c r="D305" s="0" t="n">
        <v>6822.05846031131</v>
      </c>
      <c r="E305" s="0" t="n">
        <v>4922615.24648592</v>
      </c>
      <c r="F305" s="60" t="n">
        <f aca="false">E305/43560</f>
        <v>113.00769620032</v>
      </c>
    </row>
    <row r="306" customFormat="false" ht="15" hidden="false" customHeight="false" outlineLevel="0" collapsed="false">
      <c r="A306" s="58" t="n">
        <v>30833</v>
      </c>
      <c r="B306" s="0" t="n">
        <v>1984</v>
      </c>
      <c r="C306" s="0" t="n">
        <v>5</v>
      </c>
      <c r="D306" s="0" t="n">
        <v>6826.91257081942</v>
      </c>
      <c r="E306" s="0" t="n">
        <v>5140950.0263797</v>
      </c>
      <c r="F306" s="60" t="n">
        <f aca="false">E306/43560</f>
        <v>118.019973057385</v>
      </c>
    </row>
    <row r="307" customFormat="false" ht="15" hidden="false" customHeight="false" outlineLevel="0" collapsed="false">
      <c r="A307" s="58" t="n">
        <v>31563</v>
      </c>
      <c r="B307" s="0" t="n">
        <v>1986</v>
      </c>
      <c r="C307" s="0" t="n">
        <v>5</v>
      </c>
      <c r="D307" s="0" t="n">
        <v>6833.41846075859</v>
      </c>
      <c r="E307" s="0" t="n">
        <v>5841267.81407812</v>
      </c>
      <c r="F307" s="60" t="n">
        <f aca="false">E307/43560</f>
        <v>134.097057256155</v>
      </c>
    </row>
    <row r="308" customFormat="false" ht="15" hidden="false" customHeight="false" outlineLevel="0" collapsed="false">
      <c r="A308" s="58" t="n">
        <v>16618</v>
      </c>
      <c r="B308" s="0" t="n">
        <v>1945</v>
      </c>
      <c r="C308" s="0" t="n">
        <v>6</v>
      </c>
      <c r="D308" s="0" t="n">
        <v>6840.57958909828</v>
      </c>
      <c r="E308" s="0" t="n">
        <v>5593994.93776291</v>
      </c>
      <c r="F308" s="60" t="n">
        <f aca="false">E308/43560</f>
        <v>128.420453116688</v>
      </c>
    </row>
    <row r="309" customFormat="false" ht="15" hidden="false" customHeight="false" outlineLevel="0" collapsed="false">
      <c r="A309" s="58" t="n">
        <v>8067</v>
      </c>
      <c r="B309" s="0" t="n">
        <v>1922</v>
      </c>
      <c r="C309" s="0" t="n">
        <v>1</v>
      </c>
      <c r="D309" s="0" t="n">
        <v>6842.40802346732</v>
      </c>
      <c r="E309" s="0" t="n">
        <v>6728425.02405256</v>
      </c>
      <c r="F309" s="60" t="n">
        <f aca="false">E309/43560</f>
        <v>154.463384390555</v>
      </c>
    </row>
    <row r="310" customFormat="false" ht="15" hidden="false" customHeight="false" outlineLevel="0" collapsed="false">
      <c r="A310" s="58" t="n">
        <v>31928</v>
      </c>
      <c r="B310" s="0" t="n">
        <v>1987</v>
      </c>
      <c r="C310" s="0" t="n">
        <v>5</v>
      </c>
      <c r="D310" s="0" t="n">
        <v>6844.60648854962</v>
      </c>
      <c r="E310" s="0" t="n">
        <v>5898037.59075317</v>
      </c>
      <c r="F310" s="60" t="n">
        <f aca="false">E310/43560</f>
        <v>135.400312000761</v>
      </c>
    </row>
    <row r="311" customFormat="false" ht="15" hidden="false" customHeight="false" outlineLevel="0" collapsed="false">
      <c r="A311" s="58" t="n">
        <v>36525</v>
      </c>
      <c r="B311" s="0" t="n">
        <v>1999</v>
      </c>
      <c r="C311" s="0" t="n">
        <v>12</v>
      </c>
      <c r="D311" s="0" t="n">
        <v>6858.91920100787</v>
      </c>
      <c r="E311" s="0" t="n">
        <v>5548788.82851212</v>
      </c>
      <c r="F311" s="60" t="n">
        <f aca="false">E311/43560</f>
        <v>127.38266364812</v>
      </c>
    </row>
    <row r="312" customFormat="false" ht="15" hidden="false" customHeight="false" outlineLevel="0" collapsed="false">
      <c r="A312" s="58" t="n">
        <v>29341</v>
      </c>
      <c r="B312" s="0" t="n">
        <v>1980</v>
      </c>
      <c r="C312" s="0" t="n">
        <v>4</v>
      </c>
      <c r="D312" s="0" t="n">
        <v>6866.35228038526</v>
      </c>
      <c r="E312" s="0" t="n">
        <v>5114287.46451374</v>
      </c>
      <c r="F312" s="60" t="n">
        <f aca="false">E312/43560</f>
        <v>117.407884860279</v>
      </c>
    </row>
    <row r="313" customFormat="false" ht="15" hidden="false" customHeight="false" outlineLevel="0" collapsed="false">
      <c r="A313" s="58" t="n">
        <v>13696</v>
      </c>
      <c r="B313" s="0" t="n">
        <v>1937</v>
      </c>
      <c r="C313" s="0" t="n">
        <v>6</v>
      </c>
      <c r="D313" s="0" t="n">
        <v>6869.41756321565</v>
      </c>
      <c r="E313" s="0" t="n">
        <v>5966360.10690066</v>
      </c>
      <c r="F313" s="60" t="n">
        <f aca="false">E313/43560</f>
        <v>136.968781150153</v>
      </c>
    </row>
    <row r="314" customFormat="false" ht="15" hidden="false" customHeight="false" outlineLevel="0" collapsed="false">
      <c r="A314" s="58" t="n">
        <v>10379</v>
      </c>
      <c r="B314" s="0" t="n">
        <v>1928</v>
      </c>
      <c r="C314" s="0" t="n">
        <v>5</v>
      </c>
      <c r="D314" s="0" t="n">
        <v>6876.02562470181</v>
      </c>
      <c r="E314" s="0" t="n">
        <v>5117802.91110238</v>
      </c>
      <c r="F314" s="60" t="n">
        <f aca="false">E314/43560</f>
        <v>117.488588409145</v>
      </c>
    </row>
    <row r="315" customFormat="false" ht="15" hidden="false" customHeight="false" outlineLevel="0" collapsed="false">
      <c r="A315" s="58" t="n">
        <v>22401</v>
      </c>
      <c r="B315" s="0" t="n">
        <v>1961</v>
      </c>
      <c r="C315" s="0" t="n">
        <v>4</v>
      </c>
      <c r="D315" s="0" t="n">
        <v>6881.69714635019</v>
      </c>
      <c r="E315" s="0" t="n">
        <v>5423631.23508703</v>
      </c>
      <c r="F315" s="60" t="n">
        <f aca="false">E315/43560</f>
        <v>124.509440658564</v>
      </c>
    </row>
    <row r="316" customFormat="false" ht="15" hidden="false" customHeight="false" outlineLevel="0" collapsed="false">
      <c r="A316" s="58" t="n">
        <v>26815</v>
      </c>
      <c r="B316" s="0" t="n">
        <v>1973</v>
      </c>
      <c r="C316" s="0" t="n">
        <v>5</v>
      </c>
      <c r="D316" s="0" t="n">
        <v>6924.42650286259</v>
      </c>
      <c r="E316" s="0" t="n">
        <v>5013121.91396129</v>
      </c>
      <c r="F316" s="60" t="n">
        <f aca="false">E316/43560</f>
        <v>115.085443387541</v>
      </c>
    </row>
    <row r="317" customFormat="false" ht="15" hidden="false" customHeight="false" outlineLevel="0" collapsed="false">
      <c r="A317" s="58" t="n">
        <v>14245</v>
      </c>
      <c r="B317" s="0" t="n">
        <v>1938</v>
      </c>
      <c r="C317" s="0" t="n">
        <v>12</v>
      </c>
      <c r="D317" s="0" t="n">
        <v>6926.38269844346</v>
      </c>
      <c r="E317" s="0" t="n">
        <v>5293099.4797124</v>
      </c>
      <c r="F317" s="60" t="n">
        <f aca="false">E317/43560</f>
        <v>121.512843886878</v>
      </c>
    </row>
    <row r="318" customFormat="false" ht="15" hidden="false" customHeight="false" outlineLevel="0" collapsed="false">
      <c r="A318" s="58" t="n">
        <v>34454</v>
      </c>
      <c r="B318" s="0" t="n">
        <v>1994</v>
      </c>
      <c r="C318" s="0" t="n">
        <v>4</v>
      </c>
      <c r="D318" s="0" t="n">
        <v>6928.24496958492</v>
      </c>
      <c r="E318" s="0" t="n">
        <v>5697370.26324708</v>
      </c>
      <c r="F318" s="60" t="n">
        <f aca="false">E318/43560</f>
        <v>130.793624041485</v>
      </c>
    </row>
    <row r="319" customFormat="false" ht="15" hidden="false" customHeight="false" outlineLevel="0" collapsed="false">
      <c r="A319" s="58" t="n">
        <v>16953</v>
      </c>
      <c r="B319" s="0" t="n">
        <v>1946</v>
      </c>
      <c r="C319" s="0" t="n">
        <v>5</v>
      </c>
      <c r="D319" s="0" t="n">
        <v>6931.34588352815</v>
      </c>
      <c r="E319" s="0" t="n">
        <v>5199138.78327005</v>
      </c>
      <c r="F319" s="60" t="n">
        <f aca="false">E319/43560</f>
        <v>119.355803105373</v>
      </c>
    </row>
    <row r="320" customFormat="false" ht="15" hidden="false" customHeight="false" outlineLevel="0" collapsed="false">
      <c r="A320" s="58" t="n">
        <v>16253</v>
      </c>
      <c r="B320" s="0" t="n">
        <v>1944</v>
      </c>
      <c r="C320" s="0" t="n">
        <v>6</v>
      </c>
      <c r="D320" s="0" t="n">
        <v>6931.83855558206</v>
      </c>
      <c r="E320" s="0" t="n">
        <v>5447464.23958879</v>
      </c>
      <c r="F320" s="60" t="n">
        <f aca="false">E320/43560</f>
        <v>125.056571156767</v>
      </c>
    </row>
    <row r="321" customFormat="false" ht="15" hidden="false" customHeight="false" outlineLevel="0" collapsed="false">
      <c r="A321" s="58" t="n">
        <v>8460</v>
      </c>
      <c r="B321" s="0" t="n">
        <v>1923</v>
      </c>
      <c r="C321" s="0" t="n">
        <v>2</v>
      </c>
      <c r="D321" s="0" t="n">
        <v>6932.23282368201</v>
      </c>
      <c r="E321" s="0" t="n">
        <v>7286812.6425813</v>
      </c>
      <c r="F321" s="60" t="n">
        <f aca="false">E321/43560</f>
        <v>167.282200242913</v>
      </c>
    </row>
    <row r="322" customFormat="false" ht="15" hidden="false" customHeight="false" outlineLevel="0" collapsed="false">
      <c r="A322" s="58" t="n">
        <v>30925</v>
      </c>
      <c r="B322" s="0" t="n">
        <v>1984</v>
      </c>
      <c r="C322" s="0" t="n">
        <v>8</v>
      </c>
      <c r="D322" s="0" t="n">
        <v>6932.67369692271</v>
      </c>
      <c r="E322" s="0" t="n">
        <v>5185232.73047038</v>
      </c>
      <c r="F322" s="60" t="n">
        <f aca="false">E322/43560</f>
        <v>119.036564060385</v>
      </c>
    </row>
    <row r="323" customFormat="false" ht="15" hidden="false" customHeight="false" outlineLevel="0" collapsed="false">
      <c r="A323" s="58" t="n">
        <v>35581</v>
      </c>
      <c r="B323" s="0" t="n">
        <v>1997</v>
      </c>
      <c r="C323" s="0" t="n">
        <v>5</v>
      </c>
      <c r="D323" s="0" t="n">
        <v>6946.72066436069</v>
      </c>
      <c r="E323" s="0" t="n">
        <v>5773138.25702767</v>
      </c>
      <c r="F323" s="60" t="n">
        <f aca="false">E323/43560</f>
        <v>132.533017838101</v>
      </c>
    </row>
    <row r="324" customFormat="false" ht="15" hidden="false" customHeight="false" outlineLevel="0" collapsed="false">
      <c r="A324" s="58" t="n">
        <v>29372</v>
      </c>
      <c r="B324" s="0" t="n">
        <v>1980</v>
      </c>
      <c r="C324" s="0" t="n">
        <v>5</v>
      </c>
      <c r="D324" s="0" t="n">
        <v>6966.51547590649</v>
      </c>
      <c r="E324" s="0" t="n">
        <v>4965177.55782861</v>
      </c>
      <c r="F324" s="60" t="n">
        <f aca="false">E324/43560</f>
        <v>113.984792420308</v>
      </c>
    </row>
    <row r="325" customFormat="false" ht="15" hidden="false" customHeight="false" outlineLevel="0" collapsed="false">
      <c r="A325" s="58" t="n">
        <v>29036</v>
      </c>
      <c r="B325" s="0" t="n">
        <v>1979</v>
      </c>
      <c r="C325" s="0" t="n">
        <v>6</v>
      </c>
      <c r="D325" s="0" t="n">
        <v>6968.52183027195</v>
      </c>
      <c r="E325" s="0" t="n">
        <v>5212564.04498516</v>
      </c>
      <c r="F325" s="60" t="n">
        <f aca="false">E325/43560</f>
        <v>119.664004705812</v>
      </c>
    </row>
    <row r="326" customFormat="false" ht="15" hidden="false" customHeight="false" outlineLevel="0" collapsed="false">
      <c r="A326" s="58" t="n">
        <v>14365</v>
      </c>
      <c r="B326" s="0" t="n">
        <v>1939</v>
      </c>
      <c r="C326" s="0" t="n">
        <v>4</v>
      </c>
      <c r="D326" s="0" t="n">
        <v>6994.98367127863</v>
      </c>
      <c r="E326" s="0" t="n">
        <v>5040037.26302472</v>
      </c>
      <c r="F326" s="60" t="n">
        <f aca="false">E326/43560</f>
        <v>115.703334780182</v>
      </c>
    </row>
    <row r="327" customFormat="false" ht="15" hidden="false" customHeight="false" outlineLevel="0" collapsed="false">
      <c r="A327" s="58" t="n">
        <v>8521</v>
      </c>
      <c r="B327" s="0" t="n">
        <v>1923</v>
      </c>
      <c r="C327" s="0" t="n">
        <v>4</v>
      </c>
      <c r="D327" s="0" t="n">
        <v>7003.64560397782</v>
      </c>
      <c r="E327" s="0" t="n">
        <v>4417715.71044091</v>
      </c>
      <c r="F327" s="60" t="n">
        <f aca="false">E327/43560</f>
        <v>101.416797760351</v>
      </c>
    </row>
    <row r="328" customFormat="false" ht="15" hidden="false" customHeight="false" outlineLevel="0" collapsed="false">
      <c r="A328" s="58" t="n">
        <v>31655</v>
      </c>
      <c r="B328" s="0" t="n">
        <v>1986</v>
      </c>
      <c r="C328" s="0" t="n">
        <v>8</v>
      </c>
      <c r="D328" s="0" t="n">
        <v>7007.43390982824</v>
      </c>
      <c r="E328" s="0" t="n">
        <v>5376371.15753466</v>
      </c>
      <c r="F328" s="60" t="n">
        <f aca="false">E328/43560</f>
        <v>123.424498565993</v>
      </c>
    </row>
    <row r="329" customFormat="false" ht="15" hidden="false" customHeight="false" outlineLevel="0" collapsed="false">
      <c r="A329" s="58" t="n">
        <v>30802</v>
      </c>
      <c r="B329" s="0" t="n">
        <v>1984</v>
      </c>
      <c r="C329" s="0" t="n">
        <v>4</v>
      </c>
      <c r="D329" s="0" t="n">
        <v>7013.71661647185</v>
      </c>
      <c r="E329" s="0" t="n">
        <v>4464755.13396604</v>
      </c>
      <c r="F329" s="60" t="n">
        <f aca="false">E329/43560</f>
        <v>102.496674333472</v>
      </c>
    </row>
    <row r="330" customFormat="false" ht="15" hidden="false" customHeight="false" outlineLevel="0" collapsed="false">
      <c r="A330" s="58" t="n">
        <v>22036</v>
      </c>
      <c r="B330" s="0" t="n">
        <v>1960</v>
      </c>
      <c r="C330" s="0" t="n">
        <v>4</v>
      </c>
      <c r="D330" s="0" t="n">
        <v>7015.35642145754</v>
      </c>
      <c r="E330" s="0" t="n">
        <v>4874303.11851286</v>
      </c>
      <c r="F330" s="60" t="n">
        <f aca="false">E330/43560</f>
        <v>111.898602353371</v>
      </c>
    </row>
    <row r="331" customFormat="false" ht="15" hidden="false" customHeight="false" outlineLevel="0" collapsed="false">
      <c r="A331" s="58" t="n">
        <v>24715</v>
      </c>
      <c r="B331" s="0" t="n">
        <v>1967</v>
      </c>
      <c r="C331" s="0" t="n">
        <v>8</v>
      </c>
      <c r="D331" s="0" t="n">
        <v>7017.38454794847</v>
      </c>
      <c r="E331" s="0" t="n">
        <v>4960484.04656534</v>
      </c>
      <c r="F331" s="60" t="n">
        <f aca="false">E331/43560</f>
        <v>113.877044227855</v>
      </c>
    </row>
    <row r="332" customFormat="false" ht="15" hidden="false" customHeight="false" outlineLevel="0" collapsed="false">
      <c r="A332" s="58" t="n">
        <v>22980</v>
      </c>
      <c r="B332" s="0" t="n">
        <v>1962</v>
      </c>
      <c r="C332" s="0" t="n">
        <v>11</v>
      </c>
      <c r="D332" s="0" t="n">
        <v>7030.26947906727</v>
      </c>
      <c r="E332" s="0" t="n">
        <v>4717560.00731989</v>
      </c>
      <c r="F332" s="60" t="n">
        <f aca="false">E332/43560</f>
        <v>108.300275650135</v>
      </c>
    </row>
    <row r="333" customFormat="false" ht="15" hidden="false" customHeight="false" outlineLevel="0" collapsed="false">
      <c r="A333" s="58" t="n">
        <v>22312</v>
      </c>
      <c r="B333" s="0" t="n">
        <v>1961</v>
      </c>
      <c r="C333" s="0" t="n">
        <v>1</v>
      </c>
      <c r="D333" s="0" t="n">
        <v>7034.45264119156</v>
      </c>
      <c r="E333" s="0" t="n">
        <v>5323920.14590657</v>
      </c>
      <c r="F333" s="60" t="n">
        <f aca="false">E333/43560</f>
        <v>122.220389024485</v>
      </c>
    </row>
    <row r="334" customFormat="false" ht="15" hidden="false" customHeight="false" outlineLevel="0" collapsed="false">
      <c r="A334" s="58" t="n">
        <v>20698</v>
      </c>
      <c r="B334" s="0" t="n">
        <v>1956</v>
      </c>
      <c r="C334" s="0" t="n">
        <v>8</v>
      </c>
      <c r="D334" s="0" t="n">
        <v>7067.11046338263</v>
      </c>
      <c r="E334" s="0" t="n">
        <v>5126404.61229965</v>
      </c>
      <c r="F334" s="60" t="n">
        <f aca="false">E334/43560</f>
        <v>117.686056297053</v>
      </c>
    </row>
    <row r="335" customFormat="false" ht="15" hidden="false" customHeight="false" outlineLevel="0" collapsed="false">
      <c r="A335" s="58" t="n">
        <v>27425</v>
      </c>
      <c r="B335" s="0" t="n">
        <v>1975</v>
      </c>
      <c r="C335" s="0" t="n">
        <v>1</v>
      </c>
      <c r="D335" s="0" t="n">
        <v>7080.81252460043</v>
      </c>
      <c r="E335" s="0" t="n">
        <v>6841191.32326949</v>
      </c>
      <c r="F335" s="60" t="n">
        <f aca="false">E335/43560</f>
        <v>157.052142407472</v>
      </c>
    </row>
    <row r="336" customFormat="false" ht="15" hidden="false" customHeight="false" outlineLevel="0" collapsed="false">
      <c r="A336" s="58" t="n">
        <v>9740</v>
      </c>
      <c r="B336" s="0" t="n">
        <v>1926</v>
      </c>
      <c r="C336" s="0" t="n">
        <v>8</v>
      </c>
      <c r="D336" s="0" t="n">
        <v>7091.12355975668</v>
      </c>
      <c r="E336" s="0" t="n">
        <v>5379141.72344129</v>
      </c>
      <c r="F336" s="60" t="n">
        <f aca="false">E336/43560</f>
        <v>123.488102007376</v>
      </c>
    </row>
    <row r="337" customFormat="false" ht="15" hidden="false" customHeight="false" outlineLevel="0" collapsed="false">
      <c r="A337" s="58" t="n">
        <v>18748</v>
      </c>
      <c r="B337" s="0" t="n">
        <v>1951</v>
      </c>
      <c r="C337" s="0" t="n">
        <v>4</v>
      </c>
      <c r="D337" s="0" t="n">
        <v>7095.64685710878</v>
      </c>
      <c r="E337" s="0" t="n">
        <v>4874303.11851286</v>
      </c>
      <c r="F337" s="60" t="n">
        <f aca="false">E337/43560</f>
        <v>111.898602353371</v>
      </c>
    </row>
    <row r="338" customFormat="false" ht="15" hidden="false" customHeight="false" outlineLevel="0" collapsed="false">
      <c r="A338" s="58" t="n">
        <v>21670</v>
      </c>
      <c r="B338" s="0" t="n">
        <v>1959</v>
      </c>
      <c r="C338" s="0" t="n">
        <v>4</v>
      </c>
      <c r="D338" s="0" t="n">
        <v>7096.08415583254</v>
      </c>
      <c r="E338" s="0" t="n">
        <v>4940707.63143521</v>
      </c>
      <c r="F338" s="60" t="n">
        <f aca="false">E338/43560</f>
        <v>113.42304020742</v>
      </c>
    </row>
    <row r="339" customFormat="false" ht="15" hidden="false" customHeight="false" outlineLevel="0" collapsed="false">
      <c r="A339" s="58" t="n">
        <v>27272</v>
      </c>
      <c r="B339" s="0" t="n">
        <v>1974</v>
      </c>
      <c r="C339" s="0" t="n">
        <v>8</v>
      </c>
      <c r="D339" s="0" t="n">
        <v>7096.11712338979</v>
      </c>
      <c r="E339" s="0" t="n">
        <v>5038394.56346431</v>
      </c>
      <c r="F339" s="60" t="n">
        <f aca="false">E339/43560</f>
        <v>115.665623587335</v>
      </c>
    </row>
    <row r="340" customFormat="false" ht="15" hidden="false" customHeight="false" outlineLevel="0" collapsed="false">
      <c r="A340" s="58" t="n">
        <v>19237</v>
      </c>
      <c r="B340" s="0" t="n">
        <v>1952</v>
      </c>
      <c r="C340" s="0" t="n">
        <v>8</v>
      </c>
      <c r="D340" s="0" t="n">
        <v>7104.10515565363</v>
      </c>
      <c r="E340" s="0" t="n">
        <v>4710304.70974279</v>
      </c>
      <c r="F340" s="60" t="n">
        <f aca="false">E340/43560</f>
        <v>108.133716936244</v>
      </c>
    </row>
    <row r="341" customFormat="false" ht="15" hidden="false" customHeight="false" outlineLevel="0" collapsed="false">
      <c r="A341" s="58" t="n">
        <v>24776</v>
      </c>
      <c r="B341" s="0" t="n">
        <v>1967</v>
      </c>
      <c r="C341" s="0" t="n">
        <v>10</v>
      </c>
      <c r="D341" s="0" t="n">
        <v>7110.49930224237</v>
      </c>
      <c r="E341" s="0" t="n">
        <v>4743074.54521421</v>
      </c>
      <c r="F341" s="60" t="n">
        <f aca="false">E341/43560</f>
        <v>108.886008843301</v>
      </c>
    </row>
    <row r="342" customFormat="false" ht="15" hidden="false" customHeight="false" outlineLevel="0" collapsed="false">
      <c r="A342" s="58" t="n">
        <v>22250</v>
      </c>
      <c r="B342" s="0" t="n">
        <v>1960</v>
      </c>
      <c r="C342" s="0" t="n">
        <v>11</v>
      </c>
      <c r="D342" s="0" t="n">
        <v>7121.24390878459</v>
      </c>
      <c r="E342" s="0" t="n">
        <v>5277440.06327946</v>
      </c>
      <c r="F342" s="60" t="n">
        <f aca="false">E342/43560</f>
        <v>121.153353151503</v>
      </c>
    </row>
    <row r="343" customFormat="false" ht="15" hidden="false" customHeight="false" outlineLevel="0" collapsed="false">
      <c r="A343" s="58" t="n">
        <v>23162</v>
      </c>
      <c r="B343" s="0" t="n">
        <v>1963</v>
      </c>
      <c r="C343" s="0" t="n">
        <v>5</v>
      </c>
      <c r="D343" s="0" t="n">
        <v>7137.03897006202</v>
      </c>
      <c r="E343" s="0" t="n">
        <v>4812824.56572543</v>
      </c>
      <c r="F343" s="60" t="n">
        <f aca="false">E343/43560</f>
        <v>110.487248983596</v>
      </c>
    </row>
    <row r="344" customFormat="false" ht="15" hidden="false" customHeight="false" outlineLevel="0" collapsed="false">
      <c r="A344" s="58" t="n">
        <v>31137</v>
      </c>
      <c r="B344" s="0" t="n">
        <v>1985</v>
      </c>
      <c r="C344" s="0" t="n">
        <v>3</v>
      </c>
      <c r="D344" s="0" t="n">
        <v>7140.15024004055</v>
      </c>
      <c r="E344" s="0" t="n">
        <v>6781131.45593127</v>
      </c>
      <c r="F344" s="60" t="n">
        <f aca="false">E344/43560</f>
        <v>155.67335757418</v>
      </c>
    </row>
    <row r="345" customFormat="false" ht="15" hidden="false" customHeight="false" outlineLevel="0" collapsed="false">
      <c r="A345" s="58" t="n">
        <v>27819</v>
      </c>
      <c r="B345" s="0" t="n">
        <v>1976</v>
      </c>
      <c r="C345" s="0" t="n">
        <v>2</v>
      </c>
      <c r="D345" s="0" t="n">
        <v>7151.28058057013</v>
      </c>
      <c r="E345" s="0" t="n">
        <v>4894283.67594312</v>
      </c>
      <c r="F345" s="60" t="n">
        <f aca="false">E345/43560</f>
        <v>112.35729283616</v>
      </c>
    </row>
    <row r="346" customFormat="false" ht="15" hidden="false" customHeight="false" outlineLevel="0" collapsed="false">
      <c r="A346" s="58" t="n">
        <v>27180</v>
      </c>
      <c r="B346" s="0" t="n">
        <v>1974</v>
      </c>
      <c r="C346" s="0" t="n">
        <v>5</v>
      </c>
      <c r="D346" s="0" t="n">
        <v>7157.65805403149</v>
      </c>
      <c r="E346" s="0" t="n">
        <v>4725820.5089281</v>
      </c>
      <c r="F346" s="60" t="n">
        <f aca="false">E346/43560</f>
        <v>108.489910673281</v>
      </c>
    </row>
    <row r="347" customFormat="false" ht="15" hidden="false" customHeight="false" outlineLevel="0" collapsed="false">
      <c r="A347" s="58" t="n">
        <v>14123</v>
      </c>
      <c r="B347" s="0" t="n">
        <v>1938</v>
      </c>
      <c r="C347" s="0" t="n">
        <v>8</v>
      </c>
      <c r="D347" s="0" t="n">
        <v>7158.66983838263</v>
      </c>
      <c r="E347" s="0" t="n">
        <v>5107027.26181006</v>
      </c>
      <c r="F347" s="60" t="n">
        <f aca="false">E347/43560</f>
        <v>117.241213540176</v>
      </c>
    </row>
    <row r="348" customFormat="false" ht="15" hidden="false" customHeight="false" outlineLevel="0" collapsed="false">
      <c r="A348" s="58" t="n">
        <v>20759</v>
      </c>
      <c r="B348" s="0" t="n">
        <v>1956</v>
      </c>
      <c r="C348" s="0" t="n">
        <v>10</v>
      </c>
      <c r="D348" s="0" t="n">
        <v>7167.59194745945</v>
      </c>
      <c r="E348" s="0" t="n">
        <v>4794320.9863693</v>
      </c>
      <c r="F348" s="60" t="n">
        <f aca="false">E348/43560</f>
        <v>110.062465251821</v>
      </c>
    </row>
    <row r="349" customFormat="false" ht="15" hidden="false" customHeight="false" outlineLevel="0" collapsed="false">
      <c r="A349" s="58" t="n">
        <v>29464</v>
      </c>
      <c r="B349" s="0" t="n">
        <v>1980</v>
      </c>
      <c r="C349" s="0" t="n">
        <v>8</v>
      </c>
      <c r="D349" s="0" t="n">
        <v>7179.56784351145</v>
      </c>
      <c r="E349" s="0" t="n">
        <v>4990450.20733164</v>
      </c>
      <c r="F349" s="60" t="n">
        <f aca="false">E349/43560</f>
        <v>114.564972620102</v>
      </c>
    </row>
    <row r="350" customFormat="false" ht="15" hidden="false" customHeight="false" outlineLevel="0" collapsed="false">
      <c r="A350" s="58" t="n">
        <v>33755</v>
      </c>
      <c r="B350" s="0" t="n">
        <v>1992</v>
      </c>
      <c r="C350" s="0" t="n">
        <v>5</v>
      </c>
      <c r="D350" s="0" t="n">
        <v>7182.87119811546</v>
      </c>
      <c r="E350" s="0" t="n">
        <v>5005549.48888466</v>
      </c>
      <c r="F350" s="60" t="n">
        <f aca="false">E350/43560</f>
        <v>114.911604428022</v>
      </c>
    </row>
    <row r="351" customFormat="false" ht="15" hidden="false" customHeight="false" outlineLevel="0" collapsed="false">
      <c r="A351" s="58" t="n">
        <v>16010</v>
      </c>
      <c r="B351" s="0" t="n">
        <v>1943</v>
      </c>
      <c r="C351" s="0" t="n">
        <v>10</v>
      </c>
      <c r="D351" s="0" t="n">
        <v>7194.36846523139</v>
      </c>
      <c r="E351" s="0" t="n">
        <v>4687117.21527308</v>
      </c>
      <c r="F351" s="60" t="n">
        <f aca="false">E351/43560</f>
        <v>107.601405309299</v>
      </c>
    </row>
    <row r="352" customFormat="false" ht="15" hidden="false" customHeight="false" outlineLevel="0" collapsed="false">
      <c r="A352" s="58" t="n">
        <v>8582</v>
      </c>
      <c r="B352" s="0" t="n">
        <v>1923</v>
      </c>
      <c r="C352" s="0" t="n">
        <v>6</v>
      </c>
      <c r="D352" s="0" t="n">
        <v>7196.85236015029</v>
      </c>
      <c r="E352" s="0" t="n">
        <v>6031509.39834131</v>
      </c>
      <c r="F352" s="60" t="n">
        <f aca="false">E352/43560</f>
        <v>138.464403084052</v>
      </c>
    </row>
    <row r="353" customFormat="false" ht="15" hidden="false" customHeight="false" outlineLevel="0" collapsed="false">
      <c r="A353" s="58" t="n">
        <v>21946</v>
      </c>
      <c r="B353" s="0" t="n">
        <v>1960</v>
      </c>
      <c r="C353" s="0" t="n">
        <v>1</v>
      </c>
      <c r="D353" s="0" t="n">
        <v>7198.67800721613</v>
      </c>
      <c r="E353" s="0" t="n">
        <v>6659151.90117927</v>
      </c>
      <c r="F353" s="60" t="n">
        <f aca="false">E353/43560</f>
        <v>152.873092313574</v>
      </c>
    </row>
    <row r="354" customFormat="false" ht="15" hidden="false" customHeight="false" outlineLevel="0" collapsed="false">
      <c r="A354" s="58" t="n">
        <v>24380</v>
      </c>
      <c r="B354" s="0" t="n">
        <v>1966</v>
      </c>
      <c r="C354" s="0" t="n">
        <v>9</v>
      </c>
      <c r="D354" s="0" t="n">
        <v>7200.15163182848</v>
      </c>
      <c r="E354" s="0" t="n">
        <v>4735916.54579321</v>
      </c>
      <c r="F354" s="60" t="n">
        <f aca="false">E354/43560</f>
        <v>108.721683787723</v>
      </c>
    </row>
    <row r="355" customFormat="false" ht="15" hidden="false" customHeight="false" outlineLevel="0" collapsed="false">
      <c r="A355" s="58" t="n">
        <v>27637</v>
      </c>
      <c r="B355" s="0" t="n">
        <v>1975</v>
      </c>
      <c r="C355" s="0" t="n">
        <v>8</v>
      </c>
      <c r="D355" s="0" t="n">
        <v>7201.97413525763</v>
      </c>
      <c r="E355" s="0" t="n">
        <v>4710304.70974279</v>
      </c>
      <c r="F355" s="60" t="n">
        <f aca="false">E355/43560</f>
        <v>108.133716936244</v>
      </c>
    </row>
    <row r="356" customFormat="false" ht="15" hidden="false" customHeight="false" outlineLevel="0" collapsed="false">
      <c r="A356" s="58" t="n">
        <v>21884</v>
      </c>
      <c r="B356" s="0" t="n">
        <v>1959</v>
      </c>
      <c r="C356" s="0" t="n">
        <v>11</v>
      </c>
      <c r="D356" s="0" t="n">
        <v>7205.85353947996</v>
      </c>
      <c r="E356" s="0" t="n">
        <v>4321800.9150225</v>
      </c>
      <c r="F356" s="60" t="n">
        <f aca="false">E356/43560</f>
        <v>99.214897039084</v>
      </c>
    </row>
    <row r="357" customFormat="false" ht="15" hidden="false" customHeight="false" outlineLevel="0" collapsed="false">
      <c r="A357" s="58" t="n">
        <v>34424</v>
      </c>
      <c r="B357" s="0" t="n">
        <v>1994</v>
      </c>
      <c r="C357" s="0" t="n">
        <v>3</v>
      </c>
      <c r="D357" s="0" t="n">
        <v>7217.10039658874</v>
      </c>
      <c r="E357" s="0" t="n">
        <v>6963170.8780215</v>
      </c>
      <c r="F357" s="60" t="n">
        <f aca="false">E357/43560</f>
        <v>159.852407668078</v>
      </c>
    </row>
    <row r="358" customFormat="false" ht="15" hidden="false" customHeight="false" outlineLevel="0" collapsed="false">
      <c r="A358" s="58" t="n">
        <v>15584</v>
      </c>
      <c r="B358" s="0" t="n">
        <v>1942</v>
      </c>
      <c r="C358" s="0" t="n">
        <v>8</v>
      </c>
      <c r="D358" s="0" t="n">
        <v>7221.46304419132</v>
      </c>
      <c r="E358" s="0" t="n">
        <v>5107027.26181006</v>
      </c>
      <c r="F358" s="60" t="n">
        <f aca="false">E358/43560</f>
        <v>117.241213540176</v>
      </c>
    </row>
    <row r="359" customFormat="false" ht="15" hidden="false" customHeight="false" outlineLevel="0" collapsed="false">
      <c r="A359" s="58" t="n">
        <v>17106</v>
      </c>
      <c r="B359" s="0" t="n">
        <v>1946</v>
      </c>
      <c r="C359" s="0" t="n">
        <v>10</v>
      </c>
      <c r="D359" s="0" t="n">
        <v>7224.52850817032</v>
      </c>
      <c r="E359" s="0" t="n">
        <v>4687117.21527308</v>
      </c>
      <c r="F359" s="60" t="n">
        <f aca="false">E359/43560</f>
        <v>107.601405309299</v>
      </c>
    </row>
    <row r="360" customFormat="false" ht="15" hidden="false" customHeight="false" outlineLevel="0" collapsed="false">
      <c r="A360" s="58" t="n">
        <v>8826</v>
      </c>
      <c r="B360" s="0" t="n">
        <v>1924</v>
      </c>
      <c r="C360" s="0" t="n">
        <v>2</v>
      </c>
      <c r="D360" s="0" t="n">
        <v>7230.98589948116</v>
      </c>
      <c r="E360" s="0" t="n">
        <v>6850577.41771817</v>
      </c>
      <c r="F360" s="60" t="n">
        <f aca="false">E360/43560</f>
        <v>157.267617486643</v>
      </c>
    </row>
    <row r="361" customFormat="false" ht="15" hidden="false" customHeight="false" outlineLevel="0" collapsed="false">
      <c r="A361" s="58" t="n">
        <v>8340</v>
      </c>
      <c r="B361" s="0" t="n">
        <v>1922</v>
      </c>
      <c r="C361" s="0" t="n">
        <v>10</v>
      </c>
      <c r="D361" s="0" t="n">
        <v>7241.36775852815</v>
      </c>
      <c r="E361" s="0" t="n">
        <v>4418389.94876793</v>
      </c>
      <c r="F361" s="60" t="n">
        <f aca="false">E361/43560</f>
        <v>101.432276142514</v>
      </c>
    </row>
    <row r="362" customFormat="false" ht="15" hidden="false" customHeight="false" outlineLevel="0" collapsed="false">
      <c r="A362" s="58" t="n">
        <v>37376</v>
      </c>
      <c r="B362" s="0" t="n">
        <v>2002</v>
      </c>
      <c r="C362" s="0" t="n">
        <v>4</v>
      </c>
      <c r="D362" s="0" t="n">
        <v>7248.30077528626</v>
      </c>
      <c r="E362" s="0" t="n">
        <v>5106723.56428918</v>
      </c>
      <c r="F362" s="60" t="n">
        <f aca="false">E362/43560</f>
        <v>117.234241604435</v>
      </c>
    </row>
    <row r="363" customFormat="false" ht="15" hidden="false" customHeight="false" outlineLevel="0" collapsed="false">
      <c r="A363" s="58" t="n">
        <v>28094</v>
      </c>
      <c r="B363" s="0" t="n">
        <v>1976</v>
      </c>
      <c r="C363" s="0" t="n">
        <v>11</v>
      </c>
      <c r="D363" s="0" t="n">
        <v>7250.84978083254</v>
      </c>
      <c r="E363" s="0" t="n">
        <v>4418389.94876793</v>
      </c>
      <c r="F363" s="60" t="n">
        <f aca="false">E363/43560</f>
        <v>101.432276142514</v>
      </c>
    </row>
    <row r="364" customFormat="false" ht="15" hidden="false" customHeight="false" outlineLevel="0" collapsed="false">
      <c r="A364" s="58" t="n">
        <v>28733</v>
      </c>
      <c r="B364" s="0" t="n">
        <v>1978</v>
      </c>
      <c r="C364" s="0" t="n">
        <v>8</v>
      </c>
      <c r="D364" s="0" t="n">
        <v>7253.31821624523</v>
      </c>
      <c r="E364" s="0" t="n">
        <v>4554814.9659886</v>
      </c>
      <c r="F364" s="60" t="n">
        <f aca="false">E364/43560</f>
        <v>104.564163590188</v>
      </c>
    </row>
    <row r="365" customFormat="false" ht="15" hidden="false" customHeight="false" outlineLevel="0" collapsed="false">
      <c r="A365" s="58" t="n">
        <v>12509</v>
      </c>
      <c r="B365" s="0" t="n">
        <v>1934</v>
      </c>
      <c r="C365" s="0" t="n">
        <v>3</v>
      </c>
      <c r="D365" s="0" t="n">
        <v>7254.42370959566</v>
      </c>
      <c r="E365" s="0" t="n">
        <v>6876299.76922973</v>
      </c>
      <c r="F365" s="60" t="n">
        <f aca="false">E365/43560</f>
        <v>157.858121424007</v>
      </c>
    </row>
    <row r="366" customFormat="false" ht="15" hidden="false" customHeight="false" outlineLevel="0" collapsed="false">
      <c r="A366" s="58" t="n">
        <v>17957</v>
      </c>
      <c r="B366" s="0" t="n">
        <v>1949</v>
      </c>
      <c r="C366" s="0" t="n">
        <v>2</v>
      </c>
      <c r="D366" s="0" t="n">
        <v>7255.26236059757</v>
      </c>
      <c r="E366" s="0" t="n">
        <v>5277440.06327946</v>
      </c>
      <c r="F366" s="60" t="n">
        <f aca="false">E366/43560</f>
        <v>121.153353151503</v>
      </c>
    </row>
    <row r="367" customFormat="false" ht="15" hidden="false" customHeight="false" outlineLevel="0" collapsed="false">
      <c r="A367" s="58" t="n">
        <v>30132</v>
      </c>
      <c r="B367" s="0" t="n">
        <v>1982</v>
      </c>
      <c r="C367" s="0" t="n">
        <v>6</v>
      </c>
      <c r="D367" s="0" t="n">
        <v>7260.30609196088</v>
      </c>
      <c r="E367" s="0" t="n">
        <v>5108878.87767974</v>
      </c>
      <c r="F367" s="60" t="n">
        <f aca="false">E367/43560</f>
        <v>117.283720791546</v>
      </c>
    </row>
    <row r="368" customFormat="false" ht="15" hidden="false" customHeight="false" outlineLevel="0" collapsed="false">
      <c r="A368" s="58" t="n">
        <v>17167</v>
      </c>
      <c r="B368" s="0" t="n">
        <v>1946</v>
      </c>
      <c r="C368" s="0" t="n">
        <v>12</v>
      </c>
      <c r="D368" s="0" t="n">
        <v>7261.70307579914</v>
      </c>
      <c r="E368" s="0" t="n">
        <v>6772740.29501756</v>
      </c>
      <c r="F368" s="60" t="n">
        <f aca="false">E368/43560</f>
        <v>155.480723026115</v>
      </c>
    </row>
    <row r="369" customFormat="false" ht="15" hidden="false" customHeight="false" outlineLevel="0" collapsed="false">
      <c r="A369" s="58" t="n">
        <v>23923</v>
      </c>
      <c r="B369" s="0" t="n">
        <v>1965</v>
      </c>
      <c r="C369" s="0" t="n">
        <v>6</v>
      </c>
      <c r="D369" s="0" t="n">
        <v>7261.95784082777</v>
      </c>
      <c r="E369" s="0" t="n">
        <v>5103213.42063987</v>
      </c>
      <c r="F369" s="60" t="n">
        <f aca="false">E369/43560</f>
        <v>117.153659794304</v>
      </c>
    </row>
    <row r="370" customFormat="false" ht="15" hidden="false" customHeight="false" outlineLevel="0" collapsed="false">
      <c r="A370" s="58" t="n">
        <v>8156</v>
      </c>
      <c r="B370" s="0" t="n">
        <v>1922</v>
      </c>
      <c r="C370" s="0" t="n">
        <v>4</v>
      </c>
      <c r="D370" s="0" t="n">
        <v>7267.50063141102</v>
      </c>
      <c r="E370" s="0" t="n">
        <v>4843901.38042364</v>
      </c>
      <c r="F370" s="60" t="n">
        <f aca="false">E370/43560</f>
        <v>111.200674481718</v>
      </c>
    </row>
    <row r="371" customFormat="false" ht="15" hidden="false" customHeight="false" outlineLevel="0" collapsed="false">
      <c r="A371" s="58" t="n">
        <v>15219</v>
      </c>
      <c r="B371" s="0" t="n">
        <v>1941</v>
      </c>
      <c r="C371" s="0" t="n">
        <v>8</v>
      </c>
      <c r="D371" s="0" t="n">
        <v>7269.84413764313</v>
      </c>
      <c r="E371" s="0" t="n">
        <v>5136581.473692</v>
      </c>
      <c r="F371" s="60" t="n">
        <f aca="false">E371/43560</f>
        <v>117.919684887328</v>
      </c>
    </row>
    <row r="372" customFormat="false" ht="15" hidden="false" customHeight="false" outlineLevel="0" collapsed="false">
      <c r="A372" s="58" t="n">
        <v>9678</v>
      </c>
      <c r="B372" s="0" t="n">
        <v>1926</v>
      </c>
      <c r="C372" s="0" t="n">
        <v>6</v>
      </c>
      <c r="D372" s="0" t="n">
        <v>7269.87072101622</v>
      </c>
      <c r="E372" s="0" t="n">
        <v>5385725.67534634</v>
      </c>
      <c r="F372" s="60" t="n">
        <f aca="false">E372/43560</f>
        <v>123.639248745325</v>
      </c>
    </row>
    <row r="373" customFormat="false" ht="15" hidden="false" customHeight="false" outlineLevel="0" collapsed="false">
      <c r="A373" s="58" t="n">
        <v>35308</v>
      </c>
      <c r="B373" s="0" t="n">
        <v>1996</v>
      </c>
      <c r="C373" s="0" t="n">
        <v>8</v>
      </c>
      <c r="D373" s="0" t="n">
        <v>7271.76795234971</v>
      </c>
      <c r="E373" s="0" t="n">
        <v>5150229.06072971</v>
      </c>
      <c r="F373" s="60" t="n">
        <f aca="false">E373/43560</f>
        <v>118.232990374878</v>
      </c>
    </row>
    <row r="374" customFormat="false" ht="15" hidden="false" customHeight="false" outlineLevel="0" collapsed="false">
      <c r="A374" s="58" t="n">
        <v>28794</v>
      </c>
      <c r="B374" s="0" t="n">
        <v>1978</v>
      </c>
      <c r="C374" s="0" t="n">
        <v>10</v>
      </c>
      <c r="D374" s="0" t="n">
        <v>7279.97786781369</v>
      </c>
      <c r="E374" s="0" t="n">
        <v>4242195.52956469</v>
      </c>
      <c r="F374" s="60" t="n">
        <f aca="false">E374/43560</f>
        <v>97.3874088513472</v>
      </c>
    </row>
    <row r="375" customFormat="false" ht="15" hidden="false" customHeight="false" outlineLevel="0" collapsed="false">
      <c r="A375" s="58" t="n">
        <v>10105</v>
      </c>
      <c r="B375" s="0" t="n">
        <v>1927</v>
      </c>
      <c r="C375" s="0" t="n">
        <v>8</v>
      </c>
      <c r="D375" s="0" t="n">
        <v>7292.87444089933</v>
      </c>
      <c r="E375" s="0" t="n">
        <v>5133491.86261006</v>
      </c>
      <c r="F375" s="60" t="n">
        <f aca="false">E375/43560</f>
        <v>117.84875717654</v>
      </c>
    </row>
    <row r="376" customFormat="false" ht="15" hidden="false" customHeight="false" outlineLevel="0" collapsed="false">
      <c r="A376" s="58" t="n">
        <v>25446</v>
      </c>
      <c r="B376" s="0" t="n">
        <v>1969</v>
      </c>
      <c r="C376" s="0" t="n">
        <v>8</v>
      </c>
      <c r="D376" s="0" t="n">
        <v>7294.60966424141</v>
      </c>
      <c r="E376" s="0" t="n">
        <v>5113209.13781316</v>
      </c>
      <c r="F376" s="60" t="n">
        <f aca="false">E376/43560</f>
        <v>117.383129885518</v>
      </c>
    </row>
    <row r="377" customFormat="false" ht="15" hidden="false" customHeight="false" outlineLevel="0" collapsed="false">
      <c r="A377" s="58" t="n">
        <v>9313</v>
      </c>
      <c r="B377" s="0" t="n">
        <v>1925</v>
      </c>
      <c r="C377" s="0" t="n">
        <v>6</v>
      </c>
      <c r="D377" s="0" t="n">
        <v>7299.24019113788</v>
      </c>
      <c r="E377" s="0" t="n">
        <v>5215261.00947141</v>
      </c>
      <c r="F377" s="60" t="n">
        <f aca="false">E377/43560</f>
        <v>119.725918491079</v>
      </c>
    </row>
    <row r="378" customFormat="false" ht="15" hidden="false" customHeight="false" outlineLevel="0" collapsed="false">
      <c r="A378" s="58" t="n">
        <v>18079</v>
      </c>
      <c r="B378" s="0" t="n">
        <v>1949</v>
      </c>
      <c r="C378" s="0" t="n">
        <v>6</v>
      </c>
      <c r="D378" s="0" t="n">
        <v>7303.10340827767</v>
      </c>
      <c r="E378" s="0" t="n">
        <v>5297131.32671678</v>
      </c>
      <c r="F378" s="60" t="n">
        <f aca="false">E378/43560</f>
        <v>121.605402358053</v>
      </c>
    </row>
    <row r="379" customFormat="false" ht="15" hidden="false" customHeight="false" outlineLevel="0" collapsed="false">
      <c r="A379" s="58" t="n">
        <v>11443</v>
      </c>
      <c r="B379" s="0" t="n">
        <v>1931</v>
      </c>
      <c r="C379" s="0" t="n">
        <v>4</v>
      </c>
      <c r="D379" s="0" t="n">
        <v>7307.12441108063</v>
      </c>
      <c r="E379" s="0" t="n">
        <v>5358858.99864439</v>
      </c>
      <c r="F379" s="60" t="n">
        <f aca="false">E379/43560</f>
        <v>123.022474716354</v>
      </c>
    </row>
    <row r="380" customFormat="false" ht="15" hidden="false" customHeight="false" outlineLevel="0" collapsed="false">
      <c r="A380" s="58" t="n">
        <v>15857</v>
      </c>
      <c r="B380" s="0" t="n">
        <v>1943</v>
      </c>
      <c r="C380" s="0" t="n">
        <v>5</v>
      </c>
      <c r="D380" s="0" t="n">
        <v>7320.8869692271</v>
      </c>
      <c r="E380" s="0" t="n">
        <v>4950872.62393891</v>
      </c>
      <c r="F380" s="60" t="n">
        <f aca="false">E380/43560</f>
        <v>113.656396325503</v>
      </c>
    </row>
    <row r="381" customFormat="false" ht="15" hidden="false" customHeight="false" outlineLevel="0" collapsed="false">
      <c r="A381" s="58" t="n">
        <v>23254</v>
      </c>
      <c r="B381" s="0" t="n">
        <v>1963</v>
      </c>
      <c r="C381" s="0" t="n">
        <v>8</v>
      </c>
      <c r="D381" s="0" t="n">
        <v>7323.18980796756</v>
      </c>
      <c r="E381" s="0" t="n">
        <v>4797281.33391204</v>
      </c>
      <c r="F381" s="60" t="n">
        <f aca="false">E381/43560</f>
        <v>110.130425480074</v>
      </c>
    </row>
    <row r="382" customFormat="false" ht="15" hidden="false" customHeight="false" outlineLevel="0" collapsed="false">
      <c r="A382" s="58" t="n">
        <v>31532</v>
      </c>
      <c r="B382" s="0" t="n">
        <v>1986</v>
      </c>
      <c r="C382" s="0" t="n">
        <v>4</v>
      </c>
      <c r="D382" s="0" t="n">
        <v>7327.17608838263</v>
      </c>
      <c r="E382" s="0" t="n">
        <v>4434102.76617199</v>
      </c>
      <c r="F382" s="60" t="n">
        <f aca="false">E382/43560</f>
        <v>101.7929927955</v>
      </c>
    </row>
    <row r="383" customFormat="false" ht="15" hidden="false" customHeight="false" outlineLevel="0" collapsed="false">
      <c r="A383" s="58" t="n">
        <v>28368</v>
      </c>
      <c r="B383" s="0" t="n">
        <v>1977</v>
      </c>
      <c r="C383" s="0" t="n">
        <v>8</v>
      </c>
      <c r="D383" s="0" t="n">
        <v>7328.64563305105</v>
      </c>
      <c r="E383" s="0" t="n">
        <v>4561821.73345584</v>
      </c>
      <c r="F383" s="60" t="n">
        <f aca="false">E383/43560</f>
        <v>104.725016837829</v>
      </c>
    </row>
    <row r="384" customFormat="false" ht="15" hidden="false" customHeight="false" outlineLevel="0" collapsed="false">
      <c r="A384" s="58" t="n">
        <v>26907</v>
      </c>
      <c r="B384" s="0" t="n">
        <v>1973</v>
      </c>
      <c r="C384" s="0" t="n">
        <v>8</v>
      </c>
      <c r="D384" s="0" t="n">
        <v>7330.20001640029</v>
      </c>
      <c r="E384" s="0" t="n">
        <v>4649950.52870861</v>
      </c>
      <c r="F384" s="60" t="n">
        <f aca="false">E384/43560</f>
        <v>106.748175590188</v>
      </c>
    </row>
    <row r="385" customFormat="false" ht="15" hidden="false" customHeight="false" outlineLevel="0" collapsed="false">
      <c r="A385" s="58" t="n">
        <v>17045</v>
      </c>
      <c r="B385" s="0" t="n">
        <v>1946</v>
      </c>
      <c r="C385" s="0" t="n">
        <v>8</v>
      </c>
      <c r="D385" s="0" t="n">
        <v>7338.09869394084</v>
      </c>
      <c r="E385" s="0" t="n">
        <v>4937996.47012109</v>
      </c>
      <c r="F385" s="60" t="n">
        <f aca="false">E385/43560</f>
        <v>113.36080050783</v>
      </c>
    </row>
    <row r="386" customFormat="false" ht="15" hidden="false" customHeight="false" outlineLevel="0" collapsed="false">
      <c r="A386" s="58" t="n">
        <v>16922</v>
      </c>
      <c r="B386" s="0" t="n">
        <v>1946</v>
      </c>
      <c r="C386" s="0" t="n">
        <v>4</v>
      </c>
      <c r="D386" s="0" t="n">
        <v>7345.66307251908</v>
      </c>
      <c r="E386" s="0" t="n">
        <v>4789297.68897409</v>
      </c>
      <c r="F386" s="60" t="n">
        <f aca="false">E386/43560</f>
        <v>109.947146211526</v>
      </c>
    </row>
    <row r="387" customFormat="false" ht="15" hidden="false" customHeight="false" outlineLevel="0" collapsed="false">
      <c r="A387" s="58" t="n">
        <v>24258</v>
      </c>
      <c r="B387" s="0" t="n">
        <v>1966</v>
      </c>
      <c r="C387" s="0" t="n">
        <v>5</v>
      </c>
      <c r="D387" s="0" t="n">
        <v>7355.12520425811</v>
      </c>
      <c r="E387" s="0" t="n">
        <v>4628858.17047081</v>
      </c>
      <c r="F387" s="60" t="n">
        <f aca="false">E387/43560</f>
        <v>106.263961672884</v>
      </c>
    </row>
    <row r="388" customFormat="false" ht="15" hidden="false" customHeight="false" outlineLevel="0" collapsed="false">
      <c r="A388" s="58" t="n">
        <v>32963</v>
      </c>
      <c r="B388" s="0" t="n">
        <v>1990</v>
      </c>
      <c r="C388" s="0" t="n">
        <v>3</v>
      </c>
      <c r="D388" s="0" t="n">
        <v>7357.40617619871</v>
      </c>
      <c r="E388" s="0" t="n">
        <v>6626327.23081938</v>
      </c>
      <c r="F388" s="60" t="n">
        <f aca="false">E388/43560</f>
        <v>152.119541570693</v>
      </c>
    </row>
    <row r="389" customFormat="false" ht="15" hidden="false" customHeight="false" outlineLevel="0" collapsed="false">
      <c r="A389" s="58" t="n">
        <v>37225</v>
      </c>
      <c r="B389" s="0" t="n">
        <v>2001</v>
      </c>
      <c r="C389" s="0" t="n">
        <v>11</v>
      </c>
      <c r="D389" s="0" t="n">
        <v>7359.50342765983</v>
      </c>
      <c r="E389" s="0" t="n">
        <v>4288840.95473346</v>
      </c>
      <c r="F389" s="60" t="n">
        <f aca="false">E389/43560</f>
        <v>98.458240466792</v>
      </c>
    </row>
    <row r="390" customFormat="false" ht="15" hidden="false" customHeight="false" outlineLevel="0" collapsed="false">
      <c r="A390" s="58" t="n">
        <v>14854</v>
      </c>
      <c r="B390" s="0" t="n">
        <v>1940</v>
      </c>
      <c r="C390" s="0" t="n">
        <v>8</v>
      </c>
      <c r="D390" s="0" t="n">
        <v>7362.45988489981</v>
      </c>
      <c r="E390" s="0" t="n">
        <v>5026591.729212</v>
      </c>
      <c r="F390" s="60" t="n">
        <f aca="false">E390/43560</f>
        <v>115.394667796419</v>
      </c>
    </row>
    <row r="391" customFormat="false" ht="15" hidden="false" customHeight="false" outlineLevel="0" collapsed="false">
      <c r="A391" s="58" t="n">
        <v>22827</v>
      </c>
      <c r="B391" s="0" t="n">
        <v>1962</v>
      </c>
      <c r="C391" s="0" t="n">
        <v>6</v>
      </c>
      <c r="D391" s="0" t="n">
        <v>7367.89981810592</v>
      </c>
      <c r="E391" s="0" t="n">
        <v>5216654.64560912</v>
      </c>
      <c r="F391" s="60" t="n">
        <f aca="false">E391/43560</f>
        <v>119.757911974498</v>
      </c>
    </row>
    <row r="392" customFormat="false" ht="15" hidden="false" customHeight="false" outlineLevel="0" collapsed="false">
      <c r="A392" s="58" t="n">
        <v>19875</v>
      </c>
      <c r="B392" s="0" t="n">
        <v>1954</v>
      </c>
      <c r="C392" s="0" t="n">
        <v>5</v>
      </c>
      <c r="D392" s="0" t="n">
        <v>7368.9429940959</v>
      </c>
      <c r="E392" s="0" t="n">
        <v>4645190.47037002</v>
      </c>
      <c r="F392" s="60" t="n">
        <f aca="false">E392/43560</f>
        <v>106.638899687099</v>
      </c>
    </row>
    <row r="393" customFormat="false" ht="15" hidden="false" customHeight="false" outlineLevel="0" collapsed="false">
      <c r="A393" s="58" t="n">
        <v>18567</v>
      </c>
      <c r="B393" s="0" t="n">
        <v>1950</v>
      </c>
      <c r="C393" s="0" t="n">
        <v>10</v>
      </c>
      <c r="D393" s="0" t="n">
        <v>7381.17913287214</v>
      </c>
      <c r="E393" s="0" t="n">
        <v>4562152.65487297</v>
      </c>
      <c r="F393" s="60" t="n">
        <f aca="false">E393/43560</f>
        <v>104.732613748232</v>
      </c>
    </row>
    <row r="394" customFormat="false" ht="15" hidden="false" customHeight="false" outlineLevel="0" collapsed="false">
      <c r="A394" s="58" t="n">
        <v>16102</v>
      </c>
      <c r="B394" s="0" t="n">
        <v>1944</v>
      </c>
      <c r="C394" s="0" t="n">
        <v>1</v>
      </c>
      <c r="D394" s="0" t="n">
        <v>7383.20645276718</v>
      </c>
      <c r="E394" s="0" t="n">
        <v>6754320.21447772</v>
      </c>
      <c r="F394" s="60" t="n">
        <f aca="false">E394/43560</f>
        <v>155.0578561634</v>
      </c>
    </row>
    <row r="395" customFormat="false" ht="15" hidden="false" customHeight="false" outlineLevel="0" collapsed="false">
      <c r="A395" s="58" t="n">
        <v>31808</v>
      </c>
      <c r="B395" s="0" t="n">
        <v>1987</v>
      </c>
      <c r="C395" s="0" t="n">
        <v>1</v>
      </c>
      <c r="D395" s="0" t="n">
        <v>7387.05334267653</v>
      </c>
      <c r="E395" s="0" t="n">
        <v>5285737.26778613</v>
      </c>
      <c r="F395" s="60" t="n">
        <f aca="false">E395/43560</f>
        <v>121.343830757257</v>
      </c>
    </row>
    <row r="396" customFormat="false" ht="15" hidden="false" customHeight="false" outlineLevel="0" collapsed="false">
      <c r="A396" s="58" t="n">
        <v>26114</v>
      </c>
      <c r="B396" s="0" t="n">
        <v>1971</v>
      </c>
      <c r="C396" s="0" t="n">
        <v>6</v>
      </c>
      <c r="D396" s="0" t="n">
        <v>7388.36384035067</v>
      </c>
      <c r="E396" s="0" t="n">
        <v>5014977.37711706</v>
      </c>
      <c r="F396" s="60" t="n">
        <f aca="false">E396/43560</f>
        <v>115.128038960447</v>
      </c>
    </row>
    <row r="397" customFormat="false" ht="15" hidden="false" customHeight="false" outlineLevel="0" collapsed="false">
      <c r="A397" s="58" t="n">
        <v>14792</v>
      </c>
      <c r="B397" s="0" t="n">
        <v>1940</v>
      </c>
      <c r="C397" s="0" t="n">
        <v>6</v>
      </c>
      <c r="D397" s="0" t="n">
        <v>7395.90172501193</v>
      </c>
      <c r="E397" s="0" t="n">
        <v>5043019.46432912</v>
      </c>
      <c r="F397" s="60" t="n">
        <f aca="false">E397/43560</f>
        <v>115.771796701771</v>
      </c>
    </row>
    <row r="398" customFormat="false" ht="15" hidden="false" customHeight="false" outlineLevel="0" collapsed="false">
      <c r="A398" s="58" t="n">
        <v>26053</v>
      </c>
      <c r="B398" s="0" t="n">
        <v>1971</v>
      </c>
      <c r="C398" s="0" t="n">
        <v>4</v>
      </c>
      <c r="D398" s="0" t="n">
        <v>7398.65893666508</v>
      </c>
      <c r="E398" s="0" t="n">
        <v>4757685.63274062</v>
      </c>
      <c r="F398" s="60" t="n">
        <f aca="false">E398/43560</f>
        <v>109.221433258508</v>
      </c>
    </row>
    <row r="399" customFormat="false" ht="15" hidden="false" customHeight="false" outlineLevel="0" collapsed="false">
      <c r="A399" s="58" t="n">
        <v>8279</v>
      </c>
      <c r="B399" s="0" t="n">
        <v>1922</v>
      </c>
      <c r="C399" s="0" t="n">
        <v>8</v>
      </c>
      <c r="D399" s="0" t="n">
        <v>7417.72437977099</v>
      </c>
      <c r="E399" s="0" t="n">
        <v>5086744.53701316</v>
      </c>
      <c r="F399" s="60" t="n">
        <f aca="false">E399/43560</f>
        <v>116.775586249154</v>
      </c>
    </row>
    <row r="400" customFormat="false" ht="15" hidden="false" customHeight="false" outlineLevel="0" collapsed="false">
      <c r="A400" s="58" t="n">
        <v>20851</v>
      </c>
      <c r="B400" s="0" t="n">
        <v>1957</v>
      </c>
      <c r="C400" s="0" t="n">
        <v>1</v>
      </c>
      <c r="D400" s="0" t="n">
        <v>7418.57118246064</v>
      </c>
      <c r="E400" s="0" t="n">
        <v>6653917.96633712</v>
      </c>
      <c r="F400" s="60" t="n">
        <f aca="false">E400/43560</f>
        <v>152.752937702872</v>
      </c>
    </row>
    <row r="401" customFormat="false" ht="15" hidden="false" customHeight="false" outlineLevel="0" collapsed="false">
      <c r="A401" s="58" t="n">
        <v>33481</v>
      </c>
      <c r="B401" s="0" t="n">
        <v>1991</v>
      </c>
      <c r="C401" s="0" t="n">
        <v>8</v>
      </c>
      <c r="D401" s="0" t="n">
        <v>7422.95504234256</v>
      </c>
      <c r="E401" s="0" t="n">
        <v>4812479.79050847</v>
      </c>
      <c r="F401" s="60" t="n">
        <f aca="false">E401/43560</f>
        <v>110.479334033712</v>
      </c>
    </row>
    <row r="402" customFormat="false" ht="15" hidden="false" customHeight="false" outlineLevel="0" collapsed="false">
      <c r="A402" s="58" t="n">
        <v>24837</v>
      </c>
      <c r="B402" s="0" t="n">
        <v>1967</v>
      </c>
      <c r="C402" s="0" t="n">
        <v>12</v>
      </c>
      <c r="D402" s="0" t="n">
        <v>7426.39927913287</v>
      </c>
      <c r="E402" s="0" t="n">
        <v>5285737.26778613</v>
      </c>
      <c r="F402" s="60" t="n">
        <f aca="false">E402/43560</f>
        <v>121.343830757257</v>
      </c>
    </row>
    <row r="403" customFormat="false" ht="15" hidden="false" customHeight="false" outlineLevel="0" collapsed="false">
      <c r="A403" s="58" t="n">
        <v>15280</v>
      </c>
      <c r="B403" s="0" t="n">
        <v>1941</v>
      </c>
      <c r="C403" s="0" t="n">
        <v>10</v>
      </c>
      <c r="D403" s="0" t="n">
        <v>7433.81467974714</v>
      </c>
      <c r="E403" s="0" t="n">
        <v>4571337.54553998</v>
      </c>
      <c r="F403" s="60" t="n">
        <f aca="false">E403/43560</f>
        <v>104.94346982415</v>
      </c>
    </row>
    <row r="404" customFormat="false" ht="15" hidden="false" customHeight="false" outlineLevel="0" collapsed="false">
      <c r="A404" s="58" t="n">
        <v>31106</v>
      </c>
      <c r="B404" s="0" t="n">
        <v>1985</v>
      </c>
      <c r="C404" s="0" t="n">
        <v>2</v>
      </c>
      <c r="D404" s="0" t="n">
        <v>7442.29024779342</v>
      </c>
      <c r="E404" s="0" t="n">
        <v>5318686.21106442</v>
      </c>
      <c r="F404" s="60" t="n">
        <f aca="false">E404/43560</f>
        <v>122.100234413784</v>
      </c>
    </row>
    <row r="405" customFormat="false" ht="15" hidden="false" customHeight="false" outlineLevel="0" collapsed="false">
      <c r="A405" s="58" t="n">
        <v>32628</v>
      </c>
      <c r="B405" s="0" t="n">
        <v>1989</v>
      </c>
      <c r="C405" s="0" t="n">
        <v>4</v>
      </c>
      <c r="D405" s="0" t="n">
        <v>7444.74455286856</v>
      </c>
      <c r="E405" s="0" t="n">
        <v>4405749.03945198</v>
      </c>
      <c r="F405" s="60" t="n">
        <f aca="false">E405/43560</f>
        <v>101.1420807955</v>
      </c>
    </row>
    <row r="406" customFormat="false" ht="15" hidden="false" customHeight="false" outlineLevel="0" collapsed="false">
      <c r="A406" s="58" t="n">
        <v>15887</v>
      </c>
      <c r="B406" s="0" t="n">
        <v>1943</v>
      </c>
      <c r="C406" s="0" t="n">
        <v>6</v>
      </c>
      <c r="D406" s="0" t="n">
        <v>7454.35346195134</v>
      </c>
      <c r="E406" s="0" t="n">
        <v>5021159.25312016</v>
      </c>
      <c r="F406" s="60" t="n">
        <f aca="false">E406/43560</f>
        <v>115.269955305789</v>
      </c>
    </row>
    <row r="407" customFormat="false" ht="15" hidden="false" customHeight="false" outlineLevel="0" collapsed="false">
      <c r="A407" s="58" t="n">
        <v>9132</v>
      </c>
      <c r="B407" s="0" t="n">
        <v>1924</v>
      </c>
      <c r="C407" s="0" t="n">
        <v>12</v>
      </c>
      <c r="D407" s="0" t="n">
        <v>7460.26743350429</v>
      </c>
      <c r="E407" s="0" t="n">
        <v>6775897.52108912</v>
      </c>
      <c r="F407" s="60" t="n">
        <f aca="false">E407/43560</f>
        <v>155.553202963479</v>
      </c>
    </row>
    <row r="408" customFormat="false" ht="15" hidden="false" customHeight="false" outlineLevel="0" collapsed="false">
      <c r="A408" s="58" t="n">
        <v>35003</v>
      </c>
      <c r="B408" s="0" t="n">
        <v>1995</v>
      </c>
      <c r="C408" s="0" t="n">
        <v>10</v>
      </c>
      <c r="D408" s="0" t="n">
        <v>7462.80713859733</v>
      </c>
      <c r="E408" s="0" t="n">
        <v>4643466.73312309</v>
      </c>
      <c r="F408" s="60" t="n">
        <f aca="false">E408/43560</f>
        <v>106.599328124956</v>
      </c>
    </row>
    <row r="409" customFormat="false" ht="15" hidden="false" customHeight="false" outlineLevel="0" collapsed="false">
      <c r="A409" s="58" t="n">
        <v>19602</v>
      </c>
      <c r="B409" s="0" t="n">
        <v>1953</v>
      </c>
      <c r="C409" s="0" t="n">
        <v>8</v>
      </c>
      <c r="D409" s="0" t="n">
        <v>7479.43427510735</v>
      </c>
      <c r="E409" s="0" t="n">
        <v>4417904.90102905</v>
      </c>
      <c r="F409" s="60" t="n">
        <f aca="false">E409/43560</f>
        <v>101.421140978628</v>
      </c>
    </row>
    <row r="410" customFormat="false" ht="15" hidden="false" customHeight="false" outlineLevel="0" collapsed="false">
      <c r="A410" s="58" t="n">
        <v>22432</v>
      </c>
      <c r="B410" s="0" t="n">
        <v>1961</v>
      </c>
      <c r="C410" s="0" t="n">
        <v>5</v>
      </c>
      <c r="D410" s="0" t="n">
        <v>7487.52652224475</v>
      </c>
      <c r="E410" s="0" t="n">
        <v>4893080.79376999</v>
      </c>
      <c r="F410" s="60" t="n">
        <f aca="false">E410/43560</f>
        <v>112.329678461203</v>
      </c>
    </row>
    <row r="411" customFormat="false" ht="15" hidden="false" customHeight="false" outlineLevel="0" collapsed="false">
      <c r="A411" s="58" t="n">
        <v>21001</v>
      </c>
      <c r="B411" s="0" t="n">
        <v>1957</v>
      </c>
      <c r="C411" s="0" t="n">
        <v>6</v>
      </c>
      <c r="D411" s="0" t="n">
        <v>7487.69447310353</v>
      </c>
      <c r="E411" s="0" t="n">
        <v>5021159.25312016</v>
      </c>
      <c r="F411" s="60" t="n">
        <f aca="false">E411/43560</f>
        <v>115.269955305789</v>
      </c>
    </row>
    <row r="412" customFormat="false" ht="15" hidden="false" customHeight="false" outlineLevel="0" collapsed="false">
      <c r="A412" s="58" t="n">
        <v>35550</v>
      </c>
      <c r="B412" s="0" t="n">
        <v>1997</v>
      </c>
      <c r="C412" s="0" t="n">
        <v>4</v>
      </c>
      <c r="D412" s="0" t="n">
        <v>7500.35992515506</v>
      </c>
      <c r="E412" s="0" t="n">
        <v>5077851.67357847</v>
      </c>
      <c r="F412" s="60" t="n">
        <f aca="false">E412/43560</f>
        <v>116.571434196016</v>
      </c>
    </row>
    <row r="413" customFormat="false" ht="15" hidden="false" customHeight="false" outlineLevel="0" collapsed="false">
      <c r="A413" s="58" t="n">
        <v>34699</v>
      </c>
      <c r="B413" s="0" t="n">
        <v>1994</v>
      </c>
      <c r="C413" s="0" t="n">
        <v>12</v>
      </c>
      <c r="D413" s="0" t="n">
        <v>7506.49431804628</v>
      </c>
      <c r="E413" s="0" t="n">
        <v>5454640.61603243</v>
      </c>
      <c r="F413" s="60" t="n">
        <f aca="false">E413/43560</f>
        <v>125.221318090735</v>
      </c>
    </row>
    <row r="414" customFormat="false" ht="15" hidden="false" customHeight="false" outlineLevel="0" collapsed="false">
      <c r="A414" s="58" t="n">
        <v>11779</v>
      </c>
      <c r="B414" s="0" t="n">
        <v>1932</v>
      </c>
      <c r="C414" s="0" t="n">
        <v>3</v>
      </c>
      <c r="D414" s="0" t="n">
        <v>7509.1853493261</v>
      </c>
      <c r="E414" s="0" t="n">
        <v>6447472.98236853</v>
      </c>
      <c r="F414" s="60" t="n">
        <f aca="false">E414/43560</f>
        <v>148.013613002032</v>
      </c>
    </row>
    <row r="415" customFormat="false" ht="15" hidden="false" customHeight="false" outlineLevel="0" collapsed="false">
      <c r="A415" s="58" t="n">
        <v>33116</v>
      </c>
      <c r="B415" s="0" t="n">
        <v>1990</v>
      </c>
      <c r="C415" s="0" t="n">
        <v>8</v>
      </c>
      <c r="D415" s="0" t="n">
        <v>7515.23074010019</v>
      </c>
      <c r="E415" s="0" t="n">
        <v>4984390.36600451</v>
      </c>
      <c r="F415" s="60" t="n">
        <f aca="false">E415/43560</f>
        <v>114.42585780543</v>
      </c>
    </row>
    <row r="416" customFormat="false" ht="15" hidden="false" customHeight="false" outlineLevel="0" collapsed="false">
      <c r="A416" s="58" t="n">
        <v>19175</v>
      </c>
      <c r="B416" s="0" t="n">
        <v>1952</v>
      </c>
      <c r="C416" s="0" t="n">
        <v>6</v>
      </c>
      <c r="D416" s="0" t="n">
        <v>7515.31622733779</v>
      </c>
      <c r="E416" s="0" t="n">
        <v>4850037.81517355</v>
      </c>
      <c r="F416" s="60" t="n">
        <f aca="false">E416/43560</f>
        <v>111.341547639429</v>
      </c>
    </row>
    <row r="417" customFormat="false" ht="15" hidden="false" customHeight="false" outlineLevel="0" collapsed="false">
      <c r="A417" s="58" t="n">
        <v>36403</v>
      </c>
      <c r="B417" s="0" t="n">
        <v>1999</v>
      </c>
      <c r="C417" s="0" t="n">
        <v>8</v>
      </c>
      <c r="D417" s="0" t="n">
        <v>7515.88817688454</v>
      </c>
      <c r="E417" s="0" t="n">
        <v>4608146.19766268</v>
      </c>
      <c r="F417" s="60" t="n">
        <f aca="false">E417/43560</f>
        <v>105.788480203459</v>
      </c>
    </row>
    <row r="418" customFormat="false" ht="15" hidden="false" customHeight="false" outlineLevel="0" collapsed="false">
      <c r="A418" s="58" t="n">
        <v>31078</v>
      </c>
      <c r="B418" s="0" t="n">
        <v>1985</v>
      </c>
      <c r="C418" s="0" t="n">
        <v>1</v>
      </c>
      <c r="D418" s="0" t="n">
        <v>7524.77350086474</v>
      </c>
      <c r="E418" s="0" t="n">
        <v>5454640.61603243</v>
      </c>
      <c r="F418" s="60" t="n">
        <f aca="false">E418/43560</f>
        <v>125.221318090735</v>
      </c>
    </row>
    <row r="419" customFormat="false" ht="15" hidden="false" customHeight="false" outlineLevel="0" collapsed="false">
      <c r="A419" s="58" t="n">
        <v>17776</v>
      </c>
      <c r="B419" s="0" t="n">
        <v>1948</v>
      </c>
      <c r="C419" s="0" t="n">
        <v>8</v>
      </c>
      <c r="D419" s="0" t="n">
        <v>7542.07055104962</v>
      </c>
      <c r="E419" s="0" t="n">
        <v>4777084.25641538</v>
      </c>
      <c r="F419" s="60" t="n">
        <f aca="false">E419/43560</f>
        <v>109.666764380518</v>
      </c>
    </row>
    <row r="420" customFormat="false" ht="15" hidden="false" customHeight="false" outlineLevel="0" collapsed="false">
      <c r="A420" s="58" t="n">
        <v>9648</v>
      </c>
      <c r="B420" s="0" t="n">
        <v>1926</v>
      </c>
      <c r="C420" s="0" t="n">
        <v>5</v>
      </c>
      <c r="D420" s="0" t="n">
        <v>7542.57217020515</v>
      </c>
      <c r="E420" s="0" t="n">
        <v>5008034.08712468</v>
      </c>
      <c r="F420" s="60" t="n">
        <f aca="false">E420/43560</f>
        <v>114.968642955112</v>
      </c>
    </row>
    <row r="421" customFormat="false" ht="15" hidden="false" customHeight="false" outlineLevel="0" collapsed="false">
      <c r="A421" s="58" t="n">
        <v>32539</v>
      </c>
      <c r="B421" s="0" t="n">
        <v>1989</v>
      </c>
      <c r="C421" s="0" t="n">
        <v>1</v>
      </c>
      <c r="D421" s="0" t="n">
        <v>7572.64469972567</v>
      </c>
      <c r="E421" s="0" t="n">
        <v>6465070.968287</v>
      </c>
      <c r="F421" s="60" t="n">
        <f aca="false">E421/43560</f>
        <v>148.417607169123</v>
      </c>
    </row>
    <row r="422" customFormat="false" ht="15" hidden="false" customHeight="false" outlineLevel="0" collapsed="false">
      <c r="A422" s="58" t="n">
        <v>12753</v>
      </c>
      <c r="B422" s="0" t="n">
        <v>1934</v>
      </c>
      <c r="C422" s="0" t="n">
        <v>11</v>
      </c>
      <c r="D422" s="0" t="n">
        <v>7579.46081598879</v>
      </c>
      <c r="E422" s="0" t="n">
        <v>4373906.34262121</v>
      </c>
      <c r="F422" s="60" t="n">
        <f aca="false">E422/43560</f>
        <v>100.41107306293</v>
      </c>
    </row>
    <row r="423" customFormat="false" ht="15" hidden="false" customHeight="false" outlineLevel="0" collapsed="false">
      <c r="A423" s="58" t="n">
        <v>33847</v>
      </c>
      <c r="B423" s="0" t="n">
        <v>1992</v>
      </c>
      <c r="C423" s="0" t="n">
        <v>8</v>
      </c>
      <c r="D423" s="0" t="n">
        <v>7584.05974475191</v>
      </c>
      <c r="E423" s="0" t="n">
        <v>4831096.33672303</v>
      </c>
      <c r="F423" s="60" t="n">
        <f aca="false">E423/43560</f>
        <v>110.90671112771</v>
      </c>
    </row>
    <row r="424" customFormat="false" ht="15" hidden="false" customHeight="false" outlineLevel="0" collapsed="false">
      <c r="A424" s="58" t="n">
        <v>18871</v>
      </c>
      <c r="B424" s="0" t="n">
        <v>1951</v>
      </c>
      <c r="C424" s="0" t="n">
        <v>8</v>
      </c>
      <c r="D424" s="0" t="n">
        <v>7588.31502862595</v>
      </c>
      <c r="E424" s="0" t="n">
        <v>4857519.78901344</v>
      </c>
      <c r="F424" s="60" t="n">
        <f aca="false">E424/43560</f>
        <v>111.513310124276</v>
      </c>
    </row>
    <row r="425" customFormat="false" ht="15" hidden="false" customHeight="false" outlineLevel="0" collapsed="false">
      <c r="A425" s="58" t="n">
        <v>36769</v>
      </c>
      <c r="B425" s="0" t="n">
        <v>2000</v>
      </c>
      <c r="C425" s="0" t="n">
        <v>8</v>
      </c>
      <c r="D425" s="0" t="n">
        <v>7602.14636360926</v>
      </c>
      <c r="E425" s="0" t="n">
        <v>4426192.92232937</v>
      </c>
      <c r="F425" s="60" t="n">
        <f aca="false">E425/43560</f>
        <v>101.611407766974</v>
      </c>
    </row>
    <row r="426" customFormat="false" ht="15" hidden="false" customHeight="false" outlineLevel="0" collapsed="false">
      <c r="A426" s="58" t="n">
        <v>12085</v>
      </c>
      <c r="B426" s="0" t="n">
        <v>1933</v>
      </c>
      <c r="C426" s="0" t="n">
        <v>1</v>
      </c>
      <c r="D426" s="0" t="n">
        <v>7619.97006127743</v>
      </c>
      <c r="E426" s="0" t="n">
        <v>5101293.63503542</v>
      </c>
      <c r="F426" s="60" t="n">
        <f aca="false">E426/43560</f>
        <v>117.109587581162</v>
      </c>
    </row>
    <row r="427" customFormat="false" ht="15" hidden="false" customHeight="false" outlineLevel="0" collapsed="false">
      <c r="A427" s="58" t="n">
        <v>31228</v>
      </c>
      <c r="B427" s="0" t="n">
        <v>1985</v>
      </c>
      <c r="C427" s="0" t="n">
        <v>6</v>
      </c>
      <c r="D427" s="0" t="n">
        <v>7623.35710579676</v>
      </c>
      <c r="E427" s="0" t="n">
        <v>4753609.60160143</v>
      </c>
      <c r="F427" s="60" t="n">
        <f aca="false">E427/43560</f>
        <v>109.12786045917</v>
      </c>
    </row>
    <row r="428" customFormat="false" ht="15" hidden="false" customHeight="false" outlineLevel="0" collapsed="false">
      <c r="A428" s="58" t="n">
        <v>22159</v>
      </c>
      <c r="B428" s="0" t="n">
        <v>1960</v>
      </c>
      <c r="C428" s="0" t="n">
        <v>8</v>
      </c>
      <c r="D428" s="0" t="n">
        <v>7624.89032830391</v>
      </c>
      <c r="E428" s="0" t="n">
        <v>4735759.40077</v>
      </c>
      <c r="F428" s="60" t="n">
        <f aca="false">E428/43560</f>
        <v>108.718076234389</v>
      </c>
    </row>
    <row r="429" customFormat="false" ht="15" hidden="false" customHeight="false" outlineLevel="0" collapsed="false">
      <c r="A429" s="58" t="n">
        <v>27394</v>
      </c>
      <c r="B429" s="0" t="n">
        <v>1974</v>
      </c>
      <c r="C429" s="0" t="n">
        <v>12</v>
      </c>
      <c r="D429" s="0" t="n">
        <v>7627.56914733421</v>
      </c>
      <c r="E429" s="0" t="n">
        <v>5181024.64640343</v>
      </c>
      <c r="F429" s="60" t="n">
        <f aca="false">E429/43560</f>
        <v>118.939959742962</v>
      </c>
    </row>
    <row r="430" customFormat="false" ht="15" hidden="false" customHeight="false" outlineLevel="0" collapsed="false">
      <c r="A430" s="58" t="n">
        <v>22889</v>
      </c>
      <c r="B430" s="0" t="n">
        <v>1962</v>
      </c>
      <c r="C430" s="0" t="n">
        <v>8</v>
      </c>
      <c r="D430" s="0" t="n">
        <v>7638.12413973044</v>
      </c>
      <c r="E430" s="0" t="n">
        <v>4762224.00157001</v>
      </c>
      <c r="F430" s="60" t="n">
        <f aca="false">E430/43560</f>
        <v>109.325619870753</v>
      </c>
    </row>
    <row r="431" customFormat="false" ht="15" hidden="false" customHeight="false" outlineLevel="0" collapsed="false">
      <c r="A431" s="58" t="n">
        <v>15949</v>
      </c>
      <c r="B431" s="0" t="n">
        <v>1943</v>
      </c>
      <c r="C431" s="0" t="n">
        <v>8</v>
      </c>
      <c r="D431" s="0" t="n">
        <v>7639.35882931775</v>
      </c>
      <c r="E431" s="0" t="n">
        <v>4669383.45897728</v>
      </c>
      <c r="F431" s="60" t="n">
        <f aca="false">E431/43560</f>
        <v>107.194294283225</v>
      </c>
    </row>
    <row r="432" customFormat="false" ht="15" hidden="false" customHeight="false" outlineLevel="0" collapsed="false">
      <c r="A432" s="58" t="n">
        <v>23192</v>
      </c>
      <c r="B432" s="0" t="n">
        <v>1963</v>
      </c>
      <c r="C432" s="0" t="n">
        <v>6</v>
      </c>
      <c r="D432" s="0" t="n">
        <v>7648.70465619036</v>
      </c>
      <c r="E432" s="0" t="n">
        <v>4623181.98092675</v>
      </c>
      <c r="F432" s="60" t="n">
        <f aca="false">E432/43560</f>
        <v>106.133654291248</v>
      </c>
    </row>
    <row r="433" customFormat="false" ht="15" hidden="false" customHeight="false" outlineLevel="0" collapsed="false">
      <c r="A433" s="58" t="n">
        <v>26298</v>
      </c>
      <c r="B433" s="0" t="n">
        <v>1971</v>
      </c>
      <c r="C433" s="0" t="n">
        <v>12</v>
      </c>
      <c r="D433" s="0" t="n">
        <v>7663.38460833135</v>
      </c>
      <c r="E433" s="0" t="n">
        <v>4729896.49226185</v>
      </c>
      <c r="F433" s="60" t="n">
        <f aca="false">E433/43560</f>
        <v>108.583482375157</v>
      </c>
    </row>
    <row r="434" customFormat="false" ht="15" hidden="false" customHeight="false" outlineLevel="0" collapsed="false">
      <c r="A434" s="58" t="n">
        <v>14945</v>
      </c>
      <c r="B434" s="0" t="n">
        <v>1940</v>
      </c>
      <c r="C434" s="0" t="n">
        <v>11</v>
      </c>
      <c r="D434" s="0" t="n">
        <v>7668.08265595181</v>
      </c>
      <c r="E434" s="0" t="n">
        <v>4474441.93246894</v>
      </c>
      <c r="F434" s="60" t="n">
        <f aca="false">E434/43560</f>
        <v>102.719052627845</v>
      </c>
    </row>
    <row r="435" customFormat="false" ht="15" hidden="false" customHeight="false" outlineLevel="0" collapsed="false">
      <c r="A435" s="58" t="n">
        <v>27941</v>
      </c>
      <c r="B435" s="0" t="n">
        <v>1976</v>
      </c>
      <c r="C435" s="0" t="n">
        <v>6</v>
      </c>
      <c r="D435" s="0" t="n">
        <v>7675.1352158874</v>
      </c>
      <c r="E435" s="0" t="n">
        <v>4929245.75442475</v>
      </c>
      <c r="F435" s="60" t="n">
        <f aca="false">E435/43560</f>
        <v>113.15991171774</v>
      </c>
    </row>
    <row r="436" customFormat="false" ht="15" hidden="false" customHeight="false" outlineLevel="0" collapsed="false">
      <c r="A436" s="58" t="n">
        <v>21823</v>
      </c>
      <c r="B436" s="0" t="n">
        <v>1959</v>
      </c>
      <c r="C436" s="0" t="n">
        <v>9</v>
      </c>
      <c r="D436" s="0" t="n">
        <v>7681.35455107944</v>
      </c>
      <c r="E436" s="0" t="n">
        <v>4763164.76554695</v>
      </c>
      <c r="F436" s="60" t="n">
        <f aca="false">E436/43560</f>
        <v>109.347216839921</v>
      </c>
    </row>
    <row r="437" customFormat="false" ht="15" hidden="false" customHeight="false" outlineLevel="0" collapsed="false">
      <c r="A437" s="58" t="n">
        <v>25811</v>
      </c>
      <c r="B437" s="0" t="n">
        <v>1970</v>
      </c>
      <c r="C437" s="0" t="n">
        <v>8</v>
      </c>
      <c r="D437" s="0" t="n">
        <v>7690.55921845181</v>
      </c>
      <c r="E437" s="0" t="n">
        <v>4735759.40077</v>
      </c>
      <c r="F437" s="60" t="n">
        <f aca="false">E437/43560</f>
        <v>108.718076234389</v>
      </c>
    </row>
    <row r="438" customFormat="false" ht="15" hidden="false" customHeight="false" outlineLevel="0" collapsed="false">
      <c r="A438" s="58" t="n">
        <v>30863</v>
      </c>
      <c r="B438" s="0" t="n">
        <v>1984</v>
      </c>
      <c r="C438" s="0" t="n">
        <v>6</v>
      </c>
      <c r="D438" s="0" t="n">
        <v>7703.04021946565</v>
      </c>
      <c r="E438" s="0" t="n">
        <v>5161559.20304507</v>
      </c>
      <c r="F438" s="60" t="n">
        <f aca="false">E438/43560</f>
        <v>118.493094652091</v>
      </c>
    </row>
    <row r="439" customFormat="false" ht="15" hidden="false" customHeight="false" outlineLevel="0" collapsed="false">
      <c r="A439" s="58" t="n">
        <v>34334</v>
      </c>
      <c r="B439" s="0" t="n">
        <v>1993</v>
      </c>
      <c r="C439" s="0" t="n">
        <v>12</v>
      </c>
      <c r="D439" s="0" t="n">
        <v>7704.28039793058</v>
      </c>
      <c r="E439" s="0" t="n">
        <v>5096890.26973602</v>
      </c>
      <c r="F439" s="60" t="n">
        <f aca="false">E439/43560</f>
        <v>117.008500223508</v>
      </c>
    </row>
    <row r="440" customFormat="false" ht="15" hidden="false" customHeight="false" outlineLevel="0" collapsed="false">
      <c r="A440" s="58" t="n">
        <v>8005</v>
      </c>
      <c r="B440" s="0" t="n">
        <v>1921</v>
      </c>
      <c r="C440" s="0" t="n">
        <v>11</v>
      </c>
      <c r="D440" s="0" t="n">
        <v>7711.76524630248</v>
      </c>
      <c r="E440" s="0" t="n">
        <v>4660087.50488314</v>
      </c>
      <c r="F440" s="60" t="n">
        <f aca="false">E440/43560</f>
        <v>106.980888541854</v>
      </c>
    </row>
    <row r="441" customFormat="false" ht="15" hidden="false" customHeight="false" outlineLevel="0" collapsed="false">
      <c r="A441" s="58" t="n">
        <v>16406</v>
      </c>
      <c r="B441" s="0" t="n">
        <v>1944</v>
      </c>
      <c r="C441" s="0" t="n">
        <v>11</v>
      </c>
      <c r="D441" s="0" t="n">
        <v>7721.54124001073</v>
      </c>
      <c r="E441" s="0" t="n">
        <v>4223020.88942277</v>
      </c>
      <c r="F441" s="60" t="n">
        <f aca="false">E441/43560</f>
        <v>96.9472196837182</v>
      </c>
    </row>
    <row r="442" customFormat="false" ht="15" hidden="false" customHeight="false" outlineLevel="0" collapsed="false">
      <c r="A442" s="58" t="n">
        <v>19206</v>
      </c>
      <c r="B442" s="0" t="n">
        <v>1952</v>
      </c>
      <c r="C442" s="0" t="n">
        <v>7</v>
      </c>
      <c r="D442" s="0" t="n">
        <v>7722.28474773378</v>
      </c>
      <c r="E442" s="0" t="n">
        <v>4741830.11625521</v>
      </c>
      <c r="F442" s="60" t="n">
        <f aca="false">E442/43560</f>
        <v>108.857440685381</v>
      </c>
    </row>
    <row r="443" customFormat="false" ht="15" hidden="false" customHeight="false" outlineLevel="0" collapsed="false">
      <c r="A443" s="58" t="n">
        <v>19479</v>
      </c>
      <c r="B443" s="0" t="n">
        <v>1953</v>
      </c>
      <c r="C443" s="0" t="n">
        <v>4</v>
      </c>
      <c r="D443" s="0" t="n">
        <v>7724.14874910544</v>
      </c>
      <c r="E443" s="0" t="n">
        <v>5121971.81010971</v>
      </c>
      <c r="F443" s="60" t="n">
        <f aca="false">E443/43560</f>
        <v>117.58429316138</v>
      </c>
    </row>
    <row r="444" customFormat="false" ht="15" hidden="false" customHeight="false" outlineLevel="0" collapsed="false">
      <c r="A444" s="58" t="n">
        <v>26358</v>
      </c>
      <c r="B444" s="0" t="n">
        <v>1972</v>
      </c>
      <c r="C444" s="0" t="n">
        <v>2</v>
      </c>
      <c r="D444" s="0" t="n">
        <v>7733.08675825978</v>
      </c>
      <c r="E444" s="0" t="n">
        <v>4597882.18788778</v>
      </c>
      <c r="F444" s="60" t="n">
        <f aca="false">E444/43560</f>
        <v>105.552850961611</v>
      </c>
    </row>
    <row r="445" customFormat="false" ht="15" hidden="false" customHeight="false" outlineLevel="0" collapsed="false">
      <c r="A445" s="58" t="n">
        <v>26784</v>
      </c>
      <c r="B445" s="0" t="n">
        <v>1973</v>
      </c>
      <c r="C445" s="0" t="n">
        <v>4</v>
      </c>
      <c r="D445" s="0" t="n">
        <v>7738.97119960639</v>
      </c>
      <c r="E445" s="0" t="n">
        <v>4889502.13806966</v>
      </c>
      <c r="F445" s="60" t="n">
        <f aca="false">E445/43560</f>
        <v>112.2475238308</v>
      </c>
    </row>
    <row r="446" customFormat="false" ht="15" hidden="false" customHeight="false" outlineLevel="0" collapsed="false">
      <c r="A446" s="58" t="n">
        <v>35246</v>
      </c>
      <c r="B446" s="0" t="n">
        <v>1996</v>
      </c>
      <c r="C446" s="0" t="n">
        <v>6</v>
      </c>
      <c r="D446" s="0" t="n">
        <v>7752.04258259781</v>
      </c>
      <c r="E446" s="0" t="n">
        <v>4836636.94190352</v>
      </c>
      <c r="F446" s="60" t="n">
        <f aca="false">E446/43560</f>
        <v>111.03390592065</v>
      </c>
    </row>
    <row r="447" customFormat="false" ht="15" hidden="false" customHeight="false" outlineLevel="0" collapsed="false">
      <c r="A447" s="58" t="n">
        <v>37499</v>
      </c>
      <c r="B447" s="0" t="n">
        <v>2002</v>
      </c>
      <c r="C447" s="0" t="n">
        <v>8</v>
      </c>
      <c r="D447" s="0" t="n">
        <v>7756.3032606751</v>
      </c>
      <c r="E447" s="0" t="n">
        <v>4477506.24539167</v>
      </c>
      <c r="F447" s="60" t="n">
        <f aca="false">E447/43560</f>
        <v>102.789399572812</v>
      </c>
    </row>
    <row r="448" customFormat="false" ht="15" hidden="false" customHeight="false" outlineLevel="0" collapsed="false">
      <c r="A448" s="58" t="n">
        <v>16983</v>
      </c>
      <c r="B448" s="0" t="n">
        <v>1946</v>
      </c>
      <c r="C448" s="0" t="n">
        <v>6</v>
      </c>
      <c r="D448" s="0" t="n">
        <v>7770.75817181536</v>
      </c>
      <c r="E448" s="0" t="n">
        <v>4713438.81961538</v>
      </c>
      <c r="F448" s="60" t="n">
        <f aca="false">E448/43560</f>
        <v>108.2056661987</v>
      </c>
    </row>
    <row r="449" customFormat="false" ht="15" hidden="false" customHeight="false" outlineLevel="0" collapsed="false">
      <c r="A449" s="58" t="n">
        <v>14396</v>
      </c>
      <c r="B449" s="0" t="n">
        <v>1939</v>
      </c>
      <c r="C449" s="0" t="n">
        <v>5</v>
      </c>
      <c r="D449" s="0" t="n">
        <v>7791.40223938454</v>
      </c>
      <c r="E449" s="0" t="n">
        <v>4749691.51743036</v>
      </c>
      <c r="F449" s="60" t="n">
        <f aca="false">E449/43560</f>
        <v>109.037913623286</v>
      </c>
    </row>
    <row r="450" customFormat="false" ht="15" hidden="false" customHeight="false" outlineLevel="0" collapsed="false">
      <c r="A450" s="58" t="n">
        <v>11535</v>
      </c>
      <c r="B450" s="0" t="n">
        <v>1931</v>
      </c>
      <c r="C450" s="0" t="n">
        <v>7</v>
      </c>
      <c r="D450" s="0" t="n">
        <v>7794.56689229485</v>
      </c>
      <c r="E450" s="0" t="n">
        <v>4791016.37307574</v>
      </c>
      <c r="F450" s="60" t="n">
        <f aca="false">E450/43560</f>
        <v>109.986601769415</v>
      </c>
    </row>
    <row r="451" customFormat="false" ht="15" hidden="false" customHeight="false" outlineLevel="0" collapsed="false">
      <c r="A451" s="58" t="n">
        <v>19905</v>
      </c>
      <c r="B451" s="0" t="n">
        <v>1954</v>
      </c>
      <c r="C451" s="0" t="n">
        <v>6</v>
      </c>
      <c r="D451" s="0" t="n">
        <v>7797.68649510973</v>
      </c>
      <c r="E451" s="0" t="n">
        <v>4874466.20116223</v>
      </c>
      <c r="F451" s="60" t="n">
        <f aca="false">E451/43560</f>
        <v>111.902346215846</v>
      </c>
    </row>
    <row r="452" customFormat="false" ht="15" hidden="false" customHeight="false" outlineLevel="0" collapsed="false">
      <c r="A452" s="58" t="n">
        <v>36311</v>
      </c>
      <c r="B452" s="0" t="n">
        <v>1999</v>
      </c>
      <c r="C452" s="0" t="n">
        <v>5</v>
      </c>
      <c r="D452" s="0" t="n">
        <v>7803.25885764552</v>
      </c>
      <c r="E452" s="0" t="n">
        <v>4934043.4249539</v>
      </c>
      <c r="F452" s="60" t="n">
        <f aca="false">E452/43560</f>
        <v>113.270051077913</v>
      </c>
    </row>
    <row r="453" customFormat="false" ht="15" hidden="false" customHeight="false" outlineLevel="0" collapsed="false">
      <c r="A453" s="58" t="n">
        <v>35611</v>
      </c>
      <c r="B453" s="0" t="n">
        <v>1997</v>
      </c>
      <c r="C453" s="0" t="n">
        <v>6</v>
      </c>
      <c r="D453" s="0" t="n">
        <v>7805.65597268607</v>
      </c>
      <c r="E453" s="0" t="n">
        <v>5215298.41810226</v>
      </c>
      <c r="F453" s="60" t="n">
        <f aca="false">E453/43560</f>
        <v>119.726777275075</v>
      </c>
    </row>
    <row r="454" customFormat="false" ht="15" hidden="false" customHeight="false" outlineLevel="0" collapsed="false">
      <c r="A454" s="58" t="n">
        <v>34911</v>
      </c>
      <c r="B454" s="0" t="n">
        <v>1995</v>
      </c>
      <c r="C454" s="0" t="n">
        <v>7</v>
      </c>
      <c r="D454" s="0" t="n">
        <v>7819.65292372376</v>
      </c>
      <c r="E454" s="0" t="n">
        <v>4805475.55305522</v>
      </c>
      <c r="F454" s="60" t="n">
        <f aca="false">E454/43560</f>
        <v>110.3185388672</v>
      </c>
    </row>
    <row r="455" customFormat="false" ht="15" hidden="false" customHeight="false" outlineLevel="0" collapsed="false">
      <c r="A455" s="58" t="n">
        <v>25081</v>
      </c>
      <c r="B455" s="0" t="n">
        <v>1968</v>
      </c>
      <c r="C455" s="0" t="n">
        <v>8</v>
      </c>
      <c r="D455" s="0" t="n">
        <v>7823.77477635973</v>
      </c>
      <c r="E455" s="0" t="n">
        <v>4869499.9737175</v>
      </c>
      <c r="F455" s="60" t="n">
        <f aca="false">E455/43560</f>
        <v>111.788337321338</v>
      </c>
    </row>
    <row r="456" customFormat="false" ht="15" hidden="false" customHeight="false" outlineLevel="0" collapsed="false">
      <c r="A456" s="58" t="n">
        <v>37864</v>
      </c>
      <c r="B456" s="0" t="n">
        <v>2003</v>
      </c>
      <c r="C456" s="0" t="n">
        <v>8</v>
      </c>
      <c r="D456" s="0" t="n">
        <v>7835.15701037691</v>
      </c>
      <c r="E456" s="0" t="n">
        <v>4657579.46839702</v>
      </c>
      <c r="F456" s="60" t="n">
        <f aca="false">E456/43560</f>
        <v>106.923311946672</v>
      </c>
    </row>
    <row r="457" customFormat="false" ht="15" hidden="false" customHeight="false" outlineLevel="0" collapsed="false">
      <c r="A457" s="58" t="n">
        <v>24227</v>
      </c>
      <c r="B457" s="0" t="n">
        <v>1966</v>
      </c>
      <c r="C457" s="0" t="n">
        <v>4</v>
      </c>
      <c r="D457" s="0" t="n">
        <v>7838.00893815601</v>
      </c>
      <c r="E457" s="0" t="n">
        <v>4949283.04692934</v>
      </c>
      <c r="F457" s="60" t="n">
        <f aca="false">E457/43560</f>
        <v>113.619904658617</v>
      </c>
    </row>
    <row r="458" customFormat="false" ht="15" hidden="false" customHeight="false" outlineLevel="0" collapsed="false">
      <c r="A458" s="58" t="n">
        <v>10562</v>
      </c>
      <c r="B458" s="0" t="n">
        <v>1928</v>
      </c>
      <c r="C458" s="0" t="n">
        <v>11</v>
      </c>
      <c r="D458" s="0" t="n">
        <v>7843.10785126431</v>
      </c>
      <c r="E458" s="0" t="n">
        <v>4819238.96263603</v>
      </c>
      <c r="F458" s="60" t="n">
        <f aca="false">E458/43560</f>
        <v>110.634503274473</v>
      </c>
    </row>
    <row r="459" customFormat="false" ht="15" hidden="false" customHeight="false" outlineLevel="0" collapsed="false">
      <c r="A459" s="58" t="n">
        <v>10043</v>
      </c>
      <c r="B459" s="0" t="n">
        <v>1927</v>
      </c>
      <c r="C459" s="0" t="n">
        <v>6</v>
      </c>
      <c r="D459" s="0" t="n">
        <v>7845.48816346613</v>
      </c>
      <c r="E459" s="0" t="n">
        <v>4890618.42119553</v>
      </c>
      <c r="F459" s="60" t="n">
        <f aca="false">E459/43560</f>
        <v>112.273150165187</v>
      </c>
    </row>
    <row r="460" customFormat="false" ht="15" hidden="false" customHeight="false" outlineLevel="0" collapsed="false">
      <c r="A460" s="58" t="n">
        <v>31593</v>
      </c>
      <c r="B460" s="0" t="n">
        <v>1986</v>
      </c>
      <c r="C460" s="0" t="n">
        <v>6</v>
      </c>
      <c r="D460" s="0" t="n">
        <v>7848.78471791508</v>
      </c>
      <c r="E460" s="0" t="n">
        <v>4756368.1132742</v>
      </c>
      <c r="F460" s="60" t="n">
        <f aca="false">E460/43560</f>
        <v>109.191187173421</v>
      </c>
    </row>
    <row r="461" customFormat="false" ht="15" hidden="false" customHeight="false" outlineLevel="0" collapsed="false">
      <c r="A461" s="58" t="n">
        <v>37195</v>
      </c>
      <c r="B461" s="0" t="n">
        <v>2001</v>
      </c>
      <c r="C461" s="0" t="n">
        <v>10</v>
      </c>
      <c r="D461" s="0" t="n">
        <v>7864.33406637643</v>
      </c>
      <c r="E461" s="0" t="n">
        <v>4851645.3536521</v>
      </c>
      <c r="F461" s="60" t="n">
        <f aca="false">E461/43560</f>
        <v>111.378451644906</v>
      </c>
    </row>
    <row r="462" customFormat="false" ht="15" hidden="false" customHeight="false" outlineLevel="0" collapsed="false">
      <c r="A462" s="58" t="n">
        <v>18809</v>
      </c>
      <c r="B462" s="0" t="n">
        <v>1951</v>
      </c>
      <c r="C462" s="0" t="n">
        <v>6</v>
      </c>
      <c r="D462" s="0" t="n">
        <v>7866.18560054866</v>
      </c>
      <c r="E462" s="0" t="n">
        <v>5046108.16494972</v>
      </c>
      <c r="F462" s="60" t="n">
        <f aca="false">E462/43560</f>
        <v>115.842703511242</v>
      </c>
    </row>
    <row r="463" customFormat="false" ht="15" hidden="false" customHeight="false" outlineLevel="0" collapsed="false">
      <c r="A463" s="58" t="n">
        <v>14092</v>
      </c>
      <c r="B463" s="0" t="n">
        <v>1938</v>
      </c>
      <c r="C463" s="0" t="n">
        <v>7</v>
      </c>
      <c r="D463" s="0" t="n">
        <v>7870.51584864027</v>
      </c>
      <c r="E463" s="0" t="n">
        <v>4914362.93496762</v>
      </c>
      <c r="F463" s="60" t="n">
        <f aca="false">E463/43560</f>
        <v>112.818249195767</v>
      </c>
    </row>
    <row r="464" customFormat="false" ht="15" hidden="false" customHeight="false" outlineLevel="0" collapsed="false">
      <c r="A464" s="58" t="n">
        <v>8187</v>
      </c>
      <c r="B464" s="0" t="n">
        <v>1922</v>
      </c>
      <c r="C464" s="0" t="n">
        <v>5</v>
      </c>
      <c r="D464" s="0" t="n">
        <v>7872.17253548426</v>
      </c>
      <c r="E464" s="0" t="n">
        <v>5150663.3579692</v>
      </c>
      <c r="F464" s="60" t="n">
        <f aca="false">E464/43560</f>
        <v>118.242960467613</v>
      </c>
    </row>
    <row r="465" customFormat="false" ht="15" hidden="false" customHeight="false" outlineLevel="0" collapsed="false">
      <c r="A465" s="58" t="n">
        <v>15522</v>
      </c>
      <c r="B465" s="0" t="n">
        <v>1942</v>
      </c>
      <c r="C465" s="0" t="n">
        <v>6</v>
      </c>
      <c r="D465" s="0" t="n">
        <v>7872.6832329437</v>
      </c>
      <c r="E465" s="0" t="n">
        <v>4871759.93355198</v>
      </c>
      <c r="F465" s="60" t="n">
        <f aca="false">E465/43560</f>
        <v>111.840218860238</v>
      </c>
    </row>
    <row r="466" customFormat="false" ht="15" hidden="false" customHeight="false" outlineLevel="0" collapsed="false">
      <c r="A466" s="58" t="n">
        <v>25415</v>
      </c>
      <c r="B466" s="0" t="n">
        <v>1969</v>
      </c>
      <c r="C466" s="0" t="n">
        <v>7</v>
      </c>
      <c r="D466" s="0" t="n">
        <v>7915.05582508349</v>
      </c>
      <c r="E466" s="0" t="n">
        <v>4645748.78189253</v>
      </c>
      <c r="F466" s="60" t="n">
        <f aca="false">E466/43560</f>
        <v>106.651716756027</v>
      </c>
    </row>
    <row r="467" customFormat="false" ht="15" hidden="false" customHeight="false" outlineLevel="0" collapsed="false">
      <c r="A467" s="58" t="n">
        <v>27210</v>
      </c>
      <c r="B467" s="0" t="n">
        <v>1974</v>
      </c>
      <c r="C467" s="0" t="n">
        <v>6</v>
      </c>
      <c r="D467" s="0" t="n">
        <v>7936.57463770277</v>
      </c>
      <c r="E467" s="0" t="n">
        <v>4758808.58342853</v>
      </c>
      <c r="F467" s="60" t="n">
        <f aca="false">E467/43560</f>
        <v>109.247212659057</v>
      </c>
    </row>
    <row r="468" customFormat="false" ht="15" hidden="false" customHeight="false" outlineLevel="0" collapsed="false">
      <c r="A468" s="58" t="n">
        <v>15553</v>
      </c>
      <c r="B468" s="0" t="n">
        <v>1942</v>
      </c>
      <c r="C468" s="0" t="n">
        <v>7</v>
      </c>
      <c r="D468" s="0" t="n">
        <v>7961.21335579676</v>
      </c>
      <c r="E468" s="0" t="n">
        <v>4645748.78189253</v>
      </c>
      <c r="F468" s="60" t="n">
        <f aca="false">E468/43560</f>
        <v>106.651716756027</v>
      </c>
    </row>
    <row r="469" customFormat="false" ht="15" hidden="false" customHeight="false" outlineLevel="0" collapsed="false">
      <c r="A469" s="58" t="n">
        <v>29586</v>
      </c>
      <c r="B469" s="0" t="n">
        <v>1980</v>
      </c>
      <c r="C469" s="0" t="n">
        <v>12</v>
      </c>
      <c r="D469" s="0" t="n">
        <v>7973.5706226145</v>
      </c>
      <c r="E469" s="0" t="n">
        <v>4409035.18983767</v>
      </c>
      <c r="F469" s="60" t="n">
        <f aca="false">E469/43560</f>
        <v>101.217520427862</v>
      </c>
    </row>
    <row r="470" customFormat="false" ht="15" hidden="false" customHeight="false" outlineLevel="0" collapsed="false">
      <c r="A470" s="58" t="n">
        <v>24684</v>
      </c>
      <c r="B470" s="0" t="n">
        <v>1967</v>
      </c>
      <c r="C470" s="0" t="n">
        <v>7</v>
      </c>
      <c r="D470" s="0" t="n">
        <v>7992.67979186546</v>
      </c>
      <c r="E470" s="0" t="n">
        <v>4741173.8931782</v>
      </c>
      <c r="F470" s="60" t="n">
        <f aca="false">E470/43560</f>
        <v>108.842375876451</v>
      </c>
    </row>
    <row r="471" customFormat="false" ht="15" hidden="false" customHeight="false" outlineLevel="0" collapsed="false">
      <c r="A471" s="58" t="n">
        <v>32751</v>
      </c>
      <c r="B471" s="0" t="n">
        <v>1989</v>
      </c>
      <c r="C471" s="0" t="n">
        <v>8</v>
      </c>
      <c r="D471" s="0" t="n">
        <v>7993.33921904819</v>
      </c>
      <c r="E471" s="0" t="n">
        <v>4899918.36217547</v>
      </c>
      <c r="F471" s="60" t="n">
        <f aca="false">E471/43560</f>
        <v>112.486647432862</v>
      </c>
    </row>
    <row r="472" customFormat="false" ht="15" hidden="false" customHeight="false" outlineLevel="0" collapsed="false">
      <c r="A472" s="58" t="n">
        <v>25384</v>
      </c>
      <c r="B472" s="0" t="n">
        <v>1969</v>
      </c>
      <c r="C472" s="0" t="n">
        <v>6</v>
      </c>
      <c r="D472" s="0" t="n">
        <v>7993.6220658397</v>
      </c>
      <c r="E472" s="0" t="n">
        <v>5170138.15097398</v>
      </c>
      <c r="F472" s="60" t="n">
        <f aca="false">E472/43560</f>
        <v>118.690040196831</v>
      </c>
    </row>
    <row r="473" customFormat="false" ht="15" hidden="false" customHeight="false" outlineLevel="0" collapsed="false">
      <c r="A473" s="58" t="n">
        <v>15157</v>
      </c>
      <c r="B473" s="0" t="n">
        <v>1941</v>
      </c>
      <c r="C473" s="0" t="n">
        <v>6</v>
      </c>
      <c r="D473" s="0" t="n">
        <v>7994.24579109017</v>
      </c>
      <c r="E473" s="0" t="n">
        <v>5132957.31497398</v>
      </c>
      <c r="F473" s="60" t="n">
        <f aca="false">E473/43560</f>
        <v>117.836485651377</v>
      </c>
    </row>
    <row r="474" customFormat="false" ht="15" hidden="false" customHeight="false" outlineLevel="0" collapsed="false">
      <c r="A474" s="58" t="n">
        <v>30163</v>
      </c>
      <c r="B474" s="0" t="n">
        <v>1982</v>
      </c>
      <c r="C474" s="0" t="n">
        <v>7</v>
      </c>
      <c r="D474" s="0" t="n">
        <v>8014.3893174499</v>
      </c>
      <c r="E474" s="0" t="n">
        <v>4602608.35581564</v>
      </c>
      <c r="F474" s="60" t="n">
        <f aca="false">E474/43560</f>
        <v>105.661348847926</v>
      </c>
    </row>
    <row r="475" customFormat="false" ht="15" hidden="false" customHeight="false" outlineLevel="0" collapsed="false">
      <c r="A475" s="58" t="n">
        <v>35734</v>
      </c>
      <c r="B475" s="0" t="n">
        <v>1997</v>
      </c>
      <c r="C475" s="0" t="n">
        <v>10</v>
      </c>
      <c r="D475" s="0" t="n">
        <v>8022.15819567033</v>
      </c>
      <c r="E475" s="0" t="n">
        <v>4311641.65263756</v>
      </c>
      <c r="F475" s="60" t="n">
        <f aca="false">E475/43560</f>
        <v>98.981672466427</v>
      </c>
    </row>
    <row r="476" customFormat="false" ht="15" hidden="false" customHeight="false" outlineLevel="0" collapsed="false">
      <c r="A476" s="58" t="n">
        <v>29067</v>
      </c>
      <c r="B476" s="0" t="n">
        <v>1979</v>
      </c>
      <c r="C476" s="0" t="n">
        <v>7</v>
      </c>
      <c r="D476" s="0" t="n">
        <v>8024.77776121183</v>
      </c>
      <c r="E476" s="0" t="n">
        <v>4904550.53785588</v>
      </c>
      <c r="F476" s="60" t="n">
        <f aca="false">E476/43560</f>
        <v>112.592987554084</v>
      </c>
    </row>
    <row r="477" customFormat="false" ht="15" hidden="false" customHeight="false" outlineLevel="0" collapsed="false">
      <c r="A477" s="58" t="n">
        <v>29433</v>
      </c>
      <c r="B477" s="0" t="n">
        <v>1980</v>
      </c>
      <c r="C477" s="0" t="n">
        <v>7</v>
      </c>
      <c r="D477" s="0" t="n">
        <v>8029.08686038884</v>
      </c>
      <c r="E477" s="0" t="n">
        <v>4670776.10861252</v>
      </c>
      <c r="F477" s="60" t="n">
        <f aca="false">E477/43560</f>
        <v>107.226265119663</v>
      </c>
    </row>
    <row r="478" customFormat="false" ht="15" hidden="false" customHeight="false" outlineLevel="0" collapsed="false">
      <c r="A478" s="58" t="n">
        <v>36341</v>
      </c>
      <c r="B478" s="0" t="n">
        <v>1999</v>
      </c>
      <c r="C478" s="0" t="n">
        <v>6</v>
      </c>
      <c r="D478" s="0" t="n">
        <v>8031.90360955391</v>
      </c>
      <c r="E478" s="0" t="n">
        <v>4795631.72401527</v>
      </c>
      <c r="F478" s="60" t="n">
        <f aca="false">E478/43560</f>
        <v>110.092555647733</v>
      </c>
    </row>
    <row r="479" customFormat="false" ht="15" hidden="false" customHeight="false" outlineLevel="0" collapsed="false">
      <c r="A479" s="58" t="n">
        <v>21063</v>
      </c>
      <c r="B479" s="0" t="n">
        <v>1957</v>
      </c>
      <c r="C479" s="0" t="n">
        <v>8</v>
      </c>
      <c r="D479" s="0" t="n">
        <v>8032.9370795563</v>
      </c>
      <c r="E479" s="0" t="n">
        <v>4785753.47406666</v>
      </c>
      <c r="F479" s="60" t="n">
        <f aca="false">E479/43560</f>
        <v>109.865782232935</v>
      </c>
    </row>
    <row r="480" customFormat="false" ht="15" hidden="false" customHeight="false" outlineLevel="0" collapsed="false">
      <c r="A480" s="58" t="n">
        <v>20636</v>
      </c>
      <c r="B480" s="0" t="n">
        <v>1956</v>
      </c>
      <c r="C480" s="0" t="n">
        <v>6</v>
      </c>
      <c r="D480" s="0" t="n">
        <v>8043.87982168416</v>
      </c>
      <c r="E480" s="0" t="n">
        <v>5265593.39988099</v>
      </c>
      <c r="F480" s="60" t="n">
        <f aca="false">E480/43560</f>
        <v>120.881391181841</v>
      </c>
    </row>
    <row r="481" customFormat="false" ht="15" hidden="false" customHeight="false" outlineLevel="0" collapsed="false">
      <c r="A481" s="58" t="n">
        <v>36830</v>
      </c>
      <c r="B481" s="0" t="n">
        <v>2000</v>
      </c>
      <c r="C481" s="0" t="n">
        <v>10</v>
      </c>
      <c r="D481" s="0" t="n">
        <v>8064.25281190363</v>
      </c>
      <c r="E481" s="0" t="n">
        <v>4181134.94883265</v>
      </c>
      <c r="F481" s="60" t="n">
        <f aca="false">E481/43560</f>
        <v>95.9856507996477</v>
      </c>
    </row>
    <row r="482" customFormat="false" ht="15" hidden="false" customHeight="false" outlineLevel="0" collapsed="false">
      <c r="A482" s="58" t="n">
        <v>36646</v>
      </c>
      <c r="B482" s="0" t="n">
        <v>2000</v>
      </c>
      <c r="C482" s="0" t="n">
        <v>4</v>
      </c>
      <c r="D482" s="0" t="n">
        <v>8069.10463680821</v>
      </c>
      <c r="E482" s="0" t="n">
        <v>4913722.77865525</v>
      </c>
      <c r="F482" s="60" t="n">
        <f aca="false">E482/43560</f>
        <v>112.803553229</v>
      </c>
    </row>
    <row r="483" customFormat="false" ht="15" hidden="false" customHeight="false" outlineLevel="0" collapsed="false">
      <c r="A483" s="58" t="n">
        <v>28671</v>
      </c>
      <c r="B483" s="0" t="n">
        <v>1978</v>
      </c>
      <c r="C483" s="0" t="n">
        <v>6</v>
      </c>
      <c r="D483" s="0" t="n">
        <v>8071.42799230678</v>
      </c>
      <c r="E483" s="0" t="n">
        <v>4740917.09519097</v>
      </c>
      <c r="F483" s="60" t="n">
        <f aca="false">E483/43560</f>
        <v>108.836480605853</v>
      </c>
    </row>
    <row r="484" customFormat="false" ht="15" hidden="false" customHeight="false" outlineLevel="0" collapsed="false">
      <c r="A484" s="58" t="n">
        <v>29189</v>
      </c>
      <c r="B484" s="0" t="n">
        <v>1979</v>
      </c>
      <c r="C484" s="0" t="n">
        <v>11</v>
      </c>
      <c r="D484" s="0" t="n">
        <v>8077.97813320014</v>
      </c>
      <c r="E484" s="0" t="n">
        <v>4429116.10154715</v>
      </c>
      <c r="F484" s="60" t="n">
        <f aca="false">E484/43560</f>
        <v>101.678514727896</v>
      </c>
    </row>
    <row r="485" customFormat="false" ht="15" hidden="false" customHeight="false" outlineLevel="0" collapsed="false">
      <c r="A485" s="58" t="n">
        <v>24046</v>
      </c>
      <c r="B485" s="0" t="n">
        <v>1965</v>
      </c>
      <c r="C485" s="0" t="n">
        <v>10</v>
      </c>
      <c r="D485" s="0" t="n">
        <v>8082.62983957538</v>
      </c>
      <c r="E485" s="0" t="n">
        <v>4520188.20124573</v>
      </c>
      <c r="F485" s="60" t="n">
        <f aca="false">E485/43560</f>
        <v>103.76924245284</v>
      </c>
    </row>
    <row r="486" customFormat="false" ht="15" hidden="false" customHeight="false" outlineLevel="0" collapsed="false">
      <c r="A486" s="58" t="n">
        <v>34515</v>
      </c>
      <c r="B486" s="0" t="n">
        <v>1994</v>
      </c>
      <c r="C486" s="0" t="n">
        <v>6</v>
      </c>
      <c r="D486" s="0" t="n">
        <v>8092.66293535305</v>
      </c>
      <c r="E486" s="0" t="n">
        <v>4851536.42657266</v>
      </c>
      <c r="F486" s="60" t="n">
        <f aca="false">E486/43560</f>
        <v>111.375951023247</v>
      </c>
    </row>
    <row r="487" customFormat="false" ht="15" hidden="false" customHeight="false" outlineLevel="0" collapsed="false">
      <c r="A487" s="58" t="n">
        <v>10774</v>
      </c>
      <c r="B487" s="0" t="n">
        <v>1929</v>
      </c>
      <c r="C487" s="0" t="n">
        <v>6</v>
      </c>
      <c r="D487" s="0" t="n">
        <v>8101.61730677481</v>
      </c>
      <c r="E487" s="0" t="n">
        <v>4738246.63293931</v>
      </c>
      <c r="F487" s="60" t="n">
        <f aca="false">E487/43560</f>
        <v>108.775175228175</v>
      </c>
    </row>
    <row r="488" customFormat="false" ht="15" hidden="false" customHeight="false" outlineLevel="0" collapsed="false">
      <c r="A488" s="58" t="n">
        <v>19663</v>
      </c>
      <c r="B488" s="0" t="n">
        <v>1953</v>
      </c>
      <c r="C488" s="0" t="n">
        <v>10</v>
      </c>
      <c r="D488" s="0" t="n">
        <v>8111.0191957896</v>
      </c>
      <c r="E488" s="0" t="n">
        <v>4461999.44435538</v>
      </c>
      <c r="F488" s="60" t="n">
        <f aca="false">E488/43560</f>
        <v>102.433412404853</v>
      </c>
    </row>
    <row r="489" customFormat="false" ht="15" hidden="false" customHeight="false" outlineLevel="0" collapsed="false">
      <c r="A489" s="58" t="n">
        <v>20575</v>
      </c>
      <c r="B489" s="0" t="n">
        <v>1956</v>
      </c>
      <c r="C489" s="0" t="n">
        <v>4</v>
      </c>
      <c r="D489" s="0" t="n">
        <v>8115.80697906727</v>
      </c>
      <c r="E489" s="0" t="n">
        <v>4356753.09928943</v>
      </c>
      <c r="F489" s="60" t="n">
        <f aca="false">E489/43560</f>
        <v>100.017288780749</v>
      </c>
    </row>
    <row r="490" customFormat="false" ht="15" hidden="false" customHeight="false" outlineLevel="0" collapsed="false">
      <c r="A490" s="58" t="n">
        <v>10135</v>
      </c>
      <c r="B490" s="0" t="n">
        <v>1927</v>
      </c>
      <c r="C490" s="0" t="n">
        <v>9</v>
      </c>
      <c r="D490" s="0" t="n">
        <v>8132.35461295325</v>
      </c>
      <c r="E490" s="0" t="n">
        <v>4360296.65184786</v>
      </c>
      <c r="F490" s="60" t="n">
        <f aca="false">E490/43560</f>
        <v>100.0986375539</v>
      </c>
    </row>
    <row r="491" customFormat="false" ht="15" hidden="false" customHeight="false" outlineLevel="0" collapsed="false">
      <c r="A491" s="58" t="n">
        <v>14214</v>
      </c>
      <c r="B491" s="0" t="n">
        <v>1938</v>
      </c>
      <c r="C491" s="0" t="n">
        <v>11</v>
      </c>
      <c r="D491" s="0" t="n">
        <v>8135.48220568941</v>
      </c>
      <c r="E491" s="0" t="n">
        <v>4293892.13892551</v>
      </c>
      <c r="F491" s="60" t="n">
        <f aca="false">E491/43560</f>
        <v>98.574199699851</v>
      </c>
    </row>
    <row r="492" customFormat="false" ht="15" hidden="false" customHeight="false" outlineLevel="0" collapsed="false">
      <c r="A492" s="58" t="n">
        <v>11719</v>
      </c>
      <c r="B492" s="0" t="n">
        <v>1932</v>
      </c>
      <c r="C492" s="0" t="n">
        <v>1</v>
      </c>
      <c r="D492" s="0" t="n">
        <v>8140.18751789122</v>
      </c>
      <c r="E492" s="0" t="n">
        <v>4255634.93250911</v>
      </c>
      <c r="F492" s="60" t="n">
        <f aca="false">E492/43560</f>
        <v>97.6959350897408</v>
      </c>
    </row>
    <row r="493" customFormat="false" ht="15" hidden="false" customHeight="false" outlineLevel="0" collapsed="false">
      <c r="A493" s="58" t="n">
        <v>29402</v>
      </c>
      <c r="B493" s="0" t="n">
        <v>1980</v>
      </c>
      <c r="C493" s="0" t="n">
        <v>6</v>
      </c>
      <c r="D493" s="0" t="n">
        <v>8163.15263448235</v>
      </c>
      <c r="E493" s="0" t="n">
        <v>3768247.23412971</v>
      </c>
      <c r="F493" s="60" t="n">
        <f aca="false">E493/43560</f>
        <v>86.507053125108</v>
      </c>
    </row>
    <row r="494" customFormat="false" ht="15" hidden="false" customHeight="false" outlineLevel="0" collapsed="false">
      <c r="A494" s="58" t="n">
        <v>11354</v>
      </c>
      <c r="B494" s="0" t="n">
        <v>1931</v>
      </c>
      <c r="C494" s="0" t="n">
        <v>1</v>
      </c>
      <c r="D494" s="0" t="n">
        <v>8169.88371824308</v>
      </c>
      <c r="E494" s="0" t="n">
        <v>4235936.23564089</v>
      </c>
      <c r="F494" s="60" t="n">
        <f aca="false">E494/43560</f>
        <v>97.2437152350984</v>
      </c>
    </row>
    <row r="495" customFormat="false" ht="15" hidden="false" customHeight="false" outlineLevel="0" collapsed="false">
      <c r="A495" s="58" t="n">
        <v>21640</v>
      </c>
      <c r="B495" s="0" t="n">
        <v>1959</v>
      </c>
      <c r="C495" s="0" t="n">
        <v>3</v>
      </c>
      <c r="D495" s="0" t="n">
        <v>8180.57760988192</v>
      </c>
      <c r="E495" s="0" t="n">
        <v>6711838.31757462</v>
      </c>
      <c r="F495" s="60" t="n">
        <f aca="false">E495/43560</f>
        <v>154.082606004927</v>
      </c>
    </row>
    <row r="496" customFormat="false" ht="15" hidden="false" customHeight="false" outlineLevel="0" collapsed="false">
      <c r="A496" s="58" t="n">
        <v>31412</v>
      </c>
      <c r="B496" s="0" t="n">
        <v>1985</v>
      </c>
      <c r="C496" s="0" t="n">
        <v>12</v>
      </c>
      <c r="D496" s="0" t="n">
        <v>8188.52922605558</v>
      </c>
      <c r="E496" s="0" t="n">
        <v>4384675.20678404</v>
      </c>
      <c r="F496" s="60" t="n">
        <f aca="false">E496/43560</f>
        <v>100.658292166759</v>
      </c>
    </row>
    <row r="497" customFormat="false" ht="15" hidden="false" customHeight="false" outlineLevel="0" collapsed="false">
      <c r="A497" s="58" t="n">
        <v>9528</v>
      </c>
      <c r="B497" s="0" t="n">
        <v>1926</v>
      </c>
      <c r="C497" s="0" t="n">
        <v>1</v>
      </c>
      <c r="D497" s="0" t="n">
        <v>8188.71538868678</v>
      </c>
      <c r="E497" s="0" t="n">
        <v>4255634.93250911</v>
      </c>
      <c r="F497" s="60" t="n">
        <f aca="false">E497/43560</f>
        <v>97.6959350897408</v>
      </c>
    </row>
    <row r="498" customFormat="false" ht="15" hidden="false" customHeight="false" outlineLevel="0" collapsed="false">
      <c r="A498" s="58" t="n">
        <v>27333</v>
      </c>
      <c r="B498" s="0" t="n">
        <v>1974</v>
      </c>
      <c r="C498" s="0" t="n">
        <v>10</v>
      </c>
      <c r="D498" s="0" t="n">
        <v>8192.30742932968</v>
      </c>
      <c r="E498" s="0" t="n">
        <v>4278060.64092678</v>
      </c>
      <c r="F498" s="60" t="n">
        <f aca="false">E498/43560</f>
        <v>98.2107585153072</v>
      </c>
    </row>
    <row r="499" customFormat="false" ht="15" hidden="false" customHeight="false" outlineLevel="0" collapsed="false">
      <c r="A499" s="58" t="n">
        <v>31746</v>
      </c>
      <c r="B499" s="0" t="n">
        <v>1986</v>
      </c>
      <c r="C499" s="0" t="n">
        <v>11</v>
      </c>
      <c r="D499" s="0" t="n">
        <v>8195.6757260854</v>
      </c>
      <c r="E499" s="0" t="n">
        <v>4252751.26422635</v>
      </c>
      <c r="F499" s="60" t="n">
        <f aca="false">E499/43560</f>
        <v>97.6297351750769</v>
      </c>
    </row>
    <row r="500" customFormat="false" ht="15" hidden="false" customHeight="false" outlineLevel="0" collapsed="false">
      <c r="A500" s="58" t="n">
        <v>26937</v>
      </c>
      <c r="B500" s="0" t="n">
        <v>1973</v>
      </c>
      <c r="C500" s="0" t="n">
        <v>9</v>
      </c>
      <c r="D500" s="0" t="n">
        <v>8208.25579675573</v>
      </c>
      <c r="E500" s="0" t="n">
        <v>4283967.14990067</v>
      </c>
      <c r="F500" s="60" t="n">
        <f aca="false">E500/43560</f>
        <v>98.3463533035047</v>
      </c>
    </row>
    <row r="501" customFormat="false" ht="15" hidden="false" customHeight="false" outlineLevel="0" collapsed="false">
      <c r="A501" s="58" t="n">
        <v>37437</v>
      </c>
      <c r="B501" s="0" t="n">
        <v>2002</v>
      </c>
      <c r="C501" s="0" t="n">
        <v>6</v>
      </c>
      <c r="D501" s="0" t="n">
        <v>8217.53199397662</v>
      </c>
      <c r="E501" s="0" t="n">
        <v>3705696.46593771</v>
      </c>
      <c r="F501" s="60" t="n">
        <f aca="false">E501/43560</f>
        <v>85.0710850766232</v>
      </c>
    </row>
    <row r="502" customFormat="false" ht="15" hidden="false" customHeight="false" outlineLevel="0" collapsed="false">
      <c r="A502" s="58" t="n">
        <v>37802</v>
      </c>
      <c r="B502" s="0" t="n">
        <v>2003</v>
      </c>
      <c r="C502" s="0" t="n">
        <v>6</v>
      </c>
      <c r="D502" s="0" t="n">
        <v>8235.69062649094</v>
      </c>
      <c r="E502" s="0" t="n">
        <v>4985786.73449398</v>
      </c>
      <c r="F502" s="60" t="n">
        <f aca="false">E502/43560</f>
        <v>114.457914015013</v>
      </c>
    </row>
    <row r="503" customFormat="false" ht="15" hidden="false" customHeight="false" outlineLevel="0" collapsed="false">
      <c r="A503" s="58" t="n">
        <v>16861</v>
      </c>
      <c r="B503" s="0" t="n">
        <v>1946</v>
      </c>
      <c r="C503" s="0" t="n">
        <v>2</v>
      </c>
      <c r="D503" s="0" t="n">
        <v>8241.39987923425</v>
      </c>
      <c r="E503" s="0" t="n">
        <v>4255634.93250911</v>
      </c>
      <c r="F503" s="60" t="n">
        <f aca="false">E503/43560</f>
        <v>97.6959350897408</v>
      </c>
    </row>
    <row r="504" customFormat="false" ht="15" hidden="false" customHeight="false" outlineLevel="0" collapsed="false">
      <c r="A504" s="58" t="n">
        <v>17136</v>
      </c>
      <c r="B504" s="0" t="n">
        <v>1946</v>
      </c>
      <c r="C504" s="0" t="n">
        <v>11</v>
      </c>
      <c r="D504" s="0" t="n">
        <v>8249.26500477099</v>
      </c>
      <c r="E504" s="0" t="n">
        <v>4293892.13892551</v>
      </c>
      <c r="F504" s="60" t="n">
        <f aca="false">E504/43560</f>
        <v>98.574199699851</v>
      </c>
    </row>
    <row r="505" customFormat="false" ht="15" hidden="false" customHeight="false" outlineLevel="0" collapsed="false">
      <c r="A505" s="58" t="n">
        <v>28763</v>
      </c>
      <c r="B505" s="0" t="n">
        <v>1978</v>
      </c>
      <c r="C505" s="0" t="n">
        <v>9</v>
      </c>
      <c r="D505" s="0" t="n">
        <v>8252.20172203006</v>
      </c>
      <c r="E505" s="0" t="n">
        <v>4285904.83034768</v>
      </c>
      <c r="F505" s="60" t="n">
        <f aca="false">E505/43560</f>
        <v>98.3908363257044</v>
      </c>
    </row>
    <row r="506" customFormat="false" ht="15" hidden="false" customHeight="false" outlineLevel="0" collapsed="false">
      <c r="A506" s="58" t="n">
        <v>19540</v>
      </c>
      <c r="B506" s="0" t="n">
        <v>1953</v>
      </c>
      <c r="C506" s="0" t="n">
        <v>6</v>
      </c>
      <c r="D506" s="0" t="n">
        <v>8258.33344465649</v>
      </c>
      <c r="E506" s="0" t="n">
        <v>5076746.40183088</v>
      </c>
      <c r="F506" s="60" t="n">
        <f aca="false">E506/43560</f>
        <v>116.546060648092</v>
      </c>
    </row>
    <row r="507" customFormat="false" ht="15" hidden="false" customHeight="false" outlineLevel="0" collapsed="false">
      <c r="A507" s="58" t="n">
        <v>8248</v>
      </c>
      <c r="B507" s="0" t="n">
        <v>1922</v>
      </c>
      <c r="C507" s="0" t="n">
        <v>7</v>
      </c>
      <c r="D507" s="0" t="n">
        <v>8259.11156220181</v>
      </c>
      <c r="E507" s="0" t="n">
        <v>3848221.32733215</v>
      </c>
      <c r="F507" s="60" t="n">
        <f aca="false">E507/43560</f>
        <v>88.343005677965</v>
      </c>
    </row>
    <row r="508" customFormat="false" ht="15" hidden="false" customHeight="false" outlineLevel="0" collapsed="false">
      <c r="A508" s="58" t="n">
        <v>9222</v>
      </c>
      <c r="B508" s="0" t="n">
        <v>1925</v>
      </c>
      <c r="C508" s="0" t="n">
        <v>3</v>
      </c>
      <c r="D508" s="0" t="n">
        <v>8284.3601815959</v>
      </c>
      <c r="E508" s="0" t="n">
        <v>3765029.23324668</v>
      </c>
      <c r="F508" s="60" t="n">
        <f aca="false">E508/43560</f>
        <v>86.4331779900523</v>
      </c>
    </row>
    <row r="509" customFormat="false" ht="15" hidden="false" customHeight="false" outlineLevel="0" collapsed="false">
      <c r="A509" s="58" t="n">
        <v>10013</v>
      </c>
      <c r="B509" s="0" t="n">
        <v>1927</v>
      </c>
      <c r="C509" s="0" t="n">
        <v>5</v>
      </c>
      <c r="D509" s="0" t="n">
        <v>8285.52568135735</v>
      </c>
      <c r="E509" s="0" t="n">
        <v>4666184.57748968</v>
      </c>
      <c r="F509" s="60" t="n">
        <f aca="false">E509/43560</f>
        <v>107.120858069093</v>
      </c>
    </row>
    <row r="510" customFormat="false" ht="15" hidden="false" customHeight="false" outlineLevel="0" collapsed="false">
      <c r="A510" s="58" t="n">
        <v>30986</v>
      </c>
      <c r="B510" s="0" t="n">
        <v>1984</v>
      </c>
      <c r="C510" s="0" t="n">
        <v>10</v>
      </c>
      <c r="D510" s="0" t="n">
        <v>8296.45805701336</v>
      </c>
      <c r="E510" s="0" t="n">
        <v>4245772.13870138</v>
      </c>
      <c r="F510" s="60" t="n">
        <f aca="false">E510/43560</f>
        <v>97.4695164991134</v>
      </c>
    </row>
    <row r="511" customFormat="false" ht="15" hidden="false" customHeight="false" outlineLevel="0" collapsed="false">
      <c r="A511" s="58" t="n">
        <v>27575</v>
      </c>
      <c r="B511" s="0" t="n">
        <v>1975</v>
      </c>
      <c r="C511" s="0" t="n">
        <v>6</v>
      </c>
      <c r="D511" s="0" t="n">
        <v>8311.84465499761</v>
      </c>
      <c r="E511" s="0" t="n">
        <v>3838388.22070815</v>
      </c>
      <c r="F511" s="60" t="n">
        <f aca="false">E511/43560</f>
        <v>88.1172686112983</v>
      </c>
    </row>
    <row r="512" customFormat="false" ht="15" hidden="false" customHeight="false" outlineLevel="0" collapsed="false">
      <c r="A512" s="58" t="n">
        <v>14061</v>
      </c>
      <c r="B512" s="0" t="n">
        <v>1938</v>
      </c>
      <c r="C512" s="0" t="n">
        <v>6</v>
      </c>
      <c r="D512" s="0" t="n">
        <v>8312.63479246183</v>
      </c>
      <c r="E512" s="0" t="n">
        <v>4951829.21755981</v>
      </c>
      <c r="F512" s="60" t="n">
        <f aca="false">E512/43560</f>
        <v>113.678356693292</v>
      </c>
    </row>
    <row r="513" customFormat="false" ht="15" hidden="false" customHeight="false" outlineLevel="0" collapsed="false">
      <c r="A513" s="58" t="n">
        <v>29829</v>
      </c>
      <c r="B513" s="0" t="n">
        <v>1981</v>
      </c>
      <c r="C513" s="0" t="n">
        <v>8</v>
      </c>
      <c r="D513" s="0" t="n">
        <v>8328.29745050095</v>
      </c>
      <c r="E513" s="0" t="n">
        <v>4570441.87521655</v>
      </c>
      <c r="F513" s="60" t="n">
        <f aca="false">E513/43560</f>
        <v>104.922908062823</v>
      </c>
    </row>
    <row r="514" customFormat="false" ht="15" hidden="false" customHeight="false" outlineLevel="0" collapsed="false">
      <c r="A514" s="58" t="n">
        <v>17410</v>
      </c>
      <c r="B514" s="0" t="n">
        <v>1947</v>
      </c>
      <c r="C514" s="0" t="n">
        <v>8</v>
      </c>
      <c r="D514" s="0" t="n">
        <v>8336.08151240458</v>
      </c>
      <c r="E514" s="0" t="n">
        <v>4844916.26038247</v>
      </c>
      <c r="F514" s="60" t="n">
        <f aca="false">E514/43560</f>
        <v>111.223972919708</v>
      </c>
    </row>
    <row r="515" customFormat="false" ht="15" hidden="false" customHeight="false" outlineLevel="0" collapsed="false">
      <c r="A515" s="58" t="n">
        <v>16771</v>
      </c>
      <c r="B515" s="0" t="n">
        <v>1945</v>
      </c>
      <c r="C515" s="0" t="n">
        <v>11</v>
      </c>
      <c r="D515" s="0" t="n">
        <v>8341.66662169013</v>
      </c>
      <c r="E515" s="0" t="n">
        <v>4533928.64644957</v>
      </c>
      <c r="F515" s="60" t="n">
        <f aca="false">E515/43560</f>
        <v>104.08467967056</v>
      </c>
    </row>
    <row r="516" customFormat="false" ht="15" hidden="false" customHeight="false" outlineLevel="0" collapsed="false">
      <c r="A516" s="58" t="n">
        <v>20270</v>
      </c>
      <c r="B516" s="0" t="n">
        <v>1955</v>
      </c>
      <c r="C516" s="0" t="n">
        <v>6</v>
      </c>
      <c r="D516" s="0" t="n">
        <v>8343.6276538645</v>
      </c>
      <c r="E516" s="0" t="n">
        <v>4865930.38455088</v>
      </c>
      <c r="F516" s="60" t="n">
        <f aca="false">E516/43560</f>
        <v>111.70639082991</v>
      </c>
    </row>
    <row r="517" customFormat="false" ht="15" hidden="false" customHeight="false" outlineLevel="0" collapsed="false">
      <c r="A517" s="58" t="n">
        <v>17348</v>
      </c>
      <c r="B517" s="0" t="n">
        <v>1947</v>
      </c>
      <c r="C517" s="0" t="n">
        <v>6</v>
      </c>
      <c r="D517" s="0" t="n">
        <v>8357.3721254771</v>
      </c>
      <c r="E517" s="0" t="n">
        <v>4792505.1277998</v>
      </c>
      <c r="F517" s="60" t="n">
        <f aca="false">E517/43560</f>
        <v>110.02077887511</v>
      </c>
    </row>
    <row r="518" customFormat="false" ht="15" hidden="false" customHeight="false" outlineLevel="0" collapsed="false">
      <c r="A518" s="58" t="n">
        <v>8979</v>
      </c>
      <c r="B518" s="0" t="n">
        <v>1924</v>
      </c>
      <c r="C518" s="0" t="n">
        <v>7</v>
      </c>
      <c r="D518" s="0" t="n">
        <v>8393.76104932013</v>
      </c>
      <c r="E518" s="0" t="n">
        <v>4807735.42438246</v>
      </c>
      <c r="F518" s="60" t="n">
        <f aca="false">E518/43560</f>
        <v>110.370418374253</v>
      </c>
    </row>
    <row r="519" customFormat="false" ht="15" hidden="false" customHeight="false" outlineLevel="0" collapsed="false">
      <c r="A519" s="58" t="n">
        <v>24653</v>
      </c>
      <c r="B519" s="0" t="n">
        <v>1967</v>
      </c>
      <c r="C519" s="0" t="n">
        <v>6</v>
      </c>
      <c r="D519" s="0" t="n">
        <v>8395.22161408635</v>
      </c>
      <c r="E519" s="0" t="n">
        <v>4866409.56379059</v>
      </c>
      <c r="F519" s="60" t="n">
        <f aca="false">E519/43560</f>
        <v>111.717391271593</v>
      </c>
    </row>
    <row r="520" customFormat="false" ht="15" hidden="false" customHeight="false" outlineLevel="0" collapsed="false">
      <c r="A520" s="58" t="n">
        <v>28306</v>
      </c>
      <c r="B520" s="0" t="n">
        <v>1977</v>
      </c>
      <c r="C520" s="0" t="n">
        <v>6</v>
      </c>
      <c r="D520" s="0" t="n">
        <v>8409.67291716365</v>
      </c>
      <c r="E520" s="0" t="n">
        <v>3672449.71629735</v>
      </c>
      <c r="F520" s="60" t="n">
        <f aca="false">E520/43560</f>
        <v>84.3078447267528</v>
      </c>
    </row>
    <row r="521" customFormat="false" ht="15" hidden="false" customHeight="false" outlineLevel="0" collapsed="false">
      <c r="A521" s="58" t="n">
        <v>34120</v>
      </c>
      <c r="B521" s="0" t="n">
        <v>1993</v>
      </c>
      <c r="C521" s="0" t="n">
        <v>5</v>
      </c>
      <c r="D521" s="0" t="n">
        <v>8413.03894918893</v>
      </c>
      <c r="E521" s="0" t="n">
        <v>4637444.21909144</v>
      </c>
      <c r="F521" s="60" t="n">
        <f aca="false">E521/43560</f>
        <v>106.461070227076</v>
      </c>
    </row>
    <row r="522" customFormat="false" ht="15" hidden="false" customHeight="false" outlineLevel="0" collapsed="false">
      <c r="A522" s="58" t="n">
        <v>24441</v>
      </c>
      <c r="B522" s="0" t="n">
        <v>1966</v>
      </c>
      <c r="C522" s="0" t="n">
        <v>11</v>
      </c>
      <c r="D522" s="0" t="n">
        <v>8417.4590164301</v>
      </c>
      <c r="E522" s="0" t="n">
        <v>4188582.61169787</v>
      </c>
      <c r="F522" s="60" t="n">
        <f aca="false">E522/43560</f>
        <v>96.1566256128988</v>
      </c>
    </row>
    <row r="523" customFormat="false" ht="15" hidden="false" customHeight="false" outlineLevel="0" collapsed="false">
      <c r="A523" s="58" t="n">
        <v>28245</v>
      </c>
      <c r="B523" s="0" t="n">
        <v>1977</v>
      </c>
      <c r="C523" s="0" t="n">
        <v>4</v>
      </c>
      <c r="D523" s="0" t="n">
        <v>8435.28826783158</v>
      </c>
      <c r="E523" s="0" t="n">
        <v>4994850.05384893</v>
      </c>
      <c r="F523" s="60" t="n">
        <f aca="false">E523/43560</f>
        <v>114.665979197634</v>
      </c>
    </row>
    <row r="524" customFormat="false" ht="15" hidden="false" customHeight="false" outlineLevel="0" collapsed="false">
      <c r="A524" s="58" t="n">
        <v>20667</v>
      </c>
      <c r="B524" s="0" t="n">
        <v>1956</v>
      </c>
      <c r="C524" s="0" t="n">
        <v>7</v>
      </c>
      <c r="D524" s="0" t="n">
        <v>8463.7086787333</v>
      </c>
      <c r="E524" s="0" t="n">
        <v>4734185.15456878</v>
      </c>
      <c r="F524" s="60" t="n">
        <f aca="false">E524/43560</f>
        <v>108.681936514435</v>
      </c>
    </row>
    <row r="525" customFormat="false" ht="15" hidden="false" customHeight="false" outlineLevel="0" collapsed="false">
      <c r="A525" s="58" t="n">
        <v>7975</v>
      </c>
      <c r="B525" s="0" t="n">
        <v>1921</v>
      </c>
      <c r="C525" s="0" t="n">
        <v>10</v>
      </c>
      <c r="D525" s="0" t="n">
        <v>8478.05904997615</v>
      </c>
      <c r="E525" s="0" t="n">
        <v>4635732.33327245</v>
      </c>
      <c r="F525" s="60" t="n">
        <f aca="false">E525/43560</f>
        <v>106.421770736282</v>
      </c>
    </row>
    <row r="526" customFormat="false" ht="15" hidden="false" customHeight="false" outlineLevel="0" collapsed="false">
      <c r="A526" s="58" t="n">
        <v>25872</v>
      </c>
      <c r="B526" s="0" t="n">
        <v>1970</v>
      </c>
      <c r="C526" s="0" t="n">
        <v>10</v>
      </c>
      <c r="D526" s="0" t="n">
        <v>8505.7511122376</v>
      </c>
      <c r="E526" s="0" t="n">
        <v>4167116.78594161</v>
      </c>
      <c r="F526" s="60" t="n">
        <f aca="false">E526/43560</f>
        <v>95.6638380611021</v>
      </c>
    </row>
    <row r="527" customFormat="false" ht="15" hidden="false" customHeight="false" outlineLevel="0" collapsed="false">
      <c r="A527" s="58" t="n">
        <v>16892</v>
      </c>
      <c r="B527" s="0" t="n">
        <v>1946</v>
      </c>
      <c r="C527" s="0" t="n">
        <v>3</v>
      </c>
      <c r="D527" s="0" t="n">
        <v>8513.29028804866</v>
      </c>
      <c r="E527" s="0" t="n">
        <v>3785110.14495615</v>
      </c>
      <c r="F527" s="60" t="n">
        <f aca="false">E527/43560</f>
        <v>86.8941722900861</v>
      </c>
    </row>
    <row r="528" customFormat="false" ht="15" hidden="false" customHeight="false" outlineLevel="0" collapsed="false">
      <c r="A528" s="58" t="n">
        <v>16284</v>
      </c>
      <c r="B528" s="0" t="n">
        <v>1944</v>
      </c>
      <c r="C528" s="0" t="n">
        <v>7</v>
      </c>
      <c r="D528" s="0" t="n">
        <v>8538.56295622615</v>
      </c>
      <c r="E528" s="0" t="n">
        <v>3674568.54937804</v>
      </c>
      <c r="F528" s="60" t="n">
        <f aca="false">E528/43560</f>
        <v>84.3564864411856</v>
      </c>
    </row>
    <row r="529" customFormat="false" ht="15" hidden="false" customHeight="false" outlineLevel="0" collapsed="false">
      <c r="A529" s="58" t="n">
        <v>36922</v>
      </c>
      <c r="B529" s="0" t="n">
        <v>2001</v>
      </c>
      <c r="C529" s="0" t="n">
        <v>1</v>
      </c>
      <c r="D529" s="0" t="n">
        <v>8569.70638716603</v>
      </c>
      <c r="E529" s="0" t="n">
        <v>4520994.14584364</v>
      </c>
      <c r="F529" s="60" t="n">
        <f aca="false">E529/43560</f>
        <v>103.787744394941</v>
      </c>
    </row>
    <row r="530" customFormat="false" ht="15" hidden="false" customHeight="false" outlineLevel="0" collapsed="false">
      <c r="A530" s="58" t="n">
        <v>34942</v>
      </c>
      <c r="B530" s="0" t="n">
        <v>1995</v>
      </c>
      <c r="C530" s="0" t="n">
        <v>8</v>
      </c>
      <c r="D530" s="0" t="n">
        <v>8579.47914181775</v>
      </c>
      <c r="E530" s="0" t="n">
        <v>4548346.8825899</v>
      </c>
      <c r="F530" s="60" t="n">
        <f aca="false">E530/43560</f>
        <v>104.415676827133</v>
      </c>
    </row>
    <row r="531" customFormat="false" ht="15" hidden="false" customHeight="false" outlineLevel="0" collapsed="false">
      <c r="A531" s="58" t="n">
        <v>12266</v>
      </c>
      <c r="B531" s="0" t="n">
        <v>1933</v>
      </c>
      <c r="C531" s="0" t="n">
        <v>7</v>
      </c>
      <c r="D531" s="0" t="n">
        <v>8581.91722179151</v>
      </c>
      <c r="E531" s="0" t="n">
        <v>4807735.42438246</v>
      </c>
      <c r="F531" s="60" t="n">
        <f aca="false">E531/43560</f>
        <v>110.370418374253</v>
      </c>
    </row>
    <row r="532" customFormat="false" ht="15" hidden="false" customHeight="false" outlineLevel="0" collapsed="false">
      <c r="A532" s="58" t="n">
        <v>21366</v>
      </c>
      <c r="B532" s="0" t="n">
        <v>1958</v>
      </c>
      <c r="C532" s="0" t="n">
        <v>6</v>
      </c>
      <c r="D532" s="0" t="n">
        <v>8585.09827349714</v>
      </c>
      <c r="E532" s="0" t="n">
        <v>4860774.65163692</v>
      </c>
      <c r="F532" s="60" t="n">
        <f aca="false">E532/43560</f>
        <v>111.588031488451</v>
      </c>
    </row>
    <row r="533" customFormat="false" ht="15" hidden="false" customHeight="false" outlineLevel="0" collapsed="false">
      <c r="A533" s="58" t="n">
        <v>14426</v>
      </c>
      <c r="B533" s="0" t="n">
        <v>1939</v>
      </c>
      <c r="C533" s="0" t="n">
        <v>6</v>
      </c>
      <c r="D533" s="0" t="n">
        <v>8617.27845747853</v>
      </c>
      <c r="E533" s="0" t="n">
        <v>4507199.68476836</v>
      </c>
      <c r="F533" s="60" t="n">
        <f aca="false">E533/43560</f>
        <v>103.471067143442</v>
      </c>
    </row>
    <row r="534" customFormat="false" ht="15" hidden="false" customHeight="false" outlineLevel="0" collapsed="false">
      <c r="A534" s="58" t="n">
        <v>26084</v>
      </c>
      <c r="B534" s="0" t="n">
        <v>1971</v>
      </c>
      <c r="C534" s="0" t="n">
        <v>5</v>
      </c>
      <c r="D534" s="0" t="n">
        <v>8670.90770962548</v>
      </c>
      <c r="E534" s="0" t="n">
        <v>4919364.63406899</v>
      </c>
      <c r="F534" s="60" t="n">
        <f aca="false">E534/43560</f>
        <v>112.933072407461</v>
      </c>
    </row>
    <row r="535" customFormat="false" ht="15" hidden="false" customHeight="false" outlineLevel="0" collapsed="false">
      <c r="A535" s="58" t="n">
        <v>15645</v>
      </c>
      <c r="B535" s="0" t="n">
        <v>1942</v>
      </c>
      <c r="C535" s="0" t="n">
        <v>10</v>
      </c>
      <c r="D535" s="0" t="n">
        <v>8676.17953542462</v>
      </c>
      <c r="E535" s="0" t="n">
        <v>3954415.2058087</v>
      </c>
      <c r="F535" s="60" t="n">
        <f aca="false">E535/43560</f>
        <v>90.7808816760491</v>
      </c>
    </row>
    <row r="536" customFormat="false" ht="15" hidden="false" customHeight="false" outlineLevel="0" collapsed="false">
      <c r="A536" s="58" t="n">
        <v>16162</v>
      </c>
      <c r="B536" s="0" t="n">
        <v>1944</v>
      </c>
      <c r="C536" s="0" t="n">
        <v>3</v>
      </c>
      <c r="D536" s="0" t="n">
        <v>8696.26583969466</v>
      </c>
      <c r="E536" s="0" t="n">
        <v>5292568.62572473</v>
      </c>
      <c r="F536" s="60" t="n">
        <f aca="false">E536/43560</f>
        <v>121.500657156215</v>
      </c>
    </row>
    <row r="537" customFormat="false" ht="15" hidden="false" customHeight="false" outlineLevel="0" collapsed="false">
      <c r="A537" s="58" t="n">
        <v>10227</v>
      </c>
      <c r="B537" s="0" t="n">
        <v>1927</v>
      </c>
      <c r="C537" s="0" t="n">
        <v>12</v>
      </c>
      <c r="D537" s="0" t="n">
        <v>8717.02133900883</v>
      </c>
      <c r="E537" s="0" t="n">
        <v>3727980.96182825</v>
      </c>
      <c r="F537" s="60" t="n">
        <f aca="false">E537/43560</f>
        <v>85.5826667086376</v>
      </c>
    </row>
    <row r="538" customFormat="false" ht="15" hidden="false" customHeight="false" outlineLevel="0" collapsed="false">
      <c r="A538" s="58" t="n">
        <v>23832</v>
      </c>
      <c r="B538" s="0" t="n">
        <v>1965</v>
      </c>
      <c r="C538" s="0" t="n">
        <v>3</v>
      </c>
      <c r="D538" s="0" t="n">
        <v>8740.02590947042</v>
      </c>
      <c r="E538" s="0" t="n">
        <v>4018857.3020572</v>
      </c>
      <c r="F538" s="60" t="n">
        <f aca="false">E538/43560</f>
        <v>92.2602686422682</v>
      </c>
    </row>
    <row r="539" customFormat="false" ht="15" hidden="false" customHeight="false" outlineLevel="0" collapsed="false">
      <c r="A539" s="58" t="n">
        <v>8217</v>
      </c>
      <c r="B539" s="0" t="n">
        <v>1922</v>
      </c>
      <c r="C539" s="0" t="n">
        <v>6</v>
      </c>
      <c r="D539" s="0" t="n">
        <v>8776.20440571326</v>
      </c>
      <c r="E539" s="0" t="n">
        <v>3662581.52329384</v>
      </c>
      <c r="F539" s="60" t="n">
        <f aca="false">E539/43560</f>
        <v>84.0813021876454</v>
      </c>
    </row>
    <row r="540" customFormat="false" ht="15" hidden="false" customHeight="false" outlineLevel="0" collapsed="false">
      <c r="A540" s="58" t="n">
        <v>23042</v>
      </c>
      <c r="B540" s="0" t="n">
        <v>1963</v>
      </c>
      <c r="C540" s="0" t="n">
        <v>1</v>
      </c>
      <c r="D540" s="0" t="n">
        <v>8776.31024943345</v>
      </c>
      <c r="E540" s="0" t="n">
        <v>4382542.7911275</v>
      </c>
      <c r="F540" s="60" t="n">
        <f aca="false">E540/43560</f>
        <v>100.609338639291</v>
      </c>
    </row>
    <row r="541" customFormat="false" ht="15" hidden="false" customHeight="false" outlineLevel="0" collapsed="false">
      <c r="A541" s="58" t="n">
        <v>33969</v>
      </c>
      <c r="B541" s="0" t="n">
        <v>1992</v>
      </c>
      <c r="C541" s="0" t="n">
        <v>12</v>
      </c>
      <c r="D541" s="0" t="n">
        <v>8777.10807341365</v>
      </c>
      <c r="E541" s="0" t="n">
        <v>4422329.76879892</v>
      </c>
      <c r="F541" s="60" t="n">
        <f aca="false">E541/43560</f>
        <v>101.522721965081</v>
      </c>
    </row>
    <row r="542" customFormat="false" ht="15" hidden="false" customHeight="false" outlineLevel="0" collapsed="false">
      <c r="A542" s="58" t="n">
        <v>25749</v>
      </c>
      <c r="B542" s="0" t="n">
        <v>1970</v>
      </c>
      <c r="C542" s="0" t="n">
        <v>6</v>
      </c>
      <c r="D542" s="0" t="n">
        <v>8789.7893427958</v>
      </c>
      <c r="E542" s="0" t="n">
        <v>3489393.94167667</v>
      </c>
      <c r="F542" s="60" t="n">
        <f aca="false">E542/43560</f>
        <v>80.1054623892715</v>
      </c>
    </row>
    <row r="543" customFormat="false" ht="15" hidden="false" customHeight="false" outlineLevel="0" collapsed="false">
      <c r="A543" s="58" t="n">
        <v>10471</v>
      </c>
      <c r="B543" s="0" t="n">
        <v>1928</v>
      </c>
      <c r="C543" s="0" t="n">
        <v>8</v>
      </c>
      <c r="D543" s="0" t="n">
        <v>8812.08319268846</v>
      </c>
      <c r="E543" s="0" t="n">
        <v>4451592.19613317</v>
      </c>
      <c r="F543" s="60" t="n">
        <f aca="false">E543/43560</f>
        <v>102.194494860725</v>
      </c>
    </row>
    <row r="544" customFormat="false" ht="15" hidden="false" customHeight="false" outlineLevel="0" collapsed="false">
      <c r="A544" s="58" t="n">
        <v>14884</v>
      </c>
      <c r="B544" s="0" t="n">
        <v>1940</v>
      </c>
      <c r="C544" s="0" t="n">
        <v>9</v>
      </c>
      <c r="D544" s="0" t="n">
        <v>8834.96499433445</v>
      </c>
      <c r="E544" s="0" t="n">
        <v>3893792.5662458</v>
      </c>
      <c r="F544" s="60" t="n">
        <f aca="false">E544/43560</f>
        <v>89.3891773701975</v>
      </c>
    </row>
    <row r="545" customFormat="false" ht="15" hidden="false" customHeight="false" outlineLevel="0" collapsed="false">
      <c r="A545" s="58" t="n">
        <v>26845</v>
      </c>
      <c r="B545" s="0" t="n">
        <v>1973</v>
      </c>
      <c r="C545" s="0" t="n">
        <v>6</v>
      </c>
      <c r="D545" s="0" t="n">
        <v>8837.9699770396</v>
      </c>
      <c r="E545" s="0" t="n">
        <v>3536750.48977267</v>
      </c>
      <c r="F545" s="60" t="n">
        <f aca="false">E545/43560</f>
        <v>81.1926191407866</v>
      </c>
    </row>
    <row r="546" customFormat="false" ht="15" hidden="false" customHeight="false" outlineLevel="0" collapsed="false">
      <c r="A546" s="58" t="n">
        <v>13635</v>
      </c>
      <c r="B546" s="0" t="n">
        <v>1937</v>
      </c>
      <c r="C546" s="0" t="n">
        <v>4</v>
      </c>
      <c r="D546" s="0" t="n">
        <v>8840.50921174261</v>
      </c>
      <c r="E546" s="0" t="n">
        <v>4522860.44143543</v>
      </c>
      <c r="F546" s="60" t="n">
        <f aca="false">E546/43560</f>
        <v>103.83058864636</v>
      </c>
    </row>
    <row r="547" customFormat="false" ht="15" hidden="false" customHeight="false" outlineLevel="0" collapsed="false">
      <c r="A547" s="58" t="n">
        <v>19967</v>
      </c>
      <c r="B547" s="0" t="n">
        <v>1954</v>
      </c>
      <c r="C547" s="0" t="n">
        <v>8</v>
      </c>
      <c r="D547" s="0" t="n">
        <v>8848.56016668655</v>
      </c>
      <c r="E547" s="0" t="n">
        <v>4598896.14204326</v>
      </c>
      <c r="F547" s="60" t="n">
        <f aca="false">E547/43560</f>
        <v>105.57612814608</v>
      </c>
    </row>
    <row r="548" customFormat="false" ht="15" hidden="false" customHeight="false" outlineLevel="0" collapsed="false">
      <c r="A548" s="58" t="n">
        <v>19298</v>
      </c>
      <c r="B548" s="0" t="n">
        <v>1952</v>
      </c>
      <c r="C548" s="0" t="n">
        <v>10</v>
      </c>
      <c r="D548" s="0" t="n">
        <v>8851.97540404342</v>
      </c>
      <c r="E548" s="0" t="n">
        <v>4227336.57225227</v>
      </c>
      <c r="F548" s="60" t="n">
        <f aca="false">E548/43560</f>
        <v>97.0462941288399</v>
      </c>
    </row>
    <row r="549" customFormat="false" ht="15" hidden="false" customHeight="false" outlineLevel="0" collapsed="false">
      <c r="A549" s="58" t="n">
        <v>21428</v>
      </c>
      <c r="B549" s="0" t="n">
        <v>1958</v>
      </c>
      <c r="C549" s="0" t="n">
        <v>8</v>
      </c>
      <c r="D549" s="0" t="n">
        <v>8855.94849713741</v>
      </c>
      <c r="E549" s="0" t="n">
        <v>4654695.86581375</v>
      </c>
      <c r="F549" s="60" t="n">
        <f aca="false">E549/43560</f>
        <v>106.857113540261</v>
      </c>
    </row>
    <row r="550" customFormat="false" ht="15" hidden="false" customHeight="false" outlineLevel="0" collapsed="false">
      <c r="A550" s="58" t="n">
        <v>12600</v>
      </c>
      <c r="B550" s="0" t="n">
        <v>1934</v>
      </c>
      <c r="C550" s="0" t="n">
        <v>6</v>
      </c>
      <c r="D550" s="0" t="n">
        <v>8858.64525137166</v>
      </c>
      <c r="E550" s="0" t="n">
        <v>4258412.33022691</v>
      </c>
      <c r="F550" s="60" t="n">
        <f aca="false">E550/43560</f>
        <v>97.7596953679273</v>
      </c>
    </row>
    <row r="551" customFormat="false" ht="15" hidden="false" customHeight="false" outlineLevel="0" collapsed="false">
      <c r="A551" s="58" t="n">
        <v>12419</v>
      </c>
      <c r="B551" s="0" t="n">
        <v>1933</v>
      </c>
      <c r="C551" s="0" t="n">
        <v>12</v>
      </c>
      <c r="D551" s="0" t="n">
        <v>8869.51333194179</v>
      </c>
      <c r="E551" s="0" t="n">
        <v>4047618.23265909</v>
      </c>
      <c r="F551" s="60" t="n">
        <f aca="false">E551/43560</f>
        <v>92.9205287570957</v>
      </c>
    </row>
    <row r="552" customFormat="false" ht="15" hidden="false" customHeight="false" outlineLevel="0" collapsed="false">
      <c r="A552" s="58" t="n">
        <v>15188</v>
      </c>
      <c r="B552" s="0" t="n">
        <v>1941</v>
      </c>
      <c r="C552" s="0" t="n">
        <v>7</v>
      </c>
      <c r="D552" s="0" t="n">
        <v>8883.6886465291</v>
      </c>
      <c r="E552" s="0" t="n">
        <v>3554223.38468467</v>
      </c>
      <c r="F552" s="60" t="n">
        <f aca="false">E552/43560</f>
        <v>81.5937416135139</v>
      </c>
    </row>
    <row r="553" customFormat="false" ht="15" hidden="false" customHeight="false" outlineLevel="0" collapsed="false">
      <c r="A553" s="58" t="n">
        <v>26329</v>
      </c>
      <c r="B553" s="0" t="n">
        <v>1972</v>
      </c>
      <c r="C553" s="0" t="n">
        <v>1</v>
      </c>
      <c r="D553" s="0" t="n">
        <v>8883.87812052719</v>
      </c>
      <c r="E553" s="0" t="n">
        <v>3977408.08309053</v>
      </c>
      <c r="F553" s="60" t="n">
        <f aca="false">E553/43560</f>
        <v>91.3087255071288</v>
      </c>
    </row>
    <row r="554" customFormat="false" ht="15" hidden="false" customHeight="false" outlineLevel="0" collapsed="false">
      <c r="A554" s="58" t="n">
        <v>9010</v>
      </c>
      <c r="B554" s="0" t="n">
        <v>1924</v>
      </c>
      <c r="C554" s="0" t="n">
        <v>8</v>
      </c>
      <c r="D554" s="0" t="n">
        <v>8886.05548067748</v>
      </c>
      <c r="E554" s="0" t="n">
        <v>4511478.84130107</v>
      </c>
      <c r="F554" s="60" t="n">
        <f aca="false">E554/43560</f>
        <v>103.569303060171</v>
      </c>
    </row>
    <row r="555" customFormat="false" ht="15" hidden="false" customHeight="false" outlineLevel="0" collapsed="false">
      <c r="A555" s="58" t="n">
        <v>17226</v>
      </c>
      <c r="B555" s="0" t="n">
        <v>1947</v>
      </c>
      <c r="C555" s="0" t="n">
        <v>2</v>
      </c>
      <c r="D555" s="0" t="n">
        <v>8932.43093317629</v>
      </c>
      <c r="E555" s="0" t="n">
        <v>4067316.92952731</v>
      </c>
      <c r="F555" s="60" t="n">
        <f aca="false">E555/43560</f>
        <v>93.3727486117381</v>
      </c>
    </row>
    <row r="556" customFormat="false" ht="15" hidden="false" customHeight="false" outlineLevel="0" collapsed="false">
      <c r="A556" s="58" t="n">
        <v>27972</v>
      </c>
      <c r="B556" s="0" t="n">
        <v>1976</v>
      </c>
      <c r="C556" s="0" t="n">
        <v>7</v>
      </c>
      <c r="D556" s="0" t="n">
        <v>8960.93037929389</v>
      </c>
      <c r="E556" s="0" t="n">
        <v>3550379.3315788</v>
      </c>
      <c r="F556" s="60" t="n">
        <f aca="false">E556/43560</f>
        <v>81.505494297034</v>
      </c>
    </row>
    <row r="557" customFormat="false" ht="15" hidden="false" customHeight="false" outlineLevel="0" collapsed="false">
      <c r="A557" s="58" t="n">
        <v>35520</v>
      </c>
      <c r="B557" s="0" t="n">
        <v>1997</v>
      </c>
      <c r="C557" s="0" t="n">
        <v>3</v>
      </c>
      <c r="D557" s="0" t="n">
        <v>8966.45765595181</v>
      </c>
      <c r="E557" s="0" t="n">
        <v>4587341.48833486</v>
      </c>
      <c r="F557" s="60" t="n">
        <f aca="false">E557/43560</f>
        <v>105.310869796484</v>
      </c>
    </row>
    <row r="558" customFormat="false" ht="15" hidden="false" customHeight="false" outlineLevel="0" collapsed="false">
      <c r="A558" s="58" t="n">
        <v>27850</v>
      </c>
      <c r="B558" s="0" t="n">
        <v>1976</v>
      </c>
      <c r="C558" s="0" t="n">
        <v>3</v>
      </c>
      <c r="D558" s="0" t="n">
        <v>8983.67029908158</v>
      </c>
      <c r="E558" s="0" t="n">
        <v>4586088.8832043</v>
      </c>
      <c r="F558" s="60" t="n">
        <f aca="false">E558/43560</f>
        <v>105.282113939493</v>
      </c>
    </row>
    <row r="559" customFormat="false" ht="15" hidden="false" customHeight="false" outlineLevel="0" collapsed="false">
      <c r="A559" s="58" t="n">
        <v>16649</v>
      </c>
      <c r="B559" s="0" t="n">
        <v>1945</v>
      </c>
      <c r="C559" s="0" t="n">
        <v>7</v>
      </c>
      <c r="D559" s="0" t="n">
        <v>8996.2952275167</v>
      </c>
      <c r="E559" s="0" t="n">
        <v>3658893.74353267</v>
      </c>
      <c r="F559" s="60" t="n">
        <f aca="false">E559/43560</f>
        <v>83.9966424135139</v>
      </c>
    </row>
    <row r="560" customFormat="false" ht="15" hidden="false" customHeight="false" outlineLevel="0" collapsed="false">
      <c r="A560" s="58" t="n">
        <v>15706</v>
      </c>
      <c r="B560" s="0" t="n">
        <v>1942</v>
      </c>
      <c r="C560" s="0" t="n">
        <v>12</v>
      </c>
      <c r="D560" s="0" t="n">
        <v>9000.15261882753</v>
      </c>
      <c r="E560" s="0" t="n">
        <v>4369854.50276271</v>
      </c>
      <c r="F560" s="60" t="n">
        <f aca="false">E560/43560</f>
        <v>100.318055618979</v>
      </c>
    </row>
    <row r="561" customFormat="false" ht="15" hidden="false" customHeight="false" outlineLevel="0" collapsed="false">
      <c r="A561" s="58" t="n">
        <v>9617</v>
      </c>
      <c r="B561" s="0" t="n">
        <v>1926</v>
      </c>
      <c r="C561" s="0" t="n">
        <v>4</v>
      </c>
      <c r="D561" s="0" t="n">
        <v>9012.40054120945</v>
      </c>
      <c r="E561" s="0" t="n">
        <v>4304053.2984385</v>
      </c>
      <c r="F561" s="60" t="n">
        <f aca="false">E561/43560</f>
        <v>98.8074678245753</v>
      </c>
    </row>
    <row r="562" customFormat="false" ht="15" hidden="false" customHeight="false" outlineLevel="0" collapsed="false">
      <c r="A562" s="58" t="n">
        <v>30255</v>
      </c>
      <c r="B562" s="0" t="n">
        <v>1982</v>
      </c>
      <c r="C562" s="0" t="n">
        <v>10</v>
      </c>
      <c r="D562" s="0" t="n">
        <v>9020.00609046994</v>
      </c>
      <c r="E562" s="0" t="n">
        <v>4237357.20204366</v>
      </c>
      <c r="F562" s="60" t="n">
        <f aca="false">E562/43560</f>
        <v>97.2763361350703</v>
      </c>
    </row>
    <row r="563" customFormat="false" ht="15" hidden="false" customHeight="false" outlineLevel="0" collapsed="false">
      <c r="A563" s="58" t="n">
        <v>37346</v>
      </c>
      <c r="B563" s="0" t="n">
        <v>2002</v>
      </c>
      <c r="C563" s="0" t="n">
        <v>3</v>
      </c>
      <c r="D563" s="0" t="n">
        <v>9040.3644001968</v>
      </c>
      <c r="E563" s="0" t="n">
        <v>4127256.90939513</v>
      </c>
      <c r="F563" s="60" t="n">
        <f aca="false">E563/43560</f>
        <v>94.7487812074181</v>
      </c>
    </row>
    <row r="564" customFormat="false" ht="15" hidden="false" customHeight="false" outlineLevel="0" collapsed="false">
      <c r="A564" s="58" t="n">
        <v>22462</v>
      </c>
      <c r="B564" s="0" t="n">
        <v>1961</v>
      </c>
      <c r="C564" s="0" t="n">
        <v>6</v>
      </c>
      <c r="D564" s="0" t="n">
        <v>9063.91471552958</v>
      </c>
      <c r="E564" s="0" t="n">
        <v>3280554.65933747</v>
      </c>
      <c r="F564" s="60" t="n">
        <f aca="false">E564/43560</f>
        <v>75.3111721610989</v>
      </c>
    </row>
    <row r="565" customFormat="false" ht="15" hidden="false" customHeight="false" outlineLevel="0" collapsed="false">
      <c r="A565" s="58" t="n">
        <v>37315</v>
      </c>
      <c r="B565" s="0" t="n">
        <v>2002</v>
      </c>
      <c r="C565" s="0" t="n">
        <v>2</v>
      </c>
      <c r="D565" s="0" t="n">
        <v>9070.38583984375</v>
      </c>
      <c r="E565" s="0" t="n">
        <v>4571661.52417363</v>
      </c>
      <c r="F565" s="60" t="n">
        <f aca="false">E565/43560</f>
        <v>104.950907350175</v>
      </c>
    </row>
    <row r="566" customFormat="false" ht="15" hidden="false" customHeight="false" outlineLevel="0" collapsed="false">
      <c r="A566" s="58" t="n">
        <v>17745</v>
      </c>
      <c r="B566" s="0" t="n">
        <v>1948</v>
      </c>
      <c r="C566" s="0" t="n">
        <v>7</v>
      </c>
      <c r="D566" s="0" t="n">
        <v>9091.22029460878</v>
      </c>
      <c r="E566" s="0" t="n">
        <v>3327911.20743347</v>
      </c>
      <c r="F566" s="60" t="n">
        <f aca="false">E566/43560</f>
        <v>76.398328912614</v>
      </c>
    </row>
    <row r="567" customFormat="false" ht="15" hidden="false" customHeight="false" outlineLevel="0" collapsed="false">
      <c r="A567" s="58" t="n">
        <v>21731</v>
      </c>
      <c r="B567" s="0" t="n">
        <v>1959</v>
      </c>
      <c r="C567" s="0" t="n">
        <v>6</v>
      </c>
      <c r="D567" s="0" t="n">
        <v>9178.02813096374</v>
      </c>
      <c r="E567" s="0" t="n">
        <v>3450054.46119347</v>
      </c>
      <c r="F567" s="60" t="n">
        <f aca="false">E567/43560</f>
        <v>79.2023521853413</v>
      </c>
    </row>
    <row r="568" customFormat="false" ht="15" hidden="false" customHeight="false" outlineLevel="0" collapsed="false">
      <c r="A568" s="58" t="n">
        <v>13362</v>
      </c>
      <c r="B568" s="0" t="n">
        <v>1936</v>
      </c>
      <c r="C568" s="0" t="n">
        <v>7</v>
      </c>
      <c r="D568" s="0" t="n">
        <v>9193.58514283158</v>
      </c>
      <c r="E568" s="0" t="n">
        <v>3461896.95142981</v>
      </c>
      <c r="F568" s="60" t="n">
        <f aca="false">E568/43560</f>
        <v>79.4742183523831</v>
      </c>
    </row>
    <row r="569" customFormat="false" ht="15" hidden="false" customHeight="false" outlineLevel="0" collapsed="false">
      <c r="A569" s="58" t="n">
        <v>34577</v>
      </c>
      <c r="B569" s="0" t="n">
        <v>1994</v>
      </c>
      <c r="C569" s="0" t="n">
        <v>8</v>
      </c>
      <c r="D569" s="0" t="n">
        <v>9221.46837428435</v>
      </c>
      <c r="E569" s="0" t="n">
        <v>4478181.2245691</v>
      </c>
      <c r="F569" s="60" t="n">
        <f aca="false">E569/43560</f>
        <v>102.80489496256</v>
      </c>
    </row>
    <row r="570" customFormat="false" ht="15" hidden="false" customHeight="false" outlineLevel="0" collapsed="false">
      <c r="A570" s="58" t="n">
        <v>35369</v>
      </c>
      <c r="B570" s="0" t="n">
        <v>1996</v>
      </c>
      <c r="C570" s="0" t="n">
        <v>10</v>
      </c>
      <c r="D570" s="0" t="n">
        <v>9227.21200650048</v>
      </c>
      <c r="E570" s="0" t="n">
        <v>4939226.94166678</v>
      </c>
      <c r="F570" s="60" t="n">
        <f aca="false">E570/43560</f>
        <v>113.38904824763</v>
      </c>
    </row>
    <row r="571" customFormat="false" ht="15" hidden="false" customHeight="false" outlineLevel="0" collapsed="false">
      <c r="A571" s="58" t="n">
        <v>15826</v>
      </c>
      <c r="B571" s="0" t="n">
        <v>1943</v>
      </c>
      <c r="C571" s="0" t="n">
        <v>4</v>
      </c>
      <c r="D571" s="0" t="n">
        <v>9248.04227173783</v>
      </c>
      <c r="E571" s="0" t="n">
        <v>4835697.17775945</v>
      </c>
      <c r="F571" s="60" t="n">
        <f aca="false">E571/43560</f>
        <v>111.012331904487</v>
      </c>
    </row>
    <row r="572" customFormat="false" ht="15" hidden="false" customHeight="false" outlineLevel="0" collapsed="false">
      <c r="A572" s="58" t="n">
        <v>13240</v>
      </c>
      <c r="B572" s="0" t="n">
        <v>1936</v>
      </c>
      <c r="C572" s="0" t="n">
        <v>3</v>
      </c>
      <c r="D572" s="0" t="n">
        <v>9263.19497331226</v>
      </c>
      <c r="E572" s="0" t="n">
        <v>4490942.39846542</v>
      </c>
      <c r="F572" s="60" t="n">
        <f aca="false">E572/43560</f>
        <v>103.09785120444</v>
      </c>
    </row>
    <row r="573" customFormat="false" ht="15" hidden="false" customHeight="false" outlineLevel="0" collapsed="false">
      <c r="A573" s="58" t="n">
        <v>12450</v>
      </c>
      <c r="B573" s="0" t="n">
        <v>1934</v>
      </c>
      <c r="C573" s="0" t="n">
        <v>1</v>
      </c>
      <c r="D573" s="0" t="n">
        <v>9268.22029609971</v>
      </c>
      <c r="E573" s="0" t="n">
        <v>4457499.06262319</v>
      </c>
      <c r="F573" s="60" t="n">
        <f aca="false">E573/43560</f>
        <v>102.330097856363</v>
      </c>
    </row>
    <row r="574" customFormat="false" ht="15" hidden="false" customHeight="false" outlineLevel="0" collapsed="false">
      <c r="A574" s="58" t="n">
        <v>18901</v>
      </c>
      <c r="B574" s="0" t="n">
        <v>1951</v>
      </c>
      <c r="C574" s="0" t="n">
        <v>9</v>
      </c>
      <c r="D574" s="0" t="n">
        <v>9269.07408754771</v>
      </c>
      <c r="E574" s="0" t="n">
        <v>4284191.34176475</v>
      </c>
      <c r="F574" s="60" t="n">
        <f aca="false">E574/43560</f>
        <v>98.351500040513</v>
      </c>
    </row>
    <row r="575" customFormat="false" ht="15" hidden="false" customHeight="false" outlineLevel="0" collapsed="false">
      <c r="A575" s="58" t="n">
        <v>16437</v>
      </c>
      <c r="B575" s="0" t="n">
        <v>1944</v>
      </c>
      <c r="C575" s="0" t="n">
        <v>12</v>
      </c>
      <c r="D575" s="0" t="n">
        <v>9281.00748896708</v>
      </c>
      <c r="E575" s="0" t="n">
        <v>4457499.06262319</v>
      </c>
      <c r="F575" s="60" t="n">
        <f aca="false">E575/43560</f>
        <v>102.330097856363</v>
      </c>
    </row>
    <row r="576" customFormat="false" ht="15" hidden="false" customHeight="false" outlineLevel="0" collapsed="false">
      <c r="A576" s="58" t="n">
        <v>32659</v>
      </c>
      <c r="B576" s="0" t="n">
        <v>1989</v>
      </c>
      <c r="C576" s="0" t="n">
        <v>5</v>
      </c>
      <c r="D576" s="0" t="n">
        <v>9286.11169787691</v>
      </c>
      <c r="E576" s="0" t="n">
        <v>3735001.93741522</v>
      </c>
      <c r="F576" s="60" t="n">
        <f aca="false">E576/43560</f>
        <v>85.7438461298261</v>
      </c>
    </row>
    <row r="577" customFormat="false" ht="15" hidden="false" customHeight="false" outlineLevel="0" collapsed="false">
      <c r="A577" s="58" t="n">
        <v>23711</v>
      </c>
      <c r="B577" s="0" t="n">
        <v>1964</v>
      </c>
      <c r="C577" s="0" t="n">
        <v>11</v>
      </c>
      <c r="D577" s="0" t="n">
        <v>9298.02201365697</v>
      </c>
      <c r="E577" s="0" t="n">
        <v>4628258.96443999</v>
      </c>
      <c r="F577" s="60" t="n">
        <f aca="false">E577/43560</f>
        <v>106.250205795225</v>
      </c>
    </row>
    <row r="578" customFormat="false" ht="15" hidden="false" customHeight="false" outlineLevel="0" collapsed="false">
      <c r="A578" s="58" t="n">
        <v>21397</v>
      </c>
      <c r="B578" s="0" t="n">
        <v>1958</v>
      </c>
      <c r="C578" s="0" t="n">
        <v>7</v>
      </c>
      <c r="D578" s="0" t="n">
        <v>9318.71101353769</v>
      </c>
      <c r="E578" s="0" t="n">
        <v>3254696.06735709</v>
      </c>
      <c r="F578" s="60" t="n">
        <f aca="false">E578/43560</f>
        <v>74.717540572936</v>
      </c>
    </row>
    <row r="579" customFormat="false" ht="15" hidden="false" customHeight="false" outlineLevel="0" collapsed="false">
      <c r="A579" s="58" t="n">
        <v>27728</v>
      </c>
      <c r="B579" s="0" t="n">
        <v>1975</v>
      </c>
      <c r="C579" s="0" t="n">
        <v>11</v>
      </c>
      <c r="D579" s="0" t="n">
        <v>9335.79158218034</v>
      </c>
      <c r="E579" s="0" t="n">
        <v>4424250.8123398</v>
      </c>
      <c r="F579" s="60" t="n">
        <f aca="false">E579/43560</f>
        <v>101.566823056469</v>
      </c>
    </row>
    <row r="580" customFormat="false" ht="15" hidden="false" customHeight="false" outlineLevel="0" collapsed="false">
      <c r="A580" s="58" t="n">
        <v>17257</v>
      </c>
      <c r="B580" s="0" t="n">
        <v>1947</v>
      </c>
      <c r="C580" s="0" t="n">
        <v>3</v>
      </c>
      <c r="D580" s="0" t="n">
        <v>9343.04485180105</v>
      </c>
      <c r="E580" s="0" t="n">
        <v>4463293.35349077</v>
      </c>
      <c r="F580" s="60" t="n">
        <f aca="false">E580/43560</f>
        <v>102.463116471322</v>
      </c>
    </row>
    <row r="581" customFormat="false" ht="15" hidden="false" customHeight="false" outlineLevel="0" collapsed="false">
      <c r="A581" s="58" t="n">
        <v>26237</v>
      </c>
      <c r="B581" s="0" t="n">
        <v>1971</v>
      </c>
      <c r="C581" s="0" t="n">
        <v>10</v>
      </c>
      <c r="D581" s="0" t="n">
        <v>9351.59734762643</v>
      </c>
      <c r="E581" s="0" t="n">
        <v>4866290.60718377</v>
      </c>
      <c r="F581" s="60" t="n">
        <f aca="false">E581/43560</f>
        <v>111.714660403668</v>
      </c>
    </row>
    <row r="582" customFormat="false" ht="15" hidden="false" customHeight="false" outlineLevel="0" collapsed="false">
      <c r="A582" s="58" t="n">
        <v>25019</v>
      </c>
      <c r="B582" s="0" t="n">
        <v>1968</v>
      </c>
      <c r="C582" s="0" t="n">
        <v>6</v>
      </c>
      <c r="D582" s="0" t="n">
        <v>9361.20276866651</v>
      </c>
      <c r="E582" s="0" t="n">
        <v>3825246.06144645</v>
      </c>
      <c r="F582" s="60" t="n">
        <f aca="false">E582/43560</f>
        <v>87.8155661489085</v>
      </c>
    </row>
    <row r="583" customFormat="false" ht="15" hidden="false" customHeight="false" outlineLevel="0" collapsed="false">
      <c r="A583" s="58" t="n">
        <v>28641</v>
      </c>
      <c r="B583" s="0" t="n">
        <v>1978</v>
      </c>
      <c r="C583" s="0" t="n">
        <v>5</v>
      </c>
      <c r="D583" s="0" t="n">
        <v>9368.47818165554</v>
      </c>
      <c r="E583" s="0" t="n">
        <v>4934356.20976581</v>
      </c>
      <c r="F583" s="60" t="n">
        <f aca="false">E583/43560</f>
        <v>113.277231629151</v>
      </c>
    </row>
    <row r="584" customFormat="false" ht="15" hidden="false" customHeight="false" outlineLevel="0" collapsed="false">
      <c r="A584" s="58" t="n">
        <v>8036</v>
      </c>
      <c r="B584" s="0" t="n">
        <v>1921</v>
      </c>
      <c r="C584" s="0" t="n">
        <v>12</v>
      </c>
      <c r="D584" s="0" t="n">
        <v>9371.38020932729</v>
      </c>
      <c r="E584" s="0" t="n">
        <v>4530130.30649519</v>
      </c>
      <c r="F584" s="60" t="n">
        <f aca="false">E584/43560</f>
        <v>103.997481783636</v>
      </c>
    </row>
    <row r="585" customFormat="false" ht="15" hidden="false" customHeight="false" outlineLevel="0" collapsed="false">
      <c r="A585" s="58" t="n">
        <v>17714</v>
      </c>
      <c r="B585" s="0" t="n">
        <v>1948</v>
      </c>
      <c r="C585" s="0" t="n">
        <v>6</v>
      </c>
      <c r="D585" s="0" t="n">
        <v>9378.74732675334</v>
      </c>
      <c r="E585" s="0" t="n">
        <v>4520928.28809196</v>
      </c>
      <c r="F585" s="60" t="n">
        <f aca="false">E585/43560</f>
        <v>103.786232508998</v>
      </c>
    </row>
    <row r="586" customFormat="false" ht="15" hidden="false" customHeight="false" outlineLevel="0" collapsed="false">
      <c r="A586" s="58" t="n">
        <v>30224</v>
      </c>
      <c r="B586" s="0" t="n">
        <v>1982</v>
      </c>
      <c r="C586" s="0" t="n">
        <v>9</v>
      </c>
      <c r="D586" s="0" t="n">
        <v>9381.26063334924</v>
      </c>
      <c r="E586" s="0" t="n">
        <v>4353475.46729345</v>
      </c>
      <c r="F586" s="60" t="n">
        <f aca="false">E586/43560</f>
        <v>99.9420447037064</v>
      </c>
    </row>
    <row r="587" customFormat="false" ht="15" hidden="false" customHeight="false" outlineLevel="0" collapsed="false">
      <c r="A587" s="58" t="n">
        <v>24288</v>
      </c>
      <c r="B587" s="0" t="n">
        <v>1966</v>
      </c>
      <c r="C587" s="0" t="n">
        <v>6</v>
      </c>
      <c r="D587" s="0" t="n">
        <v>9394.17253101145</v>
      </c>
      <c r="E587" s="0" t="n">
        <v>3743466.58714245</v>
      </c>
      <c r="F587" s="60" t="n">
        <f aca="false">E587/43560</f>
        <v>85.9381677489085</v>
      </c>
    </row>
    <row r="588" customFormat="false" ht="15" hidden="false" customHeight="false" outlineLevel="0" collapsed="false">
      <c r="A588" s="58" t="n">
        <v>36707</v>
      </c>
      <c r="B588" s="0" t="n">
        <v>2000</v>
      </c>
      <c r="C588" s="0" t="n">
        <v>6</v>
      </c>
      <c r="D588" s="0" t="n">
        <v>9436.60126133111</v>
      </c>
      <c r="E588" s="0" t="n">
        <v>3380656.24731369</v>
      </c>
      <c r="F588" s="60" t="n">
        <f aca="false">E588/43560</f>
        <v>77.6091884139967</v>
      </c>
    </row>
    <row r="589" customFormat="false" ht="15" hidden="false" customHeight="false" outlineLevel="0" collapsed="false">
      <c r="A589" s="58" t="n">
        <v>27606</v>
      </c>
      <c r="B589" s="0" t="n">
        <v>1975</v>
      </c>
      <c r="C589" s="0" t="n">
        <v>7</v>
      </c>
      <c r="D589" s="0" t="n">
        <v>9464.03275882633</v>
      </c>
      <c r="E589" s="0" t="n">
        <v>3376839.32111709</v>
      </c>
      <c r="F589" s="60" t="n">
        <f aca="false">E589/43560</f>
        <v>77.5215638456633</v>
      </c>
    </row>
    <row r="590" customFormat="false" ht="15" hidden="false" customHeight="false" outlineLevel="0" collapsed="false">
      <c r="A590" s="58" t="n">
        <v>21793</v>
      </c>
      <c r="B590" s="0" t="n">
        <v>1959</v>
      </c>
      <c r="C590" s="0" t="n">
        <v>8</v>
      </c>
      <c r="D590" s="0" t="n">
        <v>9484.57997972328</v>
      </c>
      <c r="E590" s="0" t="n">
        <v>4333667.60872576</v>
      </c>
      <c r="F590" s="60" t="n">
        <f aca="false">E590/43560</f>
        <v>99.487318841271</v>
      </c>
    </row>
    <row r="591" customFormat="false" ht="15" hidden="false" customHeight="false" outlineLevel="0" collapsed="false">
      <c r="A591" s="58" t="n">
        <v>8613</v>
      </c>
      <c r="B591" s="0" t="n">
        <v>1923</v>
      </c>
      <c r="C591" s="0" t="n">
        <v>7</v>
      </c>
      <c r="D591" s="0" t="n">
        <v>9495.05421487357</v>
      </c>
      <c r="E591" s="0" t="n">
        <v>3359366.42620509</v>
      </c>
      <c r="F591" s="60" t="n">
        <f aca="false">E591/43560</f>
        <v>77.1204413729361</v>
      </c>
    </row>
    <row r="592" customFormat="false" ht="15" hidden="false" customHeight="false" outlineLevel="0" collapsed="false">
      <c r="A592" s="58" t="n">
        <v>10989</v>
      </c>
      <c r="B592" s="0" t="n">
        <v>1930</v>
      </c>
      <c r="C592" s="0" t="n">
        <v>1</v>
      </c>
      <c r="D592" s="0" t="n">
        <v>9498.28810606512</v>
      </c>
      <c r="E592" s="0" t="n">
        <v>4471299.23661521</v>
      </c>
      <c r="F592" s="60" t="n">
        <f aca="false">E592/43560</f>
        <v>102.646906258384</v>
      </c>
    </row>
    <row r="593" customFormat="false" ht="15" hidden="false" customHeight="false" outlineLevel="0" collapsed="false">
      <c r="A593" s="58" t="n">
        <v>17623</v>
      </c>
      <c r="B593" s="0" t="n">
        <v>1948</v>
      </c>
      <c r="C593" s="0" t="n">
        <v>3</v>
      </c>
      <c r="D593" s="0" t="n">
        <v>9503.02571043058</v>
      </c>
      <c r="E593" s="0" t="n">
        <v>4339301.70474643</v>
      </c>
      <c r="F593" s="60" t="n">
        <f aca="false">E593/43560</f>
        <v>99.6166598885774</v>
      </c>
    </row>
    <row r="594" customFormat="false" ht="15" hidden="false" customHeight="false" outlineLevel="0" collapsed="false">
      <c r="A594" s="58" t="n">
        <v>36464</v>
      </c>
      <c r="B594" s="0" t="n">
        <v>1999</v>
      </c>
      <c r="C594" s="0" t="n">
        <v>10</v>
      </c>
      <c r="D594" s="0" t="n">
        <v>9532.20728769084</v>
      </c>
      <c r="E594" s="0" t="n">
        <v>5018865.61840282</v>
      </c>
      <c r="F594" s="60" t="n">
        <f aca="false">E594/43560</f>
        <v>115.217300697953</v>
      </c>
    </row>
    <row r="595" customFormat="false" ht="15" hidden="false" customHeight="false" outlineLevel="0" collapsed="false">
      <c r="A595" s="58" t="n">
        <v>28702</v>
      </c>
      <c r="B595" s="0" t="n">
        <v>1978</v>
      </c>
      <c r="C595" s="0" t="n">
        <v>7</v>
      </c>
      <c r="D595" s="0" t="n">
        <v>9561.74919638597</v>
      </c>
      <c r="E595" s="0" t="n">
        <v>3773145.34464646</v>
      </c>
      <c r="F595" s="60" t="n">
        <f aca="false">E595/43560</f>
        <v>86.6194982701207</v>
      </c>
    </row>
    <row r="596" customFormat="false" ht="15" hidden="false" customHeight="false" outlineLevel="0" collapsed="false">
      <c r="A596" s="58" t="n">
        <v>21093</v>
      </c>
      <c r="B596" s="0" t="n">
        <v>1957</v>
      </c>
      <c r="C596" s="0" t="n">
        <v>9</v>
      </c>
      <c r="D596" s="0" t="n">
        <v>9583.67305880248</v>
      </c>
      <c r="E596" s="0" t="n">
        <v>4578841.92580033</v>
      </c>
      <c r="F596" s="60" t="n">
        <f aca="false">E596/43560</f>
        <v>105.115746689631</v>
      </c>
    </row>
    <row r="597" customFormat="false" ht="15" hidden="false" customHeight="false" outlineLevel="0" collapsed="false">
      <c r="A597" s="58" t="n">
        <v>8126</v>
      </c>
      <c r="B597" s="0" t="n">
        <v>1922</v>
      </c>
      <c r="C597" s="0" t="n">
        <v>3</v>
      </c>
      <c r="D597" s="0" t="n">
        <v>9620.46265058445</v>
      </c>
      <c r="E597" s="0" t="n">
        <v>4542270.42951221</v>
      </c>
      <c r="F597" s="60" t="n">
        <f aca="false">E597/43560</f>
        <v>104.276180659142</v>
      </c>
    </row>
    <row r="598" customFormat="false" ht="15" hidden="false" customHeight="false" outlineLevel="0" collapsed="false">
      <c r="A598" s="58" t="n">
        <v>36099</v>
      </c>
      <c r="B598" s="0" t="n">
        <v>1998</v>
      </c>
      <c r="C598" s="0" t="n">
        <v>10</v>
      </c>
      <c r="D598" s="0" t="n">
        <v>9633.45606810592</v>
      </c>
      <c r="E598" s="0" t="n">
        <v>4778188.85166076</v>
      </c>
      <c r="F598" s="60" t="n">
        <f aca="false">E598/43560</f>
        <v>109.692122398089</v>
      </c>
    </row>
    <row r="599" customFormat="false" ht="15" hidden="false" customHeight="false" outlineLevel="0" collapsed="false">
      <c r="A599" s="58" t="n">
        <v>12843</v>
      </c>
      <c r="B599" s="0" t="n">
        <v>1935</v>
      </c>
      <c r="C599" s="0" t="n">
        <v>2</v>
      </c>
      <c r="D599" s="0" t="n">
        <v>9648.31058265744</v>
      </c>
      <c r="E599" s="0" t="n">
        <v>4447854.24039221</v>
      </c>
      <c r="F599" s="60" t="n">
        <f aca="false">E599/43560</f>
        <v>102.108683204596</v>
      </c>
    </row>
    <row r="600" customFormat="false" ht="15" hidden="false" customHeight="false" outlineLevel="0" collapsed="false">
      <c r="A600" s="58" t="n">
        <v>15431</v>
      </c>
      <c r="B600" s="0" t="n">
        <v>1942</v>
      </c>
      <c r="C600" s="0" t="n">
        <v>3</v>
      </c>
      <c r="D600" s="0" t="n">
        <v>9649.6065302958</v>
      </c>
      <c r="E600" s="0" t="n">
        <v>4536011.21345256</v>
      </c>
      <c r="F600" s="60" t="n">
        <f aca="false">E600/43560</f>
        <v>104.132488830408</v>
      </c>
    </row>
    <row r="601" customFormat="false" ht="15" hidden="false" customHeight="false" outlineLevel="0" collapsed="false">
      <c r="A601" s="58" t="n">
        <v>28824</v>
      </c>
      <c r="B601" s="0" t="n">
        <v>1978</v>
      </c>
      <c r="C601" s="0" t="n">
        <v>11</v>
      </c>
      <c r="D601" s="0" t="n">
        <v>9662.4315302958</v>
      </c>
      <c r="E601" s="0" t="n">
        <v>4697251.57567845</v>
      </c>
      <c r="F601" s="60" t="n">
        <f aca="false">E601/43560</f>
        <v>107.834058211167</v>
      </c>
    </row>
    <row r="602" customFormat="false" ht="15" hidden="false" customHeight="false" outlineLevel="0" collapsed="false">
      <c r="A602" s="58" t="n">
        <v>34880</v>
      </c>
      <c r="B602" s="0" t="n">
        <v>1995</v>
      </c>
      <c r="C602" s="0" t="n">
        <v>6</v>
      </c>
      <c r="D602" s="0" t="n">
        <v>9665.92447071804</v>
      </c>
      <c r="E602" s="0" t="n">
        <v>4904604.91845723</v>
      </c>
      <c r="F602" s="60" t="n">
        <f aca="false">E602/43560</f>
        <v>112.59423596091</v>
      </c>
    </row>
    <row r="603" customFormat="false" ht="15" hidden="false" customHeight="false" outlineLevel="0" collapsed="false">
      <c r="A603" s="58" t="n">
        <v>32904</v>
      </c>
      <c r="B603" s="0" t="n">
        <v>1990</v>
      </c>
      <c r="C603" s="0" t="n">
        <v>1</v>
      </c>
      <c r="D603" s="0" t="n">
        <v>9671.92023124404</v>
      </c>
      <c r="E603" s="0" t="n">
        <v>4406405.02142553</v>
      </c>
      <c r="F603" s="60" t="n">
        <f aca="false">E603/43560</f>
        <v>101.157140069457</v>
      </c>
    </row>
    <row r="604" customFormat="false" ht="15" hidden="false" customHeight="false" outlineLevel="0" collapsed="false">
      <c r="A604" s="58" t="n">
        <v>28337</v>
      </c>
      <c r="B604" s="0" t="n">
        <v>1977</v>
      </c>
      <c r="C604" s="0" t="n">
        <v>7</v>
      </c>
      <c r="D604" s="0" t="n">
        <v>9679.90795562977</v>
      </c>
      <c r="E604" s="0" t="n">
        <v>4357258.50246604</v>
      </c>
      <c r="F604" s="60" t="n">
        <f aca="false">E604/43560</f>
        <v>100.028891241186</v>
      </c>
    </row>
    <row r="605" customFormat="false" ht="15" hidden="false" customHeight="false" outlineLevel="0" collapsed="false">
      <c r="A605" s="58" t="n">
        <v>18353</v>
      </c>
      <c r="B605" s="0" t="n">
        <v>1950</v>
      </c>
      <c r="C605" s="0" t="n">
        <v>3</v>
      </c>
      <c r="D605" s="0" t="n">
        <v>9690.1642876312</v>
      </c>
      <c r="E605" s="0" t="n">
        <v>4462478.82446831</v>
      </c>
      <c r="F605" s="60" t="n">
        <f aca="false">E605/43560</f>
        <v>102.44441745795</v>
      </c>
    </row>
    <row r="606" customFormat="false" ht="15" hidden="false" customHeight="false" outlineLevel="0" collapsed="false">
      <c r="A606" s="58" t="n">
        <v>34242</v>
      </c>
      <c r="B606" s="0" t="n">
        <v>1993</v>
      </c>
      <c r="C606" s="0" t="n">
        <v>9</v>
      </c>
      <c r="D606" s="0" t="n">
        <v>9698.60165941078</v>
      </c>
      <c r="E606" s="0" t="n">
        <v>4251219.92160525</v>
      </c>
      <c r="F606" s="60" t="n">
        <f aca="false">E606/43560</f>
        <v>97.5945803857954</v>
      </c>
    </row>
    <row r="607" customFormat="false" ht="15" hidden="false" customHeight="false" outlineLevel="0" collapsed="false">
      <c r="A607" s="58" t="n">
        <v>17563</v>
      </c>
      <c r="B607" s="0" t="n">
        <v>1948</v>
      </c>
      <c r="C607" s="0" t="n">
        <v>1</v>
      </c>
      <c r="D607" s="0" t="n">
        <v>9706.37503429151</v>
      </c>
      <c r="E607" s="0" t="n">
        <v>4694236.29836345</v>
      </c>
      <c r="F607" s="60" t="n">
        <f aca="false">E607/43560</f>
        <v>107.764836968858</v>
      </c>
    </row>
    <row r="608" customFormat="false" ht="15" hidden="false" customHeight="false" outlineLevel="0" collapsed="false">
      <c r="A608" s="58" t="n">
        <v>29555</v>
      </c>
      <c r="B608" s="0" t="n">
        <v>1980</v>
      </c>
      <c r="C608" s="0" t="n">
        <v>11</v>
      </c>
      <c r="D608" s="0" t="n">
        <v>9710.23321356155</v>
      </c>
      <c r="E608" s="0" t="n">
        <v>4665034.13464379</v>
      </c>
      <c r="F608" s="60" t="n">
        <f aca="false">E608/43560</f>
        <v>107.094447535441</v>
      </c>
    </row>
    <row r="609" customFormat="false" ht="15" hidden="false" customHeight="false" outlineLevel="0" collapsed="false">
      <c r="A609" s="58" t="n">
        <v>10805</v>
      </c>
      <c r="B609" s="0" t="n">
        <v>1929</v>
      </c>
      <c r="C609" s="0" t="n">
        <v>7</v>
      </c>
      <c r="D609" s="0" t="n">
        <v>9720.58288108302</v>
      </c>
      <c r="E609" s="0" t="n">
        <v>3930976.63749522</v>
      </c>
      <c r="F609" s="60" t="n">
        <f aca="false">E609/43560</f>
        <v>90.242806186759</v>
      </c>
    </row>
    <row r="610" customFormat="false" ht="15" hidden="false" customHeight="false" outlineLevel="0" collapsed="false">
      <c r="A610" s="58" t="n">
        <v>10409</v>
      </c>
      <c r="B610" s="0" t="n">
        <v>1928</v>
      </c>
      <c r="C610" s="0" t="n">
        <v>6</v>
      </c>
      <c r="D610" s="0" t="n">
        <v>9724.24253488788</v>
      </c>
      <c r="E610" s="0" t="n">
        <v>4016563.00451884</v>
      </c>
      <c r="F610" s="60" t="n">
        <f aca="false">E610/43560</f>
        <v>92.2075988181552</v>
      </c>
    </row>
    <row r="611" customFormat="false" ht="15" hidden="false" customHeight="false" outlineLevel="0" collapsed="false">
      <c r="A611" s="58" t="n">
        <v>36738</v>
      </c>
      <c r="B611" s="0" t="n">
        <v>2000</v>
      </c>
      <c r="C611" s="0" t="n">
        <v>7</v>
      </c>
      <c r="D611" s="0" t="n">
        <v>9726.95878608063</v>
      </c>
      <c r="E611" s="0" t="n">
        <v>4075701.00638481</v>
      </c>
      <c r="F611" s="60" t="n">
        <f aca="false">E611/43560</f>
        <v>93.5652205322499</v>
      </c>
    </row>
    <row r="612" customFormat="false" ht="15" hidden="false" customHeight="false" outlineLevel="0" collapsed="false">
      <c r="A612" s="58" t="n">
        <v>37103</v>
      </c>
      <c r="B612" s="0" t="n">
        <v>2001</v>
      </c>
      <c r="C612" s="0" t="n">
        <v>7</v>
      </c>
      <c r="D612" s="0" t="n">
        <v>9789.31854574189</v>
      </c>
      <c r="E612" s="0" t="n">
        <v>3258119.81807569</v>
      </c>
      <c r="F612" s="60" t="n">
        <f aca="false">E612/43560</f>
        <v>74.7961390742812</v>
      </c>
    </row>
    <row r="613" customFormat="false" ht="15" hidden="false" customHeight="false" outlineLevel="0" collapsed="false">
      <c r="A613" s="58" t="n">
        <v>32324</v>
      </c>
      <c r="B613" s="0" t="n">
        <v>1988</v>
      </c>
      <c r="C613" s="0" t="n">
        <v>6</v>
      </c>
      <c r="D613" s="0" t="n">
        <v>9798.99035066794</v>
      </c>
      <c r="E613" s="0" t="n">
        <v>4458938.71225457</v>
      </c>
      <c r="F613" s="60" t="n">
        <f aca="false">E613/43560</f>
        <v>102.363147664246</v>
      </c>
    </row>
    <row r="614" customFormat="false" ht="15" hidden="false" customHeight="false" outlineLevel="0" collapsed="false">
      <c r="A614" s="58" t="n">
        <v>37894</v>
      </c>
      <c r="B614" s="0" t="n">
        <v>2003</v>
      </c>
      <c r="C614" s="0" t="n">
        <v>9</v>
      </c>
      <c r="D614" s="0" t="n">
        <v>9804.28170324428</v>
      </c>
      <c r="E614" s="0" t="n">
        <v>4514092.00095985</v>
      </c>
      <c r="F614" s="60" t="n">
        <f aca="false">E614/43560</f>
        <v>103.629292951328</v>
      </c>
    </row>
    <row r="615" customFormat="false" ht="15" hidden="false" customHeight="false" outlineLevel="0" collapsed="false">
      <c r="A615" s="58" t="n">
        <v>9344</v>
      </c>
      <c r="B615" s="0" t="n">
        <v>1925</v>
      </c>
      <c r="C615" s="0" t="n">
        <v>7</v>
      </c>
      <c r="D615" s="0" t="n">
        <v>9826.7979663645</v>
      </c>
      <c r="E615" s="0" t="n">
        <v>4148567.01290476</v>
      </c>
      <c r="F615" s="60" t="n">
        <f aca="false">E615/43560</f>
        <v>95.2379938683371</v>
      </c>
    </row>
    <row r="616" customFormat="false" ht="15" hidden="false" customHeight="false" outlineLevel="0" collapsed="false">
      <c r="A616" s="58" t="n">
        <v>10652</v>
      </c>
      <c r="B616" s="0" t="n">
        <v>1929</v>
      </c>
      <c r="C616" s="0" t="n">
        <v>2</v>
      </c>
      <c r="D616" s="0" t="n">
        <v>9836.54748777433</v>
      </c>
      <c r="E616" s="0" t="n">
        <v>4718934.14133681</v>
      </c>
      <c r="F616" s="60" t="n">
        <f aca="false">E616/43560</f>
        <v>108.331821426465</v>
      </c>
    </row>
    <row r="617" customFormat="false" ht="15" hidden="false" customHeight="false" outlineLevel="0" collapsed="false">
      <c r="A617" s="58" t="n">
        <v>19449</v>
      </c>
      <c r="B617" s="0" t="n">
        <v>1953</v>
      </c>
      <c r="C617" s="0" t="n">
        <v>3</v>
      </c>
      <c r="D617" s="0" t="n">
        <v>9856.81906682371</v>
      </c>
      <c r="E617" s="0" t="n">
        <v>5183303.09411973</v>
      </c>
      <c r="F617" s="60" t="n">
        <f aca="false">E617/43560</f>
        <v>118.992265705228</v>
      </c>
    </row>
    <row r="618" customFormat="false" ht="15" hidden="false" customHeight="false" outlineLevel="0" collapsed="false">
      <c r="A618" s="58" t="n">
        <v>27241</v>
      </c>
      <c r="B618" s="0" t="n">
        <v>1974</v>
      </c>
      <c r="C618" s="0" t="n">
        <v>7</v>
      </c>
      <c r="D618" s="0" t="n">
        <v>9860.3352367605</v>
      </c>
      <c r="E618" s="0" t="n">
        <v>3494647.6529047</v>
      </c>
      <c r="F618" s="60" t="n">
        <f aca="false">E618/43560</f>
        <v>80.2260710033219</v>
      </c>
    </row>
    <row r="619" customFormat="false" ht="15" hidden="false" customHeight="false" outlineLevel="0" collapsed="false">
      <c r="A619" s="58" t="n">
        <v>12144</v>
      </c>
      <c r="B619" s="0" t="n">
        <v>1933</v>
      </c>
      <c r="C619" s="0" t="n">
        <v>3</v>
      </c>
      <c r="D619" s="0" t="n">
        <v>9881.36417208373</v>
      </c>
      <c r="E619" s="0" t="n">
        <v>4972255.01023115</v>
      </c>
      <c r="F619" s="60" t="n">
        <f aca="false">E619/43560</f>
        <v>114.147268370779</v>
      </c>
    </row>
    <row r="620" customFormat="false" ht="15" hidden="false" customHeight="false" outlineLevel="0" collapsed="false">
      <c r="A620" s="58" t="n">
        <v>26389</v>
      </c>
      <c r="B620" s="0" t="n">
        <v>1972</v>
      </c>
      <c r="C620" s="0" t="n">
        <v>3</v>
      </c>
      <c r="D620" s="0" t="n">
        <v>9885.98449651121</v>
      </c>
      <c r="E620" s="0" t="n">
        <v>4188061.67105385</v>
      </c>
      <c r="F620" s="60" t="n">
        <f aca="false">E620/43560</f>
        <v>96.1446664612913</v>
      </c>
    </row>
    <row r="621" customFormat="false" ht="15" hidden="false" customHeight="false" outlineLevel="0" collapsed="false">
      <c r="A621" s="58" t="n">
        <v>25537</v>
      </c>
      <c r="B621" s="0" t="n">
        <v>1969</v>
      </c>
      <c r="C621" s="0" t="n">
        <v>11</v>
      </c>
      <c r="D621" s="0" t="n">
        <v>9924.71524779342</v>
      </c>
      <c r="E621" s="0" t="n">
        <v>4481556.37848007</v>
      </c>
      <c r="F621" s="60" t="n">
        <f aca="false">E621/43560</f>
        <v>102.882377834712</v>
      </c>
    </row>
    <row r="622" customFormat="false" ht="15" hidden="false" customHeight="false" outlineLevel="0" collapsed="false">
      <c r="A622" s="58" t="n">
        <v>9709</v>
      </c>
      <c r="B622" s="0" t="n">
        <v>1926</v>
      </c>
      <c r="C622" s="0" t="n">
        <v>7</v>
      </c>
      <c r="D622" s="0" t="n">
        <v>10003.1502146947</v>
      </c>
      <c r="E622" s="0" t="n">
        <v>4490415.90804101</v>
      </c>
      <c r="F622" s="60" t="n">
        <f aca="false">E622/43560</f>
        <v>103.085764647406</v>
      </c>
    </row>
    <row r="623" customFormat="false" ht="15" hidden="false" customHeight="false" outlineLevel="0" collapsed="false">
      <c r="A623" s="58" t="n">
        <v>17075</v>
      </c>
      <c r="B623" s="0" t="n">
        <v>1946</v>
      </c>
      <c r="C623" s="0" t="n">
        <v>9</v>
      </c>
      <c r="D623" s="0" t="n">
        <v>10010.9579720301</v>
      </c>
      <c r="E623" s="0" t="n">
        <v>4489462.5605622</v>
      </c>
      <c r="F623" s="60" t="n">
        <f aca="false">E623/43560</f>
        <v>103.063878800785</v>
      </c>
    </row>
    <row r="624" customFormat="false" ht="15" hidden="false" customHeight="false" outlineLevel="0" collapsed="false">
      <c r="A624" s="58" t="n">
        <v>25476</v>
      </c>
      <c r="B624" s="0" t="n">
        <v>1969</v>
      </c>
      <c r="C624" s="0" t="n">
        <v>9</v>
      </c>
      <c r="D624" s="0" t="n">
        <v>10021.9444432848</v>
      </c>
      <c r="E624" s="0" t="n">
        <v>4525916.08144754</v>
      </c>
      <c r="F624" s="60" t="n">
        <f aca="false">E624/43560</f>
        <v>103.900736488695</v>
      </c>
    </row>
    <row r="625" customFormat="false" ht="15" hidden="false" customHeight="false" outlineLevel="0" collapsed="false">
      <c r="A625" s="58" t="n">
        <v>27514</v>
      </c>
      <c r="B625" s="0" t="n">
        <v>1975</v>
      </c>
      <c r="C625" s="0" t="n">
        <v>4</v>
      </c>
      <c r="D625" s="0" t="n">
        <v>10032.8537511927</v>
      </c>
      <c r="E625" s="0" t="n">
        <v>4682700.31998804</v>
      </c>
      <c r="F625" s="60" t="n">
        <f aca="false">E625/43560</f>
        <v>107.500007345915</v>
      </c>
    </row>
    <row r="626" customFormat="false" ht="15" hidden="false" customHeight="false" outlineLevel="0" collapsed="false">
      <c r="A626" s="58" t="n">
        <v>24350</v>
      </c>
      <c r="B626" s="0" t="n">
        <v>1966</v>
      </c>
      <c r="C626" s="0" t="n">
        <v>8</v>
      </c>
      <c r="D626" s="0" t="n">
        <v>10048.6547143368</v>
      </c>
      <c r="E626" s="0" t="n">
        <v>3656570.5152424</v>
      </c>
      <c r="F626" s="60" t="n">
        <f aca="false">E626/43560</f>
        <v>83.9433084307255</v>
      </c>
    </row>
    <row r="627" customFormat="false" ht="15" hidden="false" customHeight="false" outlineLevel="0" collapsed="false">
      <c r="A627" s="58" t="n">
        <v>20120</v>
      </c>
      <c r="B627" s="0" t="n">
        <v>1955</v>
      </c>
      <c r="C627" s="0" t="n">
        <v>1</v>
      </c>
      <c r="D627" s="0" t="n">
        <v>10203.6044616233</v>
      </c>
      <c r="E627" s="0" t="n">
        <v>5328378.56215018</v>
      </c>
      <c r="F627" s="60" t="n">
        <f aca="false">E627/43560</f>
        <v>122.32274017792</v>
      </c>
    </row>
    <row r="628" customFormat="false" ht="15" hidden="false" customHeight="false" outlineLevel="0" collapsed="false">
      <c r="A628" s="58" t="n">
        <v>37072</v>
      </c>
      <c r="B628" s="0" t="n">
        <v>2001</v>
      </c>
      <c r="C628" s="0" t="n">
        <v>6</v>
      </c>
      <c r="D628" s="0" t="n">
        <v>10224.2338188812</v>
      </c>
      <c r="E628" s="0" t="n">
        <v>4257135.29136591</v>
      </c>
      <c r="F628" s="60" t="n">
        <f aca="false">E628/43560</f>
        <v>97.7303785896674</v>
      </c>
    </row>
    <row r="629" customFormat="false" ht="15" hidden="false" customHeight="false" outlineLevel="0" collapsed="false">
      <c r="A629" s="58" t="n">
        <v>21124</v>
      </c>
      <c r="B629" s="0" t="n">
        <v>1957</v>
      </c>
      <c r="C629" s="0" t="n">
        <v>10</v>
      </c>
      <c r="D629" s="0" t="n">
        <v>10225.6632857228</v>
      </c>
      <c r="E629" s="0" t="n">
        <v>5044102.38337627</v>
      </c>
      <c r="F629" s="60" t="n">
        <f aca="false">E629/43560</f>
        <v>115.796657102302</v>
      </c>
    </row>
    <row r="630" customFormat="false" ht="15" hidden="false" customHeight="false" outlineLevel="0" collapsed="false">
      <c r="A630" s="58" t="n">
        <v>10501</v>
      </c>
      <c r="B630" s="0" t="n">
        <v>1928</v>
      </c>
      <c r="C630" s="0" t="n">
        <v>9</v>
      </c>
      <c r="D630" s="0" t="n">
        <v>10268.9847939528</v>
      </c>
      <c r="E630" s="0" t="n">
        <v>4891468.97348104</v>
      </c>
      <c r="F630" s="60" t="n">
        <f aca="false">E630/43560</f>
        <v>112.292676158885</v>
      </c>
    </row>
    <row r="631" customFormat="false" ht="15" hidden="false" customHeight="false" outlineLevel="0" collapsed="false">
      <c r="A631" s="58" t="n">
        <v>26480</v>
      </c>
      <c r="B631" s="0" t="n">
        <v>1972</v>
      </c>
      <c r="C631" s="0" t="n">
        <v>6</v>
      </c>
      <c r="D631" s="0" t="n">
        <v>10282.8000477099</v>
      </c>
      <c r="E631" s="0" t="n">
        <v>4356395.66654601</v>
      </c>
      <c r="F631" s="60" t="n">
        <f aca="false">E631/43560</f>
        <v>100.009083254041</v>
      </c>
    </row>
    <row r="632" customFormat="false" ht="15" hidden="false" customHeight="false" outlineLevel="0" collapsed="false">
      <c r="A632" s="58" t="n">
        <v>23407</v>
      </c>
      <c r="B632" s="0" t="n">
        <v>1964</v>
      </c>
      <c r="C632" s="0" t="n">
        <v>1</v>
      </c>
      <c r="D632" s="0" t="n">
        <v>10300.4533724952</v>
      </c>
      <c r="E632" s="0" t="n">
        <v>4831014.80380466</v>
      </c>
      <c r="F632" s="60" t="n">
        <f aca="false">E632/43560</f>
        <v>110.904839389455</v>
      </c>
    </row>
    <row r="633" customFormat="false" ht="15" hidden="false" customHeight="false" outlineLevel="0" collapsed="false">
      <c r="A633" s="58" t="n">
        <v>32202</v>
      </c>
      <c r="B633" s="0" t="n">
        <v>1988</v>
      </c>
      <c r="C633" s="0" t="n">
        <v>2</v>
      </c>
      <c r="D633" s="0" t="n">
        <v>10314.557512822</v>
      </c>
      <c r="E633" s="0" t="n">
        <v>4793293.97627172</v>
      </c>
      <c r="F633" s="60" t="n">
        <f aca="false">E633/43560</f>
        <v>110.038888344163</v>
      </c>
    </row>
    <row r="634" customFormat="false" ht="15" hidden="false" customHeight="false" outlineLevel="0" collapsed="false">
      <c r="A634" s="58" t="n">
        <v>33085</v>
      </c>
      <c r="B634" s="0" t="n">
        <v>1990</v>
      </c>
      <c r="C634" s="0" t="n">
        <v>7</v>
      </c>
      <c r="D634" s="0" t="n">
        <v>10317.5982481512</v>
      </c>
      <c r="E634" s="0" t="n">
        <v>4386210.44952201</v>
      </c>
      <c r="F634" s="60" t="n">
        <f aca="false">E634/43560</f>
        <v>100.693536490404</v>
      </c>
    </row>
    <row r="635" customFormat="false" ht="15" hidden="false" customHeight="false" outlineLevel="0" collapsed="false">
      <c r="A635" s="58" t="n">
        <v>27911</v>
      </c>
      <c r="B635" s="0" t="n">
        <v>1976</v>
      </c>
      <c r="C635" s="0" t="n">
        <v>5</v>
      </c>
      <c r="D635" s="0" t="n">
        <v>10321.3828467915</v>
      </c>
      <c r="E635" s="0" t="n">
        <v>3498527.44038075</v>
      </c>
      <c r="F635" s="60" t="n">
        <f aca="false">E635/43560</f>
        <v>80.3151386680613</v>
      </c>
    </row>
    <row r="636" customFormat="false" ht="15" hidden="false" customHeight="false" outlineLevel="0" collapsed="false">
      <c r="A636" s="58" t="n">
        <v>12478</v>
      </c>
      <c r="B636" s="0" t="n">
        <v>1934</v>
      </c>
      <c r="C636" s="0" t="n">
        <v>2</v>
      </c>
      <c r="D636" s="0" t="n">
        <v>10341.4681506441</v>
      </c>
      <c r="E636" s="0" t="n">
        <v>5328378.56215018</v>
      </c>
      <c r="F636" s="60" t="n">
        <f aca="false">E636/43560</f>
        <v>122.32274017792</v>
      </c>
    </row>
    <row r="637" customFormat="false" ht="15" hidden="false" customHeight="false" outlineLevel="0" collapsed="false">
      <c r="A637" s="58" t="n">
        <v>27545</v>
      </c>
      <c r="B637" s="0" t="n">
        <v>1975</v>
      </c>
      <c r="C637" s="0" t="n">
        <v>5</v>
      </c>
      <c r="D637" s="0" t="n">
        <v>10373.2967244156</v>
      </c>
      <c r="E637" s="0" t="n">
        <v>4528486.57853775</v>
      </c>
      <c r="F637" s="60" t="n">
        <f aca="false">E637/43560</f>
        <v>103.959746982042</v>
      </c>
    </row>
    <row r="638" customFormat="false" ht="15" hidden="false" customHeight="false" outlineLevel="0" collapsed="false">
      <c r="A638" s="58" t="n">
        <v>19997</v>
      </c>
      <c r="B638" s="0" t="n">
        <v>1954</v>
      </c>
      <c r="C638" s="0" t="n">
        <v>9</v>
      </c>
      <c r="D638" s="0" t="n">
        <v>10377.9918729127</v>
      </c>
      <c r="E638" s="0" t="n">
        <v>4413215.98489198</v>
      </c>
      <c r="F638" s="60" t="n">
        <f aca="false">E638/43560</f>
        <v>101.313498275757</v>
      </c>
    </row>
    <row r="639" customFormat="false" ht="15" hidden="false" customHeight="false" outlineLevel="0" collapsed="false">
      <c r="A639" s="58" t="n">
        <v>25992</v>
      </c>
      <c r="B639" s="0" t="n">
        <v>1971</v>
      </c>
      <c r="C639" s="0" t="n">
        <v>2</v>
      </c>
      <c r="D639" s="0" t="n">
        <v>10386.823128131</v>
      </c>
      <c r="E639" s="0" t="n">
        <v>5436594.92526221</v>
      </c>
      <c r="F639" s="60" t="n">
        <f aca="false">E639/43560</f>
        <v>124.807046034486</v>
      </c>
    </row>
    <row r="640" customFormat="false" ht="15" hidden="false" customHeight="false" outlineLevel="0" collapsed="false">
      <c r="A640" s="58" t="n">
        <v>20971</v>
      </c>
      <c r="B640" s="0" t="n">
        <v>1957</v>
      </c>
      <c r="C640" s="0" t="n">
        <v>5</v>
      </c>
      <c r="D640" s="0" t="n">
        <v>10405.5373076694</v>
      </c>
      <c r="E640" s="0" t="n">
        <v>4282920.68931043</v>
      </c>
      <c r="F640" s="60" t="n">
        <f aca="false">E640/43560</f>
        <v>98.3223298739767</v>
      </c>
    </row>
    <row r="641" customFormat="false" ht="15" hidden="false" customHeight="false" outlineLevel="0" collapsed="false">
      <c r="A641" s="58" t="n">
        <v>35185</v>
      </c>
      <c r="B641" s="0" t="n">
        <v>1996</v>
      </c>
      <c r="C641" s="0" t="n">
        <v>4</v>
      </c>
      <c r="D641" s="0" t="n">
        <v>10408.8782800573</v>
      </c>
      <c r="E641" s="0" t="n">
        <v>5212295.16934114</v>
      </c>
      <c r="F641" s="60" t="n">
        <f aca="false">E641/43560</f>
        <v>119.657832170366</v>
      </c>
    </row>
    <row r="642" customFormat="false" ht="15" hidden="false" customHeight="false" outlineLevel="0" collapsed="false">
      <c r="A642" s="58" t="n">
        <v>31958</v>
      </c>
      <c r="B642" s="0" t="n">
        <v>1987</v>
      </c>
      <c r="C642" s="0" t="n">
        <v>6</v>
      </c>
      <c r="D642" s="0" t="n">
        <v>10416.757353292</v>
      </c>
      <c r="E642" s="0" t="n">
        <v>4086755.87796499</v>
      </c>
      <c r="F642" s="60" t="n">
        <f aca="false">E642/43560</f>
        <v>93.8190054629244</v>
      </c>
    </row>
    <row r="643" customFormat="false" ht="15" hidden="false" customHeight="false" outlineLevel="0" collapsed="false">
      <c r="A643" s="58" t="n">
        <v>37833</v>
      </c>
      <c r="B643" s="0" t="n">
        <v>2003</v>
      </c>
      <c r="C643" s="0" t="n">
        <v>7</v>
      </c>
      <c r="D643" s="0" t="n">
        <v>10425.0486283397</v>
      </c>
      <c r="E643" s="0" t="n">
        <v>4444551.54212885</v>
      </c>
      <c r="F643" s="60" t="n">
        <f aca="false">E643/43560</f>
        <v>102.032863685235</v>
      </c>
    </row>
    <row r="644" customFormat="false" ht="15" hidden="false" customHeight="false" outlineLevel="0" collapsed="false">
      <c r="A644" s="58" t="n">
        <v>30620</v>
      </c>
      <c r="B644" s="0" t="n">
        <v>1983</v>
      </c>
      <c r="C644" s="0" t="n">
        <v>10</v>
      </c>
      <c r="D644" s="0" t="n">
        <v>10428.3753712428</v>
      </c>
      <c r="E644" s="0" t="n">
        <v>5537029.87949597</v>
      </c>
      <c r="F644" s="60" t="n">
        <f aca="false">E644/43560</f>
        <v>127.112715323599</v>
      </c>
    </row>
    <row r="645" customFormat="false" ht="15" hidden="false" customHeight="false" outlineLevel="0" collapsed="false">
      <c r="A645" s="58" t="n">
        <v>21336</v>
      </c>
      <c r="B645" s="0" t="n">
        <v>1958</v>
      </c>
      <c r="C645" s="0" t="n">
        <v>5</v>
      </c>
      <c r="D645" s="0" t="n">
        <v>10468.5758975429</v>
      </c>
      <c r="E645" s="0" t="n">
        <v>4606499.01444795</v>
      </c>
      <c r="F645" s="60" t="n">
        <f aca="false">E645/43560</f>
        <v>105.750666080072</v>
      </c>
    </row>
    <row r="646" customFormat="false" ht="15" hidden="false" customHeight="false" outlineLevel="0" collapsed="false">
      <c r="A646" s="58" t="n">
        <v>10258</v>
      </c>
      <c r="B646" s="0" t="n">
        <v>1928</v>
      </c>
      <c r="C646" s="0" t="n">
        <v>1</v>
      </c>
      <c r="D646" s="0" t="n">
        <v>10525.4803830212</v>
      </c>
      <c r="E646" s="0" t="n">
        <v>4765227.57182778</v>
      </c>
      <c r="F646" s="60" t="n">
        <f aca="false">E646/43560</f>
        <v>109.39457235601</v>
      </c>
    </row>
    <row r="647" customFormat="false" ht="15" hidden="false" customHeight="false" outlineLevel="0" collapsed="false">
      <c r="A647" s="58" t="n">
        <v>36280</v>
      </c>
      <c r="B647" s="0" t="n">
        <v>1999</v>
      </c>
      <c r="C647" s="0" t="n">
        <v>4</v>
      </c>
      <c r="D647" s="0" t="n">
        <v>10529.8375208731</v>
      </c>
      <c r="E647" s="0" t="n">
        <v>5563733.57118859</v>
      </c>
      <c r="F647" s="60" t="n">
        <f aca="false">E647/43560</f>
        <v>127.725747731602</v>
      </c>
    </row>
    <row r="648" customFormat="false" ht="15" hidden="false" customHeight="false" outlineLevel="0" collapsed="false">
      <c r="A648" s="58" t="n">
        <v>17379</v>
      </c>
      <c r="B648" s="0" t="n">
        <v>1947</v>
      </c>
      <c r="C648" s="0" t="n">
        <v>7</v>
      </c>
      <c r="D648" s="0" t="n">
        <v>10539.3958790553</v>
      </c>
      <c r="E648" s="0" t="n">
        <v>4401525.05456804</v>
      </c>
      <c r="F648" s="60" t="n">
        <f aca="false">E648/43560</f>
        <v>101.045111445547</v>
      </c>
    </row>
    <row r="649" customFormat="false" ht="15" hidden="false" customHeight="false" outlineLevel="0" collapsed="false">
      <c r="A649" s="58" t="n">
        <v>33816</v>
      </c>
      <c r="B649" s="0" t="n">
        <v>1992</v>
      </c>
      <c r="C649" s="0" t="n">
        <v>7</v>
      </c>
      <c r="D649" s="0" t="n">
        <v>10541.2728247257</v>
      </c>
      <c r="E649" s="0" t="n">
        <v>4136064.08490793</v>
      </c>
      <c r="F649" s="60" t="n">
        <f aca="false">E649/43560</f>
        <v>94.9509661365457</v>
      </c>
    </row>
    <row r="650" customFormat="false" ht="15" hidden="false" customHeight="false" outlineLevel="0" collapsed="false">
      <c r="A650" s="58" t="n">
        <v>18840</v>
      </c>
      <c r="B650" s="0" t="n">
        <v>1951</v>
      </c>
      <c r="C650" s="0" t="n">
        <v>7</v>
      </c>
      <c r="D650" s="0" t="n">
        <v>10555.7611849952</v>
      </c>
      <c r="E650" s="0" t="n">
        <v>4431638.86187572</v>
      </c>
      <c r="F650" s="60" t="n">
        <f aca="false">E650/43560</f>
        <v>101.73642933599</v>
      </c>
    </row>
    <row r="651" customFormat="false" ht="15" hidden="false" customHeight="false" outlineLevel="0" collapsed="false">
      <c r="A651" s="58" t="n">
        <v>34303</v>
      </c>
      <c r="B651" s="0" t="n">
        <v>1993</v>
      </c>
      <c r="C651" s="0" t="n">
        <v>11</v>
      </c>
      <c r="D651" s="0" t="n">
        <v>10582.6747897782</v>
      </c>
      <c r="E651" s="0" t="n">
        <v>5466560.02476431</v>
      </c>
      <c r="F651" s="60" t="n">
        <f aca="false">E651/43560</f>
        <v>125.49495006346</v>
      </c>
    </row>
    <row r="652" customFormat="false" ht="15" hidden="false" customHeight="false" outlineLevel="0" collapsed="false">
      <c r="A652" s="58" t="n">
        <v>25050</v>
      </c>
      <c r="B652" s="0" t="n">
        <v>1968</v>
      </c>
      <c r="C652" s="0" t="n">
        <v>7</v>
      </c>
      <c r="D652" s="0" t="n">
        <v>10593.7828080272</v>
      </c>
      <c r="E652" s="0" t="n">
        <v>3910037.4194145</v>
      </c>
      <c r="F652" s="60" t="n">
        <f aca="false">E652/43560</f>
        <v>89.7621078837122</v>
      </c>
    </row>
    <row r="653" customFormat="false" ht="15" hidden="false" customHeight="false" outlineLevel="0" collapsed="false">
      <c r="A653" s="58" t="n">
        <v>23589</v>
      </c>
      <c r="B653" s="0" t="n">
        <v>1964</v>
      </c>
      <c r="C653" s="0" t="n">
        <v>7</v>
      </c>
      <c r="D653" s="0" t="n">
        <v>10605.8901732467</v>
      </c>
      <c r="E653" s="0" t="n">
        <v>4245900.3183266</v>
      </c>
      <c r="F653" s="60" t="n">
        <f aca="false">E653/43560</f>
        <v>97.4724590984069</v>
      </c>
    </row>
    <row r="654" customFormat="false" ht="15" hidden="false" customHeight="false" outlineLevel="0" collapsed="false">
      <c r="A654" s="58" t="n">
        <v>31290</v>
      </c>
      <c r="B654" s="0" t="n">
        <v>1985</v>
      </c>
      <c r="C654" s="0" t="n">
        <v>8</v>
      </c>
      <c r="D654" s="0" t="n">
        <v>10618.8284172233</v>
      </c>
      <c r="E654" s="0" t="n">
        <v>4396863.76838263</v>
      </c>
      <c r="F654" s="60" t="n">
        <f aca="false">E654/43560</f>
        <v>100.938103039087</v>
      </c>
    </row>
    <row r="655" customFormat="false" ht="15" hidden="false" customHeight="false" outlineLevel="0" collapsed="false">
      <c r="A655" s="58" t="n">
        <v>31989</v>
      </c>
      <c r="B655" s="0" t="n">
        <v>1987</v>
      </c>
      <c r="C655" s="0" t="n">
        <v>7</v>
      </c>
      <c r="D655" s="0" t="n">
        <v>10629.3533396947</v>
      </c>
      <c r="E655" s="0" t="n">
        <v>4285679.9269043</v>
      </c>
      <c r="F655" s="60" t="n">
        <f aca="false">E655/43560</f>
        <v>98.3856732530832</v>
      </c>
    </row>
    <row r="656" customFormat="false" ht="15" hidden="false" customHeight="false" outlineLevel="0" collapsed="false">
      <c r="A656" s="58" t="n">
        <v>22524</v>
      </c>
      <c r="B656" s="0" t="n">
        <v>1961</v>
      </c>
      <c r="C656" s="0" t="n">
        <v>8</v>
      </c>
      <c r="D656" s="0" t="n">
        <v>10630.287729604</v>
      </c>
      <c r="E656" s="0" t="n">
        <v>4280739.60367843</v>
      </c>
      <c r="F656" s="60" t="n">
        <f aca="false">E656/43560</f>
        <v>98.2722590376131</v>
      </c>
    </row>
    <row r="657" customFormat="false" ht="15" hidden="false" customHeight="false" outlineLevel="0" collapsed="false">
      <c r="A657" s="58" t="n">
        <v>18718</v>
      </c>
      <c r="B657" s="0" t="n">
        <v>1951</v>
      </c>
      <c r="C657" s="0" t="n">
        <v>3</v>
      </c>
      <c r="D657" s="0" t="n">
        <v>10640.3061612894</v>
      </c>
      <c r="E657" s="0" t="n">
        <v>5534977.71984653</v>
      </c>
      <c r="F657" s="60" t="n">
        <f aca="false">E657/43560</f>
        <v>127.065604220536</v>
      </c>
    </row>
    <row r="658" customFormat="false" ht="15" hidden="false" customHeight="false" outlineLevel="0" collapsed="false">
      <c r="A658" s="58" t="n">
        <v>15675</v>
      </c>
      <c r="B658" s="0" t="n">
        <v>1942</v>
      </c>
      <c r="C658" s="0" t="n">
        <v>11</v>
      </c>
      <c r="D658" s="0" t="n">
        <v>10649.1791671636</v>
      </c>
      <c r="E658" s="0" t="n">
        <v>5412887.43317493</v>
      </c>
      <c r="F658" s="60" t="n">
        <f aca="false">E658/43560</f>
        <v>124.262796904842</v>
      </c>
    </row>
    <row r="659" customFormat="false" ht="15" hidden="false" customHeight="false" outlineLevel="0" collapsed="false">
      <c r="A659" s="58" t="n">
        <v>29767</v>
      </c>
      <c r="B659" s="0" t="n">
        <v>1981</v>
      </c>
      <c r="C659" s="0" t="n">
        <v>6</v>
      </c>
      <c r="D659" s="0" t="n">
        <v>10661.0758707061</v>
      </c>
      <c r="E659" s="0" t="n">
        <v>3511835.86869795</v>
      </c>
      <c r="F659" s="60" t="n">
        <f aca="false">E659/43560</f>
        <v>80.6206581427444</v>
      </c>
    </row>
    <row r="660" customFormat="false" ht="15" hidden="false" customHeight="false" outlineLevel="0" collapsed="false">
      <c r="A660" s="58" t="n">
        <v>24319</v>
      </c>
      <c r="B660" s="0" t="n">
        <v>1966</v>
      </c>
      <c r="C660" s="0" t="n">
        <v>7</v>
      </c>
      <c r="D660" s="0" t="n">
        <v>10678.3446997257</v>
      </c>
      <c r="E660" s="0" t="n">
        <v>4221870.3645986</v>
      </c>
      <c r="F660" s="60" t="n">
        <f aca="false">E660/43560</f>
        <v>96.9208072681038</v>
      </c>
    </row>
    <row r="661" customFormat="false" ht="15" hidden="false" customHeight="false" outlineLevel="0" collapsed="false">
      <c r="A661" s="58" t="n">
        <v>14823</v>
      </c>
      <c r="B661" s="0" t="n">
        <v>1940</v>
      </c>
      <c r="C661" s="0" t="n">
        <v>7</v>
      </c>
      <c r="D661" s="0" t="n">
        <v>10679.5336832061</v>
      </c>
      <c r="E661" s="0" t="n">
        <v>4221870.3645986</v>
      </c>
      <c r="F661" s="60" t="n">
        <f aca="false">E661/43560</f>
        <v>96.9208072681038</v>
      </c>
    </row>
    <row r="662" customFormat="false" ht="15" hidden="false" customHeight="false" outlineLevel="0" collapsed="false">
      <c r="A662" s="58" t="n">
        <v>8432</v>
      </c>
      <c r="B662" s="0" t="n">
        <v>1923</v>
      </c>
      <c r="C662" s="0" t="n">
        <v>1</v>
      </c>
      <c r="D662" s="0" t="n">
        <v>10717.6461220778</v>
      </c>
      <c r="E662" s="0" t="n">
        <v>5624215.72221254</v>
      </c>
      <c r="F662" s="60" t="n">
        <f aca="false">E662/43560</f>
        <v>129.114226864383</v>
      </c>
    </row>
    <row r="663" customFormat="false" ht="15" hidden="false" customHeight="false" outlineLevel="0" collapsed="false">
      <c r="A663" s="58" t="n">
        <v>31047</v>
      </c>
      <c r="B663" s="0" t="n">
        <v>1984</v>
      </c>
      <c r="C663" s="0" t="n">
        <v>12</v>
      </c>
      <c r="D663" s="0" t="n">
        <v>10754.0630270456</v>
      </c>
      <c r="E663" s="0" t="n">
        <v>5262477.03471999</v>
      </c>
      <c r="F663" s="60" t="n">
        <f aca="false">E663/43560</f>
        <v>120.80984928191</v>
      </c>
    </row>
    <row r="664" customFormat="false" ht="15" hidden="false" customHeight="false" outlineLevel="0" collapsed="false">
      <c r="A664" s="58" t="n">
        <v>10348</v>
      </c>
      <c r="B664" s="0" t="n">
        <v>1928</v>
      </c>
      <c r="C664" s="0" t="n">
        <v>4</v>
      </c>
      <c r="D664" s="0" t="n">
        <v>10755.3685054866</v>
      </c>
      <c r="E664" s="0" t="n">
        <v>5446407.07764644</v>
      </c>
      <c r="F664" s="60" t="n">
        <f aca="false">E664/43560</f>
        <v>125.032302057999</v>
      </c>
    </row>
    <row r="665" customFormat="false" ht="15" hidden="false" customHeight="false" outlineLevel="0" collapsed="false">
      <c r="A665" s="58" t="n">
        <v>28886</v>
      </c>
      <c r="B665" s="0" t="n">
        <v>1979</v>
      </c>
      <c r="C665" s="0" t="n">
        <v>1</v>
      </c>
      <c r="D665" s="0" t="n">
        <v>10765.4740428197</v>
      </c>
      <c r="E665" s="0" t="n">
        <v>5210380.33934876</v>
      </c>
      <c r="F665" s="60" t="n">
        <f aca="false">E665/43560</f>
        <v>119.613873722423</v>
      </c>
    </row>
    <row r="666" customFormat="false" ht="15" hidden="false" customHeight="false" outlineLevel="0" collapsed="false">
      <c r="A666" s="58" t="n">
        <v>16131</v>
      </c>
      <c r="B666" s="0" t="n">
        <v>1944</v>
      </c>
      <c r="C666" s="0" t="n">
        <v>2</v>
      </c>
      <c r="D666" s="0" t="n">
        <v>10785.746817599</v>
      </c>
      <c r="E666" s="0" t="n">
        <v>5257090.39034854</v>
      </c>
      <c r="F666" s="60" t="n">
        <f aca="false">E666/43560</f>
        <v>120.686188942804</v>
      </c>
    </row>
    <row r="667" customFormat="false" ht="15" hidden="false" customHeight="false" outlineLevel="0" collapsed="false">
      <c r="A667" s="58" t="n">
        <v>31624</v>
      </c>
      <c r="B667" s="0" t="n">
        <v>1986</v>
      </c>
      <c r="C667" s="0" t="n">
        <v>7</v>
      </c>
      <c r="D667" s="0" t="n">
        <v>10786.2587741532</v>
      </c>
      <c r="E667" s="0" t="n">
        <v>4024994.10494992</v>
      </c>
      <c r="F667" s="60" t="n">
        <f aca="false">E667/43560</f>
        <v>92.4011502513757</v>
      </c>
    </row>
    <row r="668" customFormat="false" ht="15" hidden="false" customHeight="false" outlineLevel="0" collapsed="false">
      <c r="A668" s="58" t="n">
        <v>28490</v>
      </c>
      <c r="B668" s="0" t="n">
        <v>1977</v>
      </c>
      <c r="C668" s="0" t="n">
        <v>12</v>
      </c>
      <c r="D668" s="0" t="n">
        <v>10790.4069134661</v>
      </c>
      <c r="E668" s="0" t="n">
        <v>5721299.27296549</v>
      </c>
      <c r="F668" s="60" t="n">
        <f aca="false">E668/43560</f>
        <v>131.342958516196</v>
      </c>
    </row>
    <row r="669" customFormat="false" ht="15" hidden="false" customHeight="false" outlineLevel="0" collapsed="false">
      <c r="A669" s="58" t="n">
        <v>31836</v>
      </c>
      <c r="B669" s="0" t="n">
        <v>1987</v>
      </c>
      <c r="C669" s="0" t="n">
        <v>2</v>
      </c>
      <c r="D669" s="0" t="n">
        <v>10794.1681528805</v>
      </c>
      <c r="E669" s="0" t="n">
        <v>5268396.05847452</v>
      </c>
      <c r="F669" s="60" t="n">
        <f aca="false">E669/43560</f>
        <v>120.945731369939</v>
      </c>
    </row>
    <row r="670" customFormat="false" ht="15" hidden="false" customHeight="false" outlineLevel="0" collapsed="false">
      <c r="A670" s="58" t="n">
        <v>37468</v>
      </c>
      <c r="B670" s="0" t="n">
        <v>2002</v>
      </c>
      <c r="C670" s="0" t="n">
        <v>7</v>
      </c>
      <c r="D670" s="0" t="n">
        <v>10799.0265669728</v>
      </c>
      <c r="E670" s="0" t="n">
        <v>4360133.87964295</v>
      </c>
      <c r="F670" s="60" t="n">
        <f aca="false">E670/43560</f>
        <v>100.09490081825</v>
      </c>
    </row>
    <row r="671" customFormat="false" ht="15" hidden="false" customHeight="false" outlineLevel="0" collapsed="false">
      <c r="A671" s="58" t="n">
        <v>18294</v>
      </c>
      <c r="B671" s="0" t="n">
        <v>1950</v>
      </c>
      <c r="C671" s="0" t="n">
        <v>1</v>
      </c>
      <c r="D671" s="0" t="n">
        <v>10815.5323890744</v>
      </c>
      <c r="E671" s="0" t="n">
        <v>5440780.74239363</v>
      </c>
      <c r="F671" s="60" t="n">
        <f aca="false">E671/43560</f>
        <v>124.903139173408</v>
      </c>
    </row>
    <row r="672" customFormat="false" ht="15" hidden="false" customHeight="false" outlineLevel="0" collapsed="false">
      <c r="A672" s="58" t="n">
        <v>17014</v>
      </c>
      <c r="B672" s="0" t="n">
        <v>1946</v>
      </c>
      <c r="C672" s="0" t="n">
        <v>7</v>
      </c>
      <c r="D672" s="0" t="n">
        <v>10818.4281622734</v>
      </c>
      <c r="E672" s="0" t="n">
        <v>4380544.82067807</v>
      </c>
      <c r="F672" s="60" t="n">
        <f aca="false">E672/43560</f>
        <v>100.563471549083</v>
      </c>
    </row>
    <row r="673" customFormat="false" ht="15" hidden="false" customHeight="false" outlineLevel="0" collapsed="false">
      <c r="A673" s="58" t="n">
        <v>34150</v>
      </c>
      <c r="B673" s="0" t="n">
        <v>1993</v>
      </c>
      <c r="C673" s="0" t="n">
        <v>6</v>
      </c>
      <c r="D673" s="0" t="n">
        <v>10824.2900330988</v>
      </c>
      <c r="E673" s="0" t="n">
        <v>4496138.98996567</v>
      </c>
      <c r="F673" s="60" t="n">
        <f aca="false">E673/43560</f>
        <v>103.217148529974</v>
      </c>
    </row>
    <row r="674" customFormat="false" ht="15" hidden="false" customHeight="false" outlineLevel="0" collapsed="false">
      <c r="A674" s="58" t="n">
        <v>8370</v>
      </c>
      <c r="B674" s="0" t="n">
        <v>1922</v>
      </c>
      <c r="C674" s="0" t="n">
        <v>11</v>
      </c>
      <c r="D674" s="0" t="n">
        <v>10845.5049841961</v>
      </c>
      <c r="E674" s="0" t="n">
        <v>5572680.44789711</v>
      </c>
      <c r="F674" s="60" t="n">
        <f aca="false">E674/43560</f>
        <v>127.931139758887</v>
      </c>
    </row>
    <row r="675" customFormat="false" ht="15" hidden="false" customHeight="false" outlineLevel="0" collapsed="false">
      <c r="A675" s="58" t="n">
        <v>19418</v>
      </c>
      <c r="B675" s="0" t="n">
        <v>1953</v>
      </c>
      <c r="C675" s="0" t="n">
        <v>2</v>
      </c>
      <c r="D675" s="0" t="n">
        <v>10854.9072727815</v>
      </c>
      <c r="E675" s="0" t="n">
        <v>5101701.35676324</v>
      </c>
      <c r="F675" s="60" t="n">
        <f aca="false">E675/43560</f>
        <v>117.118947584097</v>
      </c>
    </row>
    <row r="676" customFormat="false" ht="15" hidden="false" customHeight="false" outlineLevel="0" collapsed="false">
      <c r="A676" s="58" t="n">
        <v>23223</v>
      </c>
      <c r="B676" s="0" t="n">
        <v>1963</v>
      </c>
      <c r="C676" s="0" t="n">
        <v>7</v>
      </c>
      <c r="D676" s="0" t="n">
        <v>10874.1463516818</v>
      </c>
      <c r="E676" s="0" t="n">
        <v>4407288.81410695</v>
      </c>
      <c r="F676" s="60" t="n">
        <f aca="false">E676/43560</f>
        <v>101.177429157644</v>
      </c>
    </row>
    <row r="677" customFormat="false" ht="15" hidden="false" customHeight="false" outlineLevel="0" collapsed="false">
      <c r="A677" s="58" t="n">
        <v>36556</v>
      </c>
      <c r="B677" s="0" t="n">
        <v>2000</v>
      </c>
      <c r="C677" s="0" t="n">
        <v>1</v>
      </c>
      <c r="D677" s="0" t="n">
        <v>10876.3951827886</v>
      </c>
      <c r="E677" s="0" t="n">
        <v>5948097.30812256</v>
      </c>
      <c r="F677" s="60" t="n">
        <f aca="false">E677/43560</f>
        <v>136.549524979857</v>
      </c>
    </row>
    <row r="678" customFormat="false" ht="15" hidden="false" customHeight="false" outlineLevel="0" collapsed="false">
      <c r="A678" s="58" t="n">
        <v>19145</v>
      </c>
      <c r="B678" s="0" t="n">
        <v>1952</v>
      </c>
      <c r="C678" s="0" t="n">
        <v>5</v>
      </c>
      <c r="D678" s="0" t="n">
        <v>10887.8940452052</v>
      </c>
      <c r="E678" s="0" t="n">
        <v>5422971.28112913</v>
      </c>
      <c r="F678" s="60" t="n">
        <f aca="false">E678/43560</f>
        <v>124.494290200393</v>
      </c>
    </row>
    <row r="679" customFormat="false" ht="15" hidden="false" customHeight="false" outlineLevel="0" collapsed="false">
      <c r="A679" s="58" t="n">
        <v>10074</v>
      </c>
      <c r="B679" s="0" t="n">
        <v>1927</v>
      </c>
      <c r="C679" s="0" t="n">
        <v>7</v>
      </c>
      <c r="D679" s="0" t="n">
        <v>10892.4285439528</v>
      </c>
      <c r="E679" s="0" t="n">
        <v>4217209.07841319</v>
      </c>
      <c r="F679" s="60" t="n">
        <f aca="false">E679/43560</f>
        <v>96.8137988616436</v>
      </c>
    </row>
    <row r="680" customFormat="false" ht="15" hidden="false" customHeight="false" outlineLevel="0" collapsed="false">
      <c r="A680" s="58" t="n">
        <v>36799</v>
      </c>
      <c r="B680" s="0" t="n">
        <v>2000</v>
      </c>
      <c r="C680" s="0" t="n">
        <v>9</v>
      </c>
      <c r="D680" s="0" t="n">
        <v>10901.6546994275</v>
      </c>
      <c r="E680" s="0" t="n">
        <v>5331690.93089293</v>
      </c>
      <c r="F680" s="60" t="n">
        <f aca="false">E680/43560</f>
        <v>122.39878170094</v>
      </c>
    </row>
    <row r="681" customFormat="false" ht="15" hidden="false" customHeight="false" outlineLevel="0" collapsed="false">
      <c r="A681" s="58" t="n">
        <v>36038</v>
      </c>
      <c r="B681" s="0" t="n">
        <v>1998</v>
      </c>
      <c r="C681" s="0" t="n">
        <v>8</v>
      </c>
      <c r="D681" s="0" t="n">
        <v>10928.4796487357</v>
      </c>
      <c r="E681" s="0" t="n">
        <v>4253199.83801275</v>
      </c>
      <c r="F681" s="60" t="n">
        <f aca="false">E681/43560</f>
        <v>97.6400330122302</v>
      </c>
    </row>
    <row r="682" customFormat="false" ht="15" hidden="false" customHeight="false" outlineLevel="0" collapsed="false">
      <c r="A682" s="58" t="n">
        <v>19510</v>
      </c>
      <c r="B682" s="0" t="n">
        <v>1953</v>
      </c>
      <c r="C682" s="0" t="n">
        <v>5</v>
      </c>
      <c r="D682" s="0" t="n">
        <v>10948.1447340172</v>
      </c>
      <c r="E682" s="0" t="n">
        <v>4625665.75595386</v>
      </c>
      <c r="F682" s="60" t="n">
        <f aca="false">E682/43560</f>
        <v>106.190673919969</v>
      </c>
    </row>
    <row r="683" customFormat="false" ht="15" hidden="false" customHeight="false" outlineLevel="0" collapsed="false">
      <c r="A683" s="58" t="n">
        <v>9831</v>
      </c>
      <c r="B683" s="0" t="n">
        <v>1926</v>
      </c>
      <c r="C683" s="0" t="n">
        <v>11</v>
      </c>
      <c r="D683" s="0" t="n">
        <v>10955.6848968273</v>
      </c>
      <c r="E683" s="0" t="n">
        <v>5275502.47187131</v>
      </c>
      <c r="F683" s="60" t="n">
        <f aca="false">E683/43560</f>
        <v>121.108872173354</v>
      </c>
    </row>
    <row r="684" customFormat="false" ht="15" hidden="false" customHeight="false" outlineLevel="0" collapsed="false">
      <c r="A684" s="58" t="n">
        <v>23954</v>
      </c>
      <c r="B684" s="0" t="n">
        <v>1965</v>
      </c>
      <c r="C684" s="0" t="n">
        <v>7</v>
      </c>
      <c r="D684" s="0" t="n">
        <v>10969.9974982109</v>
      </c>
      <c r="E684" s="0" t="n">
        <v>3898722.98679455</v>
      </c>
      <c r="F684" s="60" t="n">
        <f aca="false">E684/43560</f>
        <v>89.5023642514819</v>
      </c>
    </row>
    <row r="685" customFormat="false" ht="15" hidden="false" customHeight="false" outlineLevel="0" collapsed="false">
      <c r="A685" s="58" t="n">
        <v>22097</v>
      </c>
      <c r="B685" s="0" t="n">
        <v>1960</v>
      </c>
      <c r="C685" s="0" t="n">
        <v>6</v>
      </c>
      <c r="D685" s="0" t="n">
        <v>11012.241430105</v>
      </c>
      <c r="E685" s="0" t="n">
        <v>4031000.55058192</v>
      </c>
      <c r="F685" s="60" t="n">
        <f aca="false">E685/43560</f>
        <v>92.5390392695575</v>
      </c>
    </row>
    <row r="686" customFormat="false" ht="15" hidden="false" customHeight="false" outlineLevel="0" collapsed="false">
      <c r="A686" s="58" t="n">
        <v>15918</v>
      </c>
      <c r="B686" s="0" t="n">
        <v>1943</v>
      </c>
      <c r="C686" s="0" t="n">
        <v>7</v>
      </c>
      <c r="D686" s="0" t="n">
        <v>11013.7340291031</v>
      </c>
      <c r="E686" s="0" t="n">
        <v>4644526.05099631</v>
      </c>
      <c r="F686" s="60" t="n">
        <f aca="false">E686/43560</f>
        <v>106.623646717087</v>
      </c>
    </row>
    <row r="687" customFormat="false" ht="15" hidden="false" customHeight="false" outlineLevel="0" collapsed="false">
      <c r="A687" s="58" t="n">
        <v>16527</v>
      </c>
      <c r="B687" s="0" t="n">
        <v>1945</v>
      </c>
      <c r="C687" s="0" t="n">
        <v>3</v>
      </c>
      <c r="D687" s="0" t="n">
        <v>11029.4980781846</v>
      </c>
      <c r="E687" s="0" t="n">
        <v>5403225.49695559</v>
      </c>
      <c r="F687" s="60" t="n">
        <f aca="false">E687/43560</f>
        <v>124.040989369963</v>
      </c>
    </row>
    <row r="688" customFormat="false" ht="15" hidden="false" customHeight="false" outlineLevel="0" collapsed="false">
      <c r="A688" s="58" t="n">
        <v>29798</v>
      </c>
      <c r="B688" s="0" t="n">
        <v>1981</v>
      </c>
      <c r="C688" s="0" t="n">
        <v>7</v>
      </c>
      <c r="D688" s="0" t="n">
        <v>11035.4587935353</v>
      </c>
      <c r="E688" s="0" t="n">
        <v>3986524.67184063</v>
      </c>
      <c r="F688" s="60" t="n">
        <f aca="false">E688/43560</f>
        <v>91.5180135867912</v>
      </c>
    </row>
    <row r="689" customFormat="false" ht="15" hidden="false" customHeight="false" outlineLevel="0" collapsed="false">
      <c r="A689" s="58" t="n">
        <v>22128</v>
      </c>
      <c r="B689" s="0" t="n">
        <v>1960</v>
      </c>
      <c r="C689" s="0" t="n">
        <v>7</v>
      </c>
      <c r="D689" s="0" t="n">
        <v>11035.9286572638</v>
      </c>
      <c r="E689" s="0" t="n">
        <v>4816330.08342446</v>
      </c>
      <c r="F689" s="60" t="n">
        <f aca="false">E689/43560</f>
        <v>110.567724596521</v>
      </c>
    </row>
    <row r="690" customFormat="false" ht="15" hidden="false" customHeight="false" outlineLevel="0" collapsed="false">
      <c r="A690" s="58" t="n">
        <v>34181</v>
      </c>
      <c r="B690" s="0" t="n">
        <v>1993</v>
      </c>
      <c r="C690" s="0" t="n">
        <v>7</v>
      </c>
      <c r="D690" s="0" t="n">
        <v>11108.7015953006</v>
      </c>
      <c r="E690" s="0" t="n">
        <v>4920167.32038668</v>
      </c>
      <c r="F690" s="60" t="n">
        <f aca="false">E690/43560</f>
        <v>112.95149954974</v>
      </c>
    </row>
    <row r="691" customFormat="false" ht="15" hidden="false" customHeight="false" outlineLevel="0" collapsed="false">
      <c r="A691" s="58" t="n">
        <v>21762</v>
      </c>
      <c r="B691" s="0" t="n">
        <v>1959</v>
      </c>
      <c r="C691" s="0" t="n">
        <v>7</v>
      </c>
      <c r="D691" s="0" t="n">
        <v>11132.3239861641</v>
      </c>
      <c r="E691" s="0" t="n">
        <v>4582061.6481372</v>
      </c>
      <c r="F691" s="60" t="n">
        <f aca="false">E691/43560</f>
        <v>105.189661343829</v>
      </c>
    </row>
    <row r="692" customFormat="false" ht="15" hidden="false" customHeight="false" outlineLevel="0" collapsed="false">
      <c r="A692" s="58" t="n">
        <v>19936</v>
      </c>
      <c r="B692" s="0" t="n">
        <v>1954</v>
      </c>
      <c r="C692" s="0" t="n">
        <v>7</v>
      </c>
      <c r="D692" s="0" t="n">
        <v>11144.5556372257</v>
      </c>
      <c r="E692" s="0" t="n">
        <v>4939955.9078001</v>
      </c>
      <c r="F692" s="60" t="n">
        <f aca="false">E692/43560</f>
        <v>113.405783007349</v>
      </c>
    </row>
    <row r="693" customFormat="false" ht="15" hidden="false" customHeight="false" outlineLevel="0" collapsed="false">
      <c r="A693" s="58" t="n">
        <v>30894</v>
      </c>
      <c r="B693" s="0" t="n">
        <v>1984</v>
      </c>
      <c r="C693" s="0" t="n">
        <v>7</v>
      </c>
      <c r="D693" s="0" t="n">
        <v>11159.040395396</v>
      </c>
      <c r="E693" s="0" t="n">
        <v>3854282.09203144</v>
      </c>
      <c r="F693" s="60" t="n">
        <f aca="false">E693/43560</f>
        <v>88.4821416903454</v>
      </c>
    </row>
    <row r="694" customFormat="false" ht="15" hidden="false" customHeight="false" outlineLevel="0" collapsed="false">
      <c r="A694" s="58" t="n">
        <v>18110</v>
      </c>
      <c r="B694" s="0" t="n">
        <v>1949</v>
      </c>
      <c r="C694" s="0" t="n">
        <v>7</v>
      </c>
      <c r="D694" s="0" t="n">
        <v>11169.5571535067</v>
      </c>
      <c r="E694" s="0" t="n">
        <v>4582061.6481372</v>
      </c>
      <c r="F694" s="60" t="n">
        <f aca="false">E694/43560</f>
        <v>105.189661343829</v>
      </c>
    </row>
    <row r="695" customFormat="false" ht="15" hidden="false" customHeight="false" outlineLevel="0" collapsed="false">
      <c r="A695" s="58" t="n">
        <v>26876</v>
      </c>
      <c r="B695" s="0" t="n">
        <v>1973</v>
      </c>
      <c r="C695" s="0" t="n">
        <v>7</v>
      </c>
      <c r="D695" s="0" t="n">
        <v>11170.6744200262</v>
      </c>
      <c r="E695" s="0" t="n">
        <v>3345786.20230794</v>
      </c>
      <c r="F695" s="60" t="n">
        <f aca="false">E695/43560</f>
        <v>76.8086823303017</v>
      </c>
    </row>
    <row r="696" customFormat="false" ht="15" hidden="false" customHeight="false" outlineLevel="0" collapsed="false">
      <c r="A696" s="58" t="n">
        <v>20879</v>
      </c>
      <c r="B696" s="0" t="n">
        <v>1957</v>
      </c>
      <c r="C696" s="0" t="n">
        <v>2</v>
      </c>
      <c r="D696" s="0" t="n">
        <v>11176.4559443583</v>
      </c>
      <c r="E696" s="0" t="n">
        <v>6117972.09531906</v>
      </c>
      <c r="F696" s="60" t="n">
        <f aca="false">E696/43560</f>
        <v>140.44931348299</v>
      </c>
    </row>
    <row r="697" customFormat="false" ht="15" hidden="false" customHeight="false" outlineLevel="0" collapsed="false">
      <c r="A697" s="58" t="n">
        <v>36372</v>
      </c>
      <c r="B697" s="0" t="n">
        <v>1999</v>
      </c>
      <c r="C697" s="0" t="n">
        <v>7</v>
      </c>
      <c r="D697" s="0" t="n">
        <v>11220.4071251789</v>
      </c>
      <c r="E697" s="0" t="n">
        <v>4947961.79092454</v>
      </c>
      <c r="F697" s="60" t="n">
        <f aca="false">E697/43560</f>
        <v>113.589572794411</v>
      </c>
    </row>
    <row r="698" customFormat="false" ht="15" hidden="false" customHeight="false" outlineLevel="0" collapsed="false">
      <c r="A698" s="58" t="n">
        <v>32355</v>
      </c>
      <c r="B698" s="0" t="n">
        <v>1988</v>
      </c>
      <c r="C698" s="0" t="n">
        <v>7</v>
      </c>
      <c r="D698" s="0" t="n">
        <v>11232.113144084</v>
      </c>
      <c r="E698" s="0" t="n">
        <v>4606091.6018652</v>
      </c>
      <c r="F698" s="60" t="n">
        <f aca="false">E698/43560</f>
        <v>105.741313174132</v>
      </c>
    </row>
    <row r="699" customFormat="false" ht="15" hidden="false" customHeight="false" outlineLevel="0" collapsed="false">
      <c r="A699" s="58" t="n">
        <v>30741</v>
      </c>
      <c r="B699" s="0" t="n">
        <v>1984</v>
      </c>
      <c r="C699" s="0" t="n">
        <v>2</v>
      </c>
      <c r="D699" s="0" t="n">
        <v>11240.4756053197</v>
      </c>
      <c r="E699" s="0" t="n">
        <v>5287044.26284298</v>
      </c>
      <c r="F699" s="60" t="n">
        <f aca="false">E699/43560</f>
        <v>121.373835235147</v>
      </c>
    </row>
    <row r="700" customFormat="false" ht="15" hidden="false" customHeight="false" outlineLevel="0" collapsed="false">
      <c r="A700" s="58" t="n">
        <v>28945</v>
      </c>
      <c r="B700" s="0" t="n">
        <v>1979</v>
      </c>
      <c r="C700" s="0" t="n">
        <v>3</v>
      </c>
      <c r="D700" s="0" t="n">
        <v>11241.200873688</v>
      </c>
      <c r="E700" s="0" t="n">
        <v>4921914.25916378</v>
      </c>
      <c r="F700" s="60" t="n">
        <f aca="false">E700/43560</f>
        <v>112.991603745725</v>
      </c>
    </row>
    <row r="701" customFormat="false" ht="15" hidden="false" customHeight="false" outlineLevel="0" collapsed="false">
      <c r="A701" s="58" t="n">
        <v>24806</v>
      </c>
      <c r="B701" s="0" t="n">
        <v>1967</v>
      </c>
      <c r="C701" s="0" t="n">
        <v>11</v>
      </c>
      <c r="D701" s="0" t="n">
        <v>11258.222885854</v>
      </c>
      <c r="E701" s="0" t="n">
        <v>5886434.4899263</v>
      </c>
      <c r="F701" s="60" t="n">
        <f aca="false">E701/43560</f>
        <v>135.133941458363</v>
      </c>
    </row>
    <row r="702" customFormat="false" ht="15" hidden="false" customHeight="false" outlineLevel="0" collapsed="false">
      <c r="A702" s="58" t="n">
        <v>15310</v>
      </c>
      <c r="B702" s="0" t="n">
        <v>1941</v>
      </c>
      <c r="C702" s="0" t="n">
        <v>11</v>
      </c>
      <c r="D702" s="0" t="n">
        <v>11270.3171875</v>
      </c>
      <c r="E702" s="0" t="n">
        <v>4769625.82964424</v>
      </c>
      <c r="F702" s="60" t="n">
        <f aca="false">E702/43560</f>
        <v>109.495542461989</v>
      </c>
    </row>
    <row r="703" customFormat="false" ht="15" hidden="false" customHeight="false" outlineLevel="0" collapsed="false">
      <c r="A703" s="58" t="n">
        <v>31259</v>
      </c>
      <c r="B703" s="0" t="n">
        <v>1985</v>
      </c>
      <c r="C703" s="0" t="n">
        <v>7</v>
      </c>
      <c r="D703" s="0" t="n">
        <v>11295.3521066913</v>
      </c>
      <c r="E703" s="0" t="n">
        <v>4582061.6481372</v>
      </c>
      <c r="F703" s="60" t="n">
        <f aca="false">E703/43560</f>
        <v>105.189661343829</v>
      </c>
    </row>
    <row r="704" customFormat="false" ht="15" hidden="false" customHeight="false" outlineLevel="0" collapsed="false">
      <c r="A704" s="58" t="n">
        <v>15492</v>
      </c>
      <c r="B704" s="0" t="n">
        <v>1942</v>
      </c>
      <c r="C704" s="0" t="n">
        <v>5</v>
      </c>
      <c r="D704" s="0" t="n">
        <v>11307.2642220301</v>
      </c>
      <c r="E704" s="0" t="n">
        <v>5361018.94797246</v>
      </c>
      <c r="F704" s="60" t="n">
        <f aca="false">E704/43560</f>
        <v>123.072060329946</v>
      </c>
    </row>
    <row r="705" customFormat="false" ht="15" hidden="false" customHeight="false" outlineLevel="0" collapsed="false">
      <c r="A705" s="58" t="n">
        <v>18962</v>
      </c>
      <c r="B705" s="0" t="n">
        <v>1951</v>
      </c>
      <c r="C705" s="0" t="n">
        <v>11</v>
      </c>
      <c r="D705" s="0" t="n">
        <v>11315.1506947758</v>
      </c>
      <c r="E705" s="0" t="n">
        <v>4781779.33892424</v>
      </c>
      <c r="F705" s="60" t="n">
        <f aca="false">E705/43560</f>
        <v>109.774548643807</v>
      </c>
    </row>
    <row r="706" customFormat="false" ht="15" hidden="false" customHeight="false" outlineLevel="0" collapsed="false">
      <c r="A706" s="58" t="n">
        <v>10958</v>
      </c>
      <c r="B706" s="0" t="n">
        <v>1929</v>
      </c>
      <c r="C706" s="0" t="n">
        <v>12</v>
      </c>
      <c r="D706" s="0" t="n">
        <v>11322.6790217975</v>
      </c>
      <c r="E706" s="0" t="n">
        <v>5484839.94284402</v>
      </c>
      <c r="F706" s="60" t="n">
        <f aca="false">E706/43560</f>
        <v>125.914599238843</v>
      </c>
    </row>
    <row r="707" customFormat="false" ht="15" hidden="false" customHeight="false" outlineLevel="0" collapsed="false">
      <c r="A707" s="58" t="n">
        <v>22493</v>
      </c>
      <c r="B707" s="0" t="n">
        <v>1961</v>
      </c>
      <c r="C707" s="0" t="n">
        <v>7</v>
      </c>
      <c r="D707" s="0" t="n">
        <v>11344.8793132753</v>
      </c>
      <c r="E707" s="0" t="n">
        <v>3910678.49746322</v>
      </c>
      <c r="F707" s="60" t="n">
        <f aca="false">E707/43560</f>
        <v>89.776825010634</v>
      </c>
    </row>
    <row r="708" customFormat="false" ht="15" hidden="false" customHeight="false" outlineLevel="0" collapsed="false">
      <c r="A708" s="58" t="n">
        <v>35064</v>
      </c>
      <c r="B708" s="0" t="n">
        <v>1995</v>
      </c>
      <c r="C708" s="0" t="n">
        <v>12</v>
      </c>
      <c r="D708" s="0" t="n">
        <v>11347.953308385</v>
      </c>
      <c r="E708" s="0" t="n">
        <v>6001247.08335153</v>
      </c>
      <c r="F708" s="60" t="n">
        <f aca="false">E708/43560</f>
        <v>137.769675926344</v>
      </c>
    </row>
    <row r="709" customFormat="false" ht="15" hidden="false" customHeight="false" outlineLevel="0" collapsed="false">
      <c r="A709" s="58" t="n">
        <v>26511</v>
      </c>
      <c r="B709" s="0" t="n">
        <v>1972</v>
      </c>
      <c r="C709" s="0" t="n">
        <v>7</v>
      </c>
      <c r="D709" s="0" t="n">
        <v>11363.0382409948</v>
      </c>
      <c r="E709" s="0" t="n">
        <v>4358188.25512272</v>
      </c>
      <c r="F709" s="60" t="n">
        <f aca="false">E709/43560</f>
        <v>100.050235425223</v>
      </c>
    </row>
    <row r="710" customFormat="false" ht="15" hidden="false" customHeight="false" outlineLevel="0" collapsed="false">
      <c r="A710" s="58" t="n">
        <v>19571</v>
      </c>
      <c r="B710" s="0" t="n">
        <v>1953</v>
      </c>
      <c r="C710" s="0" t="n">
        <v>7</v>
      </c>
      <c r="D710" s="0" t="n">
        <v>11390.555491114</v>
      </c>
      <c r="E710" s="0" t="n">
        <v>5136481.93826642</v>
      </c>
      <c r="F710" s="60" t="n">
        <f aca="false">E710/43560</f>
        <v>117.917399868375</v>
      </c>
    </row>
    <row r="711" customFormat="false" ht="15" hidden="false" customHeight="false" outlineLevel="0" collapsed="false">
      <c r="A711" s="58" t="n">
        <v>10440</v>
      </c>
      <c r="B711" s="0" t="n">
        <v>1928</v>
      </c>
      <c r="C711" s="0" t="n">
        <v>7</v>
      </c>
      <c r="D711" s="0" t="n">
        <v>11420.7981035305</v>
      </c>
      <c r="E711" s="0" t="n">
        <v>4010624.3162571</v>
      </c>
      <c r="F711" s="60" t="n">
        <f aca="false">E711/43560</f>
        <v>92.0712652951584</v>
      </c>
    </row>
    <row r="712" customFormat="false" ht="15" hidden="false" customHeight="false" outlineLevel="0" collapsed="false">
      <c r="A712" s="58" t="n">
        <v>25780</v>
      </c>
      <c r="B712" s="0" t="n">
        <v>1970</v>
      </c>
      <c r="C712" s="0" t="n">
        <v>7</v>
      </c>
      <c r="D712" s="0" t="n">
        <v>11428.3198592557</v>
      </c>
      <c r="E712" s="0" t="n">
        <v>3974168.44038366</v>
      </c>
      <c r="F712" s="60" t="n">
        <f aca="false">E712/43560</f>
        <v>91.2343535441613</v>
      </c>
    </row>
    <row r="713" customFormat="false" ht="15" hidden="false" customHeight="false" outlineLevel="0" collapsed="false">
      <c r="A713" s="58" t="n">
        <v>34393</v>
      </c>
      <c r="B713" s="0" t="n">
        <v>1994</v>
      </c>
      <c r="C713" s="0" t="n">
        <v>2</v>
      </c>
      <c r="D713" s="0" t="n">
        <v>11477.2779952886</v>
      </c>
      <c r="E713" s="0" t="n">
        <v>6036181.50767702</v>
      </c>
      <c r="F713" s="60" t="n">
        <f aca="false">E713/43560</f>
        <v>138.571659955854</v>
      </c>
    </row>
    <row r="714" customFormat="false" ht="15" hidden="false" customHeight="false" outlineLevel="0" collapsed="false">
      <c r="A714" s="58" t="n">
        <v>22858</v>
      </c>
      <c r="B714" s="0" t="n">
        <v>1962</v>
      </c>
      <c r="C714" s="0" t="n">
        <v>7</v>
      </c>
      <c r="D714" s="0" t="n">
        <v>11478.3696385973</v>
      </c>
      <c r="E714" s="0" t="n">
        <v>4618828.46186352</v>
      </c>
      <c r="F714" s="60" t="n">
        <f aca="false">E714/43560</f>
        <v>106.033711245719</v>
      </c>
    </row>
    <row r="715" customFormat="false" ht="15" hidden="false" customHeight="false" outlineLevel="0" collapsed="false">
      <c r="A715" s="58" t="n">
        <v>30559</v>
      </c>
      <c r="B715" s="0" t="n">
        <v>1983</v>
      </c>
      <c r="C715" s="0" t="n">
        <v>8</v>
      </c>
      <c r="D715" s="0" t="n">
        <v>11484.6876431298</v>
      </c>
      <c r="E715" s="0" t="n">
        <v>5200460.20760254</v>
      </c>
      <c r="F715" s="60" t="n">
        <f aca="false">E715/43560</f>
        <v>119.386138833851</v>
      </c>
    </row>
    <row r="716" customFormat="false" ht="15" hidden="false" customHeight="false" outlineLevel="0" collapsed="false">
      <c r="A716" s="58" t="n">
        <v>35642</v>
      </c>
      <c r="B716" s="0" t="n">
        <v>1997</v>
      </c>
      <c r="C716" s="0" t="n">
        <v>7</v>
      </c>
      <c r="D716" s="0" t="n">
        <v>11512.9852114146</v>
      </c>
      <c r="E716" s="0" t="n">
        <v>4706985.43492387</v>
      </c>
      <c r="F716" s="60" t="n">
        <f aca="false">E716/43560</f>
        <v>108.057516871531</v>
      </c>
    </row>
    <row r="717" customFormat="false" ht="15" hidden="false" customHeight="false" outlineLevel="0" collapsed="false">
      <c r="A717" s="58" t="n">
        <v>21032</v>
      </c>
      <c r="B717" s="0" t="n">
        <v>1957</v>
      </c>
      <c r="C717" s="0" t="n">
        <v>7</v>
      </c>
      <c r="D717" s="0" t="n">
        <v>11516.0277999761</v>
      </c>
      <c r="E717" s="0" t="n">
        <v>4926243.45670715</v>
      </c>
      <c r="F717" s="60" t="n">
        <f aca="false">E717/43560</f>
        <v>113.090988445986</v>
      </c>
    </row>
    <row r="718" customFormat="false" ht="15" hidden="false" customHeight="false" outlineLevel="0" collapsed="false">
      <c r="A718" s="58" t="n">
        <v>30528</v>
      </c>
      <c r="B718" s="0" t="n">
        <v>1983</v>
      </c>
      <c r="C718" s="0" t="n">
        <v>7</v>
      </c>
      <c r="D718" s="0" t="n">
        <v>11522.4532830391</v>
      </c>
      <c r="E718" s="0" t="n">
        <v>5220835.70594773</v>
      </c>
      <c r="F718" s="60" t="n">
        <f aca="false">E718/43560</f>
        <v>119.853895912482</v>
      </c>
    </row>
    <row r="719" customFormat="false" ht="15" hidden="false" customHeight="false" outlineLevel="0" collapsed="false">
      <c r="A719" s="58" t="n">
        <v>35033</v>
      </c>
      <c r="B719" s="0" t="n">
        <v>1995</v>
      </c>
      <c r="C719" s="0" t="n">
        <v>11</v>
      </c>
      <c r="D719" s="0" t="n">
        <v>11534.5656906011</v>
      </c>
      <c r="E719" s="0" t="n">
        <v>5007594.84220938</v>
      </c>
      <c r="F719" s="60" t="n">
        <f aca="false">E719/43560</f>
        <v>114.95855927937</v>
      </c>
    </row>
    <row r="720" customFormat="false" ht="15" hidden="false" customHeight="false" outlineLevel="0" collapsed="false">
      <c r="A720" s="58" t="n">
        <v>34546</v>
      </c>
      <c r="B720" s="0" t="n">
        <v>1994</v>
      </c>
      <c r="C720" s="0" t="n">
        <v>7</v>
      </c>
      <c r="D720" s="0" t="n">
        <v>11553.1645977457</v>
      </c>
      <c r="E720" s="0" t="n">
        <v>4912608.54525194</v>
      </c>
      <c r="F720" s="60" t="n">
        <f aca="false">E720/43560</f>
        <v>112.777973949769</v>
      </c>
    </row>
    <row r="721" customFormat="false" ht="15" hidden="false" customHeight="false" outlineLevel="0" collapsed="false">
      <c r="A721" s="58" t="n">
        <v>14457</v>
      </c>
      <c r="B721" s="0" t="n">
        <v>1939</v>
      </c>
      <c r="C721" s="0" t="n">
        <v>7</v>
      </c>
      <c r="D721" s="0" t="n">
        <v>11560.7640028626</v>
      </c>
      <c r="E721" s="0" t="n">
        <v>4727796.89609995</v>
      </c>
      <c r="F721" s="60" t="n">
        <f aca="false">E721/43560</f>
        <v>108.535282279613</v>
      </c>
    </row>
    <row r="722" customFormat="false" ht="15" hidden="false" customHeight="false" outlineLevel="0" collapsed="false">
      <c r="A722" s="58" t="n">
        <v>8309</v>
      </c>
      <c r="B722" s="0" t="n">
        <v>1922</v>
      </c>
      <c r="C722" s="0" t="n">
        <v>9</v>
      </c>
      <c r="D722" s="0" t="n">
        <v>11563.1205614862</v>
      </c>
      <c r="E722" s="0" t="n">
        <v>4487819.53797957</v>
      </c>
      <c r="F722" s="60" t="n">
        <f aca="false">E722/43560</f>
        <v>103.026160192368</v>
      </c>
    </row>
    <row r="723" customFormat="false" ht="15" hidden="false" customHeight="false" outlineLevel="0" collapsed="false">
      <c r="A723" s="58" t="n">
        <v>35277</v>
      </c>
      <c r="B723" s="0" t="n">
        <v>1996</v>
      </c>
      <c r="C723" s="0" t="n">
        <v>7</v>
      </c>
      <c r="D723" s="0" t="n">
        <v>11625.911903626</v>
      </c>
      <c r="E723" s="0" t="n">
        <v>5185406.40496702</v>
      </c>
      <c r="F723" s="60" t="n">
        <f aca="false">E723/43560</f>
        <v>119.040551078215</v>
      </c>
    </row>
    <row r="724" customFormat="false" ht="15" hidden="false" customHeight="false" outlineLevel="0" collapsed="false">
      <c r="A724" s="58" t="n">
        <v>9252</v>
      </c>
      <c r="B724" s="0" t="n">
        <v>1925</v>
      </c>
      <c r="C724" s="0" t="n">
        <v>4</v>
      </c>
      <c r="D724" s="0" t="n">
        <v>11648.3414882514</v>
      </c>
      <c r="E724" s="0" t="n">
        <v>5543814.37153576</v>
      </c>
      <c r="F724" s="60" t="n">
        <f aca="false">E724/43560</f>
        <v>127.268465829563</v>
      </c>
    </row>
    <row r="725" customFormat="false" ht="15" hidden="false" customHeight="false" outlineLevel="0" collapsed="false">
      <c r="A725" s="58" t="n">
        <v>16040</v>
      </c>
      <c r="B725" s="0" t="n">
        <v>1943</v>
      </c>
      <c r="C725" s="0" t="n">
        <v>11</v>
      </c>
      <c r="D725" s="0" t="n">
        <v>11650.4172888836</v>
      </c>
      <c r="E725" s="0" t="n">
        <v>4433019.18869699</v>
      </c>
      <c r="F725" s="60" t="n">
        <f aca="false">E725/43560</f>
        <v>101.768117279545</v>
      </c>
    </row>
    <row r="726" customFormat="false" ht="15" hidden="false" customHeight="false" outlineLevel="0" collapsed="false">
      <c r="A726" s="58" t="n">
        <v>19328</v>
      </c>
      <c r="B726" s="0" t="n">
        <v>1952</v>
      </c>
      <c r="C726" s="0" t="n">
        <v>11</v>
      </c>
      <c r="D726" s="0" t="n">
        <v>11651.4532427839</v>
      </c>
      <c r="E726" s="0" t="n">
        <v>4774417.96592967</v>
      </c>
      <c r="F726" s="60" t="n">
        <f aca="false">E726/43560</f>
        <v>109.605554773408</v>
      </c>
    </row>
    <row r="727" customFormat="false" ht="15" hidden="false" customHeight="false" outlineLevel="0" collapsed="false">
      <c r="A727" s="58" t="n">
        <v>27302</v>
      </c>
      <c r="B727" s="0" t="n">
        <v>1974</v>
      </c>
      <c r="C727" s="0" t="n">
        <v>9</v>
      </c>
      <c r="D727" s="0" t="n">
        <v>11662.4371347209</v>
      </c>
      <c r="E727" s="0" t="n">
        <v>5647369.13486863</v>
      </c>
      <c r="F727" s="60" t="n">
        <f aca="false">E727/43560</f>
        <v>129.645756080547</v>
      </c>
    </row>
    <row r="728" customFormat="false" ht="15" hidden="false" customHeight="false" outlineLevel="0" collapsed="false">
      <c r="A728" s="58" t="n">
        <v>22281</v>
      </c>
      <c r="B728" s="0" t="n">
        <v>1960</v>
      </c>
      <c r="C728" s="0" t="n">
        <v>12</v>
      </c>
      <c r="D728" s="0" t="n">
        <v>11671.0359345181</v>
      </c>
      <c r="E728" s="0" t="n">
        <v>5753377.16812917</v>
      </c>
      <c r="F728" s="60" t="n">
        <f aca="false">E728/43560</f>
        <v>132.079365659531</v>
      </c>
    </row>
    <row r="729" customFormat="false" ht="15" hidden="false" customHeight="false" outlineLevel="0" collapsed="false">
      <c r="A729" s="58" t="n">
        <v>31443</v>
      </c>
      <c r="B729" s="0" t="n">
        <v>1986</v>
      </c>
      <c r="C729" s="0" t="n">
        <v>1</v>
      </c>
      <c r="D729" s="0" t="n">
        <v>11691.1519247972</v>
      </c>
      <c r="E729" s="0" t="n">
        <v>5758630.91134218</v>
      </c>
      <c r="F729" s="60" t="n">
        <f aca="false">E729/43560</f>
        <v>132.199975007855</v>
      </c>
    </row>
    <row r="730" customFormat="false" ht="15" hidden="false" customHeight="false" outlineLevel="0" collapsed="false">
      <c r="A730" s="58" t="n">
        <v>26145</v>
      </c>
      <c r="B730" s="0" t="n">
        <v>1971</v>
      </c>
      <c r="C730" s="0" t="n">
        <v>7</v>
      </c>
      <c r="D730" s="0" t="n">
        <v>11692.2231363311</v>
      </c>
      <c r="E730" s="0" t="n">
        <v>4278069.06096736</v>
      </c>
      <c r="F730" s="60" t="n">
        <f aca="false">E730/43560</f>
        <v>98.2109518128411</v>
      </c>
    </row>
    <row r="731" customFormat="false" ht="15" hidden="false" customHeight="false" outlineLevel="0" collapsed="false">
      <c r="A731" s="58" t="n">
        <v>35764</v>
      </c>
      <c r="B731" s="0" t="n">
        <v>1997</v>
      </c>
      <c r="C731" s="0" t="n">
        <v>11</v>
      </c>
      <c r="D731" s="0" t="n">
        <v>11698.2101905415</v>
      </c>
      <c r="E731" s="0" t="n">
        <v>4435096.73855305</v>
      </c>
      <c r="F731" s="60" t="n">
        <f aca="false">E731/43560</f>
        <v>101.815811261548</v>
      </c>
    </row>
    <row r="732" customFormat="false" ht="15" hidden="false" customHeight="false" outlineLevel="0" collapsed="false">
      <c r="A732" s="58" t="n">
        <v>23345</v>
      </c>
      <c r="B732" s="0" t="n">
        <v>1963</v>
      </c>
      <c r="C732" s="0" t="n">
        <v>11</v>
      </c>
      <c r="D732" s="0" t="n">
        <v>11719.0500969108</v>
      </c>
      <c r="E732" s="0" t="n">
        <v>5646361.55405878</v>
      </c>
      <c r="F732" s="60" t="n">
        <f aca="false">E732/43560</f>
        <v>129.622625207961</v>
      </c>
    </row>
    <row r="733" customFormat="false" ht="15" hidden="false" customHeight="false" outlineLevel="0" collapsed="false">
      <c r="A733" s="58" t="n">
        <v>20301</v>
      </c>
      <c r="B733" s="0" t="n">
        <v>1955</v>
      </c>
      <c r="C733" s="0" t="n">
        <v>7</v>
      </c>
      <c r="D733" s="0" t="n">
        <v>11724.4688573473</v>
      </c>
      <c r="E733" s="0" t="n">
        <v>4958279.29355959</v>
      </c>
      <c r="F733" s="60" t="n">
        <f aca="false">E733/43560</f>
        <v>113.826430063352</v>
      </c>
    </row>
    <row r="734" customFormat="false" ht="15" hidden="false" customHeight="false" outlineLevel="0" collapsed="false">
      <c r="A734" s="58" t="n">
        <v>10196</v>
      </c>
      <c r="B734" s="0" t="n">
        <v>1927</v>
      </c>
      <c r="C734" s="0" t="n">
        <v>11</v>
      </c>
      <c r="D734" s="0" t="n">
        <v>11773.2842229246</v>
      </c>
      <c r="E734" s="0" t="n">
        <v>5501613.56899169</v>
      </c>
      <c r="F734" s="60" t="n">
        <f aca="false">E734/43560</f>
        <v>126.299668709635</v>
      </c>
    </row>
    <row r="735" customFormat="false" ht="15" hidden="false" customHeight="false" outlineLevel="0" collapsed="false">
      <c r="A735" s="58" t="n">
        <v>35795</v>
      </c>
      <c r="B735" s="0" t="n">
        <v>1997</v>
      </c>
      <c r="C735" s="0" t="n">
        <v>12</v>
      </c>
      <c r="D735" s="0" t="n">
        <v>11799.168153626</v>
      </c>
      <c r="E735" s="0" t="n">
        <v>5110124.72715543</v>
      </c>
      <c r="F735" s="60" t="n">
        <f aca="false">E735/43560</f>
        <v>117.312321560042</v>
      </c>
    </row>
    <row r="736" customFormat="false" ht="15" hidden="false" customHeight="false" outlineLevel="0" collapsed="false">
      <c r="A736" s="58" t="n">
        <v>36860</v>
      </c>
      <c r="B736" s="0" t="n">
        <v>2000</v>
      </c>
      <c r="C736" s="0" t="n">
        <v>11</v>
      </c>
      <c r="D736" s="0" t="n">
        <v>11860.5373822161</v>
      </c>
      <c r="E736" s="0" t="n">
        <v>4955691.61690774</v>
      </c>
      <c r="F736" s="60" t="n">
        <f aca="false">E736/43560</f>
        <v>113.767025181537</v>
      </c>
    </row>
    <row r="737" customFormat="false" ht="15" hidden="false" customHeight="false" outlineLevel="0" collapsed="false">
      <c r="A737" s="58" t="n">
        <v>29220</v>
      </c>
      <c r="B737" s="0" t="n">
        <v>1979</v>
      </c>
      <c r="C737" s="0" t="n">
        <v>12</v>
      </c>
      <c r="D737" s="0" t="n">
        <v>11862.4441033516</v>
      </c>
      <c r="E737" s="0" t="n">
        <v>5430970.47964718</v>
      </c>
      <c r="F737" s="60" t="n">
        <f aca="false">E737/43560</f>
        <v>124.677926530009</v>
      </c>
    </row>
    <row r="738" customFormat="false" ht="15" hidden="false" customHeight="false" outlineLevel="0" collapsed="false">
      <c r="A738" s="58" t="n">
        <v>21519</v>
      </c>
      <c r="B738" s="0" t="n">
        <v>1958</v>
      </c>
      <c r="C738" s="0" t="n">
        <v>11</v>
      </c>
      <c r="D738" s="0" t="n">
        <v>11910.6782904938</v>
      </c>
      <c r="E738" s="0" t="n">
        <v>4249479.72021967</v>
      </c>
      <c r="F738" s="60" t="n">
        <f aca="false">E738/43560</f>
        <v>97.5546308590374</v>
      </c>
    </row>
    <row r="739" customFormat="false" ht="15" hidden="false" customHeight="false" outlineLevel="0" collapsed="false">
      <c r="A739" s="58" t="n">
        <v>33694</v>
      </c>
      <c r="B739" s="0" t="n">
        <v>1992</v>
      </c>
      <c r="C739" s="0" t="n">
        <v>3</v>
      </c>
      <c r="D739" s="0" t="n">
        <v>11936.0353351622</v>
      </c>
      <c r="E739" s="0" t="n">
        <v>5214017.64688737</v>
      </c>
      <c r="F739" s="60" t="n">
        <f aca="false">E739/43560</f>
        <v>119.69737481376</v>
      </c>
    </row>
    <row r="740" customFormat="false" ht="15" hidden="false" customHeight="false" outlineLevel="0" collapsed="false">
      <c r="A740" s="58" t="n">
        <v>32720</v>
      </c>
      <c r="B740" s="0" t="n">
        <v>1989</v>
      </c>
      <c r="C740" s="0" t="n">
        <v>7</v>
      </c>
      <c r="D740" s="0" t="n">
        <v>11964.9204690482</v>
      </c>
      <c r="E740" s="0" t="n">
        <v>4262866.18915761</v>
      </c>
      <c r="F740" s="60" t="n">
        <f aca="false">E740/43560</f>
        <v>97.8619418998534</v>
      </c>
    </row>
    <row r="741" customFormat="false" ht="15" hidden="false" customHeight="false" outlineLevel="0" collapsed="false">
      <c r="A741" s="58" t="n">
        <v>22006</v>
      </c>
      <c r="B741" s="0" t="n">
        <v>1960</v>
      </c>
      <c r="C741" s="0" t="n">
        <v>3</v>
      </c>
      <c r="D741" s="0" t="n">
        <v>11976.497680105</v>
      </c>
      <c r="E741" s="0" t="n">
        <v>5943992.90683495</v>
      </c>
      <c r="F741" s="60" t="n">
        <f aca="false">E741/43560</f>
        <v>136.455300891528</v>
      </c>
    </row>
    <row r="742" customFormat="false" ht="15" hidden="false" customHeight="false" outlineLevel="0" collapsed="false">
      <c r="A742" s="58" t="n">
        <v>22646</v>
      </c>
      <c r="B742" s="0" t="n">
        <v>1961</v>
      </c>
      <c r="C742" s="0" t="n">
        <v>12</v>
      </c>
      <c r="D742" s="0" t="n">
        <v>11981.6473610448</v>
      </c>
      <c r="E742" s="0" t="n">
        <v>6077819.27865922</v>
      </c>
      <c r="F742" s="60" t="n">
        <f aca="false">E742/43560</f>
        <v>139.527531649661</v>
      </c>
    </row>
    <row r="743" customFormat="false" ht="15" hidden="false" customHeight="false" outlineLevel="0" collapsed="false">
      <c r="A743" s="58" t="n">
        <v>23801</v>
      </c>
      <c r="B743" s="0" t="n">
        <v>1965</v>
      </c>
      <c r="C743" s="0" t="n">
        <v>2</v>
      </c>
      <c r="D743" s="0" t="n">
        <v>11989.7615413287</v>
      </c>
      <c r="E743" s="0" t="n">
        <v>5860573.60068988</v>
      </c>
      <c r="F743" s="60" t="n">
        <f aca="false">E743/43560</f>
        <v>134.540257132458</v>
      </c>
    </row>
    <row r="744" customFormat="false" ht="15" hidden="false" customHeight="false" outlineLevel="0" collapsed="false">
      <c r="A744" s="58" t="n">
        <v>24015</v>
      </c>
      <c r="B744" s="0" t="n">
        <v>1965</v>
      </c>
      <c r="C744" s="0" t="n">
        <v>9</v>
      </c>
      <c r="D744" s="0" t="n">
        <v>12010.1616710401</v>
      </c>
      <c r="E744" s="0" t="n">
        <v>4524345.41834724</v>
      </c>
      <c r="F744" s="60" t="n">
        <f aca="false">E744/43560</f>
        <v>103.864679025419</v>
      </c>
    </row>
    <row r="745" customFormat="false" ht="15" hidden="false" customHeight="false" outlineLevel="0" collapsed="false">
      <c r="A745" s="58" t="n">
        <v>21581</v>
      </c>
      <c r="B745" s="0" t="n">
        <v>1959</v>
      </c>
      <c r="C745" s="0" t="n">
        <v>1</v>
      </c>
      <c r="D745" s="0" t="n">
        <v>12032.0746421756</v>
      </c>
      <c r="E745" s="0" t="n">
        <v>6929808.2538547</v>
      </c>
      <c r="F745" s="60" t="n">
        <f aca="false">E745/43560</f>
        <v>159.086507205112</v>
      </c>
    </row>
    <row r="746" customFormat="false" ht="15" hidden="false" customHeight="false" outlineLevel="0" collapsed="false">
      <c r="A746" s="58" t="n">
        <v>14488</v>
      </c>
      <c r="B746" s="0" t="n">
        <v>1939</v>
      </c>
      <c r="C746" s="0" t="n">
        <v>8</v>
      </c>
      <c r="D746" s="0" t="n">
        <v>12036.7811187977</v>
      </c>
      <c r="E746" s="0" t="n">
        <v>5085179.09260453</v>
      </c>
      <c r="F746" s="60" t="n">
        <f aca="false">E746/43560</f>
        <v>116.739648590554</v>
      </c>
    </row>
    <row r="747" customFormat="false" ht="15" hidden="false" customHeight="false" outlineLevel="0" collapsed="false">
      <c r="A747" s="58" t="n">
        <v>24745</v>
      </c>
      <c r="B747" s="0" t="n">
        <v>1967</v>
      </c>
      <c r="C747" s="0" t="n">
        <v>9</v>
      </c>
      <c r="D747" s="0" t="n">
        <v>12063.2102516698</v>
      </c>
      <c r="E747" s="0" t="n">
        <v>4461794.65015524</v>
      </c>
      <c r="F747" s="60" t="n">
        <f aca="false">E747/43560</f>
        <v>102.428710976934</v>
      </c>
    </row>
    <row r="748" customFormat="false" ht="15" hidden="false" customHeight="false" outlineLevel="0" collapsed="false">
      <c r="A748" s="58" t="n">
        <v>37711</v>
      </c>
      <c r="B748" s="0" t="n">
        <v>2003</v>
      </c>
      <c r="C748" s="0" t="n">
        <v>3</v>
      </c>
      <c r="D748" s="0" t="n">
        <v>12110.2940750239</v>
      </c>
      <c r="E748" s="0" t="n">
        <v>6291933.29630873</v>
      </c>
      <c r="F748" s="60" t="n">
        <f aca="false">E748/43560</f>
        <v>144.442913138401</v>
      </c>
    </row>
    <row r="749" customFormat="false" ht="15" hidden="false" customHeight="false" outlineLevel="0" collapsed="false">
      <c r="A749" s="58" t="n">
        <v>35399</v>
      </c>
      <c r="B749" s="0" t="n">
        <v>1996</v>
      </c>
      <c r="C749" s="0" t="n">
        <v>11</v>
      </c>
      <c r="D749" s="0" t="n">
        <v>12125.9377102219</v>
      </c>
      <c r="E749" s="0" t="n">
        <v>4896476.48782242</v>
      </c>
      <c r="F749" s="60" t="n">
        <f aca="false">E749/43560</f>
        <v>112.40763287012</v>
      </c>
    </row>
    <row r="750" customFormat="false" ht="15" hidden="false" customHeight="false" outlineLevel="0" collapsed="false">
      <c r="A750" s="58" t="n">
        <v>32142</v>
      </c>
      <c r="B750" s="0" t="n">
        <v>1987</v>
      </c>
      <c r="C750" s="0" t="n">
        <v>12</v>
      </c>
      <c r="D750" s="0" t="n">
        <v>12134.24177302</v>
      </c>
      <c r="E750" s="0" t="n">
        <v>6595547.43999053</v>
      </c>
      <c r="F750" s="60" t="n">
        <f aca="false">E750/43560</f>
        <v>151.412934802354</v>
      </c>
    </row>
    <row r="751" customFormat="false" ht="15" hidden="false" customHeight="false" outlineLevel="0" collapsed="false">
      <c r="A751" s="58" t="n">
        <v>30285</v>
      </c>
      <c r="B751" s="0" t="n">
        <v>1982</v>
      </c>
      <c r="C751" s="0" t="n">
        <v>11</v>
      </c>
      <c r="D751" s="0" t="n">
        <v>12154.5591140864</v>
      </c>
      <c r="E751" s="0" t="n">
        <v>6758812.47668398</v>
      </c>
      <c r="F751" s="60" t="n">
        <f aca="false">E751/43560</f>
        <v>155.160984313223</v>
      </c>
    </row>
    <row r="752" customFormat="false" ht="15" hidden="false" customHeight="false" outlineLevel="0" collapsed="false">
      <c r="A752" s="58" t="n">
        <v>20606</v>
      </c>
      <c r="B752" s="0" t="n">
        <v>1956</v>
      </c>
      <c r="C752" s="0" t="n">
        <v>5</v>
      </c>
      <c r="D752" s="0" t="n">
        <v>12244.1328781011</v>
      </c>
      <c r="E752" s="0" t="n">
        <v>4751308.55364789</v>
      </c>
      <c r="F752" s="60" t="n">
        <f aca="false">E752/43560</f>
        <v>109.075035666848</v>
      </c>
    </row>
    <row r="753" customFormat="false" ht="15" hidden="false" customHeight="false" outlineLevel="0" collapsed="false">
      <c r="A753" s="58" t="n">
        <v>20089</v>
      </c>
      <c r="B753" s="0" t="n">
        <v>1954</v>
      </c>
      <c r="C753" s="0" t="n">
        <v>12</v>
      </c>
      <c r="D753" s="0" t="n">
        <v>12249.1898586594</v>
      </c>
      <c r="E753" s="0" t="n">
        <v>5604568.9349425</v>
      </c>
      <c r="F753" s="60" t="n">
        <f aca="false">E753/43560</f>
        <v>128.66319869014</v>
      </c>
    </row>
    <row r="754" customFormat="false" ht="15" hidden="false" customHeight="false" outlineLevel="0" collapsed="false">
      <c r="A754" s="58" t="n">
        <v>26633</v>
      </c>
      <c r="B754" s="0" t="n">
        <v>1972</v>
      </c>
      <c r="C754" s="0" t="n">
        <v>11</v>
      </c>
      <c r="D754" s="0" t="n">
        <v>12326.4176750358</v>
      </c>
      <c r="E754" s="0" t="n">
        <v>6311642.9668909</v>
      </c>
      <c r="F754" s="60" t="n">
        <f aca="false">E754/43560</f>
        <v>144.895384914851</v>
      </c>
    </row>
    <row r="755" customFormat="false" ht="15" hidden="false" customHeight="false" outlineLevel="0" collapsed="false">
      <c r="A755" s="58" t="n">
        <v>36007</v>
      </c>
      <c r="B755" s="0" t="n">
        <v>1998</v>
      </c>
      <c r="C755" s="0" t="n">
        <v>7</v>
      </c>
      <c r="D755" s="0" t="n">
        <v>12329.1478008707</v>
      </c>
      <c r="E755" s="0" t="n">
        <v>4419305.24142384</v>
      </c>
      <c r="F755" s="60" t="n">
        <f aca="false">E755/43560</f>
        <v>101.453288370612</v>
      </c>
    </row>
    <row r="756" customFormat="false" ht="15" hidden="false" customHeight="false" outlineLevel="0" collapsed="false">
      <c r="A756" s="58" t="n">
        <v>25354</v>
      </c>
      <c r="B756" s="0" t="n">
        <v>1969</v>
      </c>
      <c r="C756" s="0" t="n">
        <v>5</v>
      </c>
      <c r="D756" s="0" t="n">
        <v>12340.3178151837</v>
      </c>
      <c r="E756" s="0" t="n">
        <v>4403553.25730414</v>
      </c>
      <c r="F756" s="60" t="n">
        <f aca="false">E756/43560</f>
        <v>101.091672573557</v>
      </c>
    </row>
    <row r="757" customFormat="false" ht="15" hidden="false" customHeight="false" outlineLevel="0" collapsed="false">
      <c r="A757" s="58" t="n">
        <v>19267</v>
      </c>
      <c r="B757" s="0" t="n">
        <v>1952</v>
      </c>
      <c r="C757" s="0" t="n">
        <v>9</v>
      </c>
      <c r="D757" s="0" t="n">
        <v>12371.0495944656</v>
      </c>
      <c r="E757" s="0" t="n">
        <v>5357923.70358468</v>
      </c>
      <c r="F757" s="60" t="n">
        <f aca="false">E757/43560</f>
        <v>123.001003296251</v>
      </c>
    </row>
    <row r="758" customFormat="false" ht="15" hidden="false" customHeight="false" outlineLevel="0" collapsed="false">
      <c r="A758" s="58" t="n">
        <v>37680</v>
      </c>
      <c r="B758" s="0" t="n">
        <v>2003</v>
      </c>
      <c r="C758" s="0" t="n">
        <v>2</v>
      </c>
      <c r="D758" s="0" t="n">
        <v>12377.321347209</v>
      </c>
      <c r="E758" s="0" t="n">
        <v>5604568.9349425</v>
      </c>
      <c r="F758" s="60" t="n">
        <f aca="false">E758/43560</f>
        <v>128.66319869014</v>
      </c>
    </row>
    <row r="759" customFormat="false" ht="15" hidden="false" customHeight="false" outlineLevel="0" collapsed="false">
      <c r="A759" s="58" t="n">
        <v>17684</v>
      </c>
      <c r="B759" s="0" t="n">
        <v>1948</v>
      </c>
      <c r="C759" s="0" t="n">
        <v>5</v>
      </c>
      <c r="D759" s="0" t="n">
        <v>12403.3202722448</v>
      </c>
      <c r="E759" s="0" t="n">
        <v>5235704.33001438</v>
      </c>
      <c r="F759" s="60" t="n">
        <f aca="false">E759/43560</f>
        <v>120.195232553131</v>
      </c>
    </row>
    <row r="760" customFormat="false" ht="15" hidden="false" customHeight="false" outlineLevel="0" collapsed="false">
      <c r="A760" s="58" t="n">
        <v>26267</v>
      </c>
      <c r="B760" s="0" t="n">
        <v>1971</v>
      </c>
      <c r="C760" s="0" t="n">
        <v>11</v>
      </c>
      <c r="D760" s="0" t="n">
        <v>12528.9826544609</v>
      </c>
      <c r="E760" s="0" t="n">
        <v>5921906.33797614</v>
      </c>
      <c r="F760" s="60" t="n">
        <f aca="false">E760/43560</f>
        <v>135.948263038938</v>
      </c>
    </row>
    <row r="761" customFormat="false" ht="15" hidden="false" customHeight="false" outlineLevel="0" collapsed="false">
      <c r="A761" s="58" t="n">
        <v>11017</v>
      </c>
      <c r="B761" s="0" t="n">
        <v>1930</v>
      </c>
      <c r="C761" s="0" t="n">
        <v>2</v>
      </c>
      <c r="D761" s="0" t="n">
        <v>12592.3042521469</v>
      </c>
      <c r="E761" s="0" t="n">
        <v>5578507.84924929</v>
      </c>
      <c r="F761" s="60" t="n">
        <f aca="false">E761/43560</f>
        <v>128.06491848598</v>
      </c>
    </row>
    <row r="762" customFormat="false" ht="15" hidden="false" customHeight="false" outlineLevel="0" collapsed="false">
      <c r="A762" s="58" t="n">
        <v>23101</v>
      </c>
      <c r="B762" s="0" t="n">
        <v>1963</v>
      </c>
      <c r="C762" s="0" t="n">
        <v>3</v>
      </c>
      <c r="D762" s="0" t="n">
        <v>12660.8266131918</v>
      </c>
      <c r="E762" s="0" t="n">
        <v>5981321.03907405</v>
      </c>
      <c r="F762" s="60" t="n">
        <f aca="false">E762/43560</f>
        <v>137.312236893344</v>
      </c>
    </row>
    <row r="763" customFormat="false" ht="15" hidden="false" customHeight="false" outlineLevel="0" collapsed="false">
      <c r="A763" s="58" t="n">
        <v>29645</v>
      </c>
      <c r="B763" s="0" t="n">
        <v>1981</v>
      </c>
      <c r="C763" s="0" t="n">
        <v>2</v>
      </c>
      <c r="D763" s="0" t="n">
        <v>12679.6873076694</v>
      </c>
      <c r="E763" s="0" t="n">
        <v>5704718.11961164</v>
      </c>
      <c r="F763" s="60" t="n">
        <f aca="false">E763/43560</f>
        <v>130.962307612756</v>
      </c>
    </row>
    <row r="764" customFormat="false" ht="15" hidden="false" customHeight="false" outlineLevel="0" collapsed="false">
      <c r="A764" s="58" t="n">
        <v>21154</v>
      </c>
      <c r="B764" s="0" t="n">
        <v>1957</v>
      </c>
      <c r="C764" s="0" t="n">
        <v>11</v>
      </c>
      <c r="D764" s="0" t="n">
        <v>12682.9206762882</v>
      </c>
      <c r="E764" s="0" t="n">
        <v>4684996.91432376</v>
      </c>
      <c r="F764" s="60" t="n">
        <f aca="false">E764/43560</f>
        <v>107.55272989724</v>
      </c>
    </row>
    <row r="765" customFormat="false" ht="15" hidden="false" customHeight="false" outlineLevel="0" collapsed="false">
      <c r="A765" s="58" t="n">
        <v>36191</v>
      </c>
      <c r="B765" s="0" t="n">
        <v>1999</v>
      </c>
      <c r="C765" s="0" t="n">
        <v>1</v>
      </c>
      <c r="D765" s="0" t="n">
        <v>12745.0728485806</v>
      </c>
      <c r="E765" s="0" t="n">
        <v>5236315.0289665</v>
      </c>
      <c r="F765" s="60" t="n">
        <f aca="false">E765/43560</f>
        <v>120.209252271958</v>
      </c>
    </row>
    <row r="766" customFormat="false" ht="15" hidden="false" customHeight="false" outlineLevel="0" collapsed="false">
      <c r="A766" s="58" t="n">
        <v>15614</v>
      </c>
      <c r="B766" s="0" t="n">
        <v>1942</v>
      </c>
      <c r="C766" s="0" t="n">
        <v>9</v>
      </c>
      <c r="D766" s="0" t="n">
        <v>12752.432399511</v>
      </c>
      <c r="E766" s="0" t="n">
        <v>5862387.21484014</v>
      </c>
      <c r="F766" s="60" t="n">
        <f aca="false">E766/43560</f>
        <v>134.581891984393</v>
      </c>
    </row>
    <row r="767" customFormat="false" ht="15" hidden="false" customHeight="false" outlineLevel="0" collapsed="false">
      <c r="A767" s="58" t="n">
        <v>34972</v>
      </c>
      <c r="B767" s="0" t="n">
        <v>1995</v>
      </c>
      <c r="C767" s="0" t="n">
        <v>9</v>
      </c>
      <c r="D767" s="0" t="n">
        <v>12798.9135078721</v>
      </c>
      <c r="E767" s="0" t="n">
        <v>4629761.22733691</v>
      </c>
      <c r="F767" s="60" t="n">
        <f aca="false">E767/43560</f>
        <v>106.284693005898</v>
      </c>
    </row>
    <row r="768" customFormat="false" ht="15" hidden="false" customHeight="false" outlineLevel="0" collapsed="false">
      <c r="A768" s="58" t="n">
        <v>12874</v>
      </c>
      <c r="B768" s="0" t="n">
        <v>1935</v>
      </c>
      <c r="C768" s="0" t="n">
        <v>3</v>
      </c>
      <c r="D768" s="0" t="n">
        <v>12799.0732675334</v>
      </c>
      <c r="E768" s="0" t="n">
        <v>5300248.9584479</v>
      </c>
      <c r="F768" s="60" t="n">
        <f aca="false">E768/43560</f>
        <v>121.676973334433</v>
      </c>
    </row>
    <row r="769" customFormat="false" ht="15" hidden="false" customHeight="false" outlineLevel="0" collapsed="false">
      <c r="A769" s="58" t="n">
        <v>26206</v>
      </c>
      <c r="B769" s="0" t="n">
        <v>1971</v>
      </c>
      <c r="C769" s="0" t="n">
        <v>9</v>
      </c>
      <c r="D769" s="0" t="n">
        <v>12874.0817375358</v>
      </c>
      <c r="E769" s="0" t="n">
        <v>5157160.3091905</v>
      </c>
      <c r="F769" s="60" t="n">
        <f aca="false">E769/43560</f>
        <v>118.392109944686</v>
      </c>
    </row>
    <row r="770" customFormat="false" ht="15" hidden="false" customHeight="false" outlineLevel="0" collapsed="false">
      <c r="A770" s="58" t="n">
        <v>35216</v>
      </c>
      <c r="B770" s="0" t="n">
        <v>1996</v>
      </c>
      <c r="C770" s="0" t="n">
        <v>5</v>
      </c>
      <c r="D770" s="0" t="n">
        <v>12878.8754875358</v>
      </c>
      <c r="E770" s="0" t="n">
        <v>4637535.77132802</v>
      </c>
      <c r="F770" s="60" t="n">
        <f aca="false">E770/43560</f>
        <v>106.463171977227</v>
      </c>
    </row>
    <row r="771" customFormat="false" ht="15" hidden="false" customHeight="false" outlineLevel="0" collapsed="false">
      <c r="A771" s="58" t="n">
        <v>35338</v>
      </c>
      <c r="B771" s="0" t="n">
        <v>1996</v>
      </c>
      <c r="C771" s="0" t="n">
        <v>9</v>
      </c>
      <c r="D771" s="0" t="n">
        <v>12918.8761301288</v>
      </c>
      <c r="E771" s="0" t="n">
        <v>4693532.11234292</v>
      </c>
      <c r="F771" s="60" t="n">
        <f aca="false">E771/43560</f>
        <v>107.748671082252</v>
      </c>
    </row>
    <row r="772" customFormat="false" ht="15" hidden="false" customHeight="false" outlineLevel="0" collapsed="false">
      <c r="A772" s="58" t="n">
        <v>29676</v>
      </c>
      <c r="B772" s="0" t="n">
        <v>1981</v>
      </c>
      <c r="C772" s="0" t="n">
        <v>3</v>
      </c>
      <c r="D772" s="0" t="n">
        <v>13015.7643562142</v>
      </c>
      <c r="E772" s="0" t="n">
        <v>5921978.80035194</v>
      </c>
      <c r="F772" s="60" t="n">
        <f aca="false">E772/43560</f>
        <v>135.949926546188</v>
      </c>
    </row>
    <row r="773" customFormat="false" ht="15" hidden="false" customHeight="false" outlineLevel="0" collapsed="false">
      <c r="A773" s="58" t="n">
        <v>20058</v>
      </c>
      <c r="B773" s="0" t="n">
        <v>1954</v>
      </c>
      <c r="C773" s="0" t="n">
        <v>11</v>
      </c>
      <c r="D773" s="0" t="n">
        <v>13031.571784053</v>
      </c>
      <c r="E773" s="0" t="n">
        <v>4710108.52155319</v>
      </c>
      <c r="F773" s="60" t="n">
        <f aca="false">E773/43560</f>
        <v>108.129213075142</v>
      </c>
    </row>
    <row r="774" customFormat="false" ht="15" hidden="false" customHeight="false" outlineLevel="0" collapsed="false">
      <c r="A774" s="58" t="n">
        <v>11688</v>
      </c>
      <c r="B774" s="0" t="n">
        <v>1931</v>
      </c>
      <c r="C774" s="0" t="n">
        <v>12</v>
      </c>
      <c r="D774" s="0" t="n">
        <v>13058.6543475668</v>
      </c>
      <c r="E774" s="0" t="n">
        <v>5590644.85809656</v>
      </c>
      <c r="F774" s="60" t="n">
        <f aca="false">E774/43560</f>
        <v>128.343545869985</v>
      </c>
    </row>
    <row r="775" customFormat="false" ht="15" hidden="false" customHeight="false" outlineLevel="0" collapsed="false">
      <c r="A775" s="58" t="n">
        <v>22736</v>
      </c>
      <c r="B775" s="0" t="n">
        <v>1962</v>
      </c>
      <c r="C775" s="0" t="n">
        <v>3</v>
      </c>
      <c r="D775" s="0" t="n">
        <v>13080.142072698</v>
      </c>
      <c r="E775" s="0" t="n">
        <v>5746633.13350476</v>
      </c>
      <c r="F775" s="60" t="n">
        <f aca="false">E775/43560</f>
        <v>131.924543928025</v>
      </c>
    </row>
    <row r="776" customFormat="false" ht="15" hidden="false" customHeight="false" outlineLevel="0" collapsed="false">
      <c r="A776" s="58" t="n">
        <v>24928</v>
      </c>
      <c r="B776" s="0" t="n">
        <v>1968</v>
      </c>
      <c r="C776" s="0" t="n">
        <v>3</v>
      </c>
      <c r="D776" s="0" t="n">
        <v>13113.8925497972</v>
      </c>
      <c r="E776" s="0" t="n">
        <v>5337252.09009423</v>
      </c>
      <c r="F776" s="60" t="n">
        <f aca="false">E776/43560</f>
        <v>122.526448349271</v>
      </c>
    </row>
    <row r="777" customFormat="false" ht="15" hidden="false" customHeight="false" outlineLevel="0" collapsed="false">
      <c r="A777" s="58" t="n">
        <v>36068</v>
      </c>
      <c r="B777" s="0" t="n">
        <v>1998</v>
      </c>
      <c r="C777" s="0" t="n">
        <v>9</v>
      </c>
      <c r="D777" s="0" t="n">
        <v>13135.9304165673</v>
      </c>
      <c r="E777" s="0" t="n">
        <v>5038471.54607574</v>
      </c>
      <c r="F777" s="60" t="n">
        <f aca="false">E777/43560</f>
        <v>115.667390864916</v>
      </c>
    </row>
    <row r="778" customFormat="false" ht="15" hidden="false" customHeight="false" outlineLevel="0" collapsed="false">
      <c r="A778" s="58" t="n">
        <v>36950</v>
      </c>
      <c r="B778" s="0" t="n">
        <v>2001</v>
      </c>
      <c r="C778" s="0" t="n">
        <v>2</v>
      </c>
      <c r="D778" s="0" t="n">
        <v>13158.8103918177</v>
      </c>
      <c r="E778" s="0" t="n">
        <v>5833450.0654428</v>
      </c>
      <c r="F778" s="60" t="n">
        <f aca="false">E778/43560</f>
        <v>133.917586442672</v>
      </c>
    </row>
    <row r="779" customFormat="false" ht="15" hidden="false" customHeight="false" outlineLevel="0" collapsed="false">
      <c r="A779" s="58" t="n">
        <v>27363</v>
      </c>
      <c r="B779" s="0" t="n">
        <v>1974</v>
      </c>
      <c r="C779" s="0" t="n">
        <v>11</v>
      </c>
      <c r="D779" s="0" t="n">
        <v>13199.2869274809</v>
      </c>
      <c r="E779" s="0" t="n">
        <v>5374069.22275343</v>
      </c>
      <c r="F779" s="60" t="n">
        <f aca="false">E779/43560</f>
        <v>123.371653414909</v>
      </c>
    </row>
    <row r="780" customFormat="false" ht="15" hidden="false" customHeight="false" outlineLevel="0" collapsed="false">
      <c r="A780" s="58" t="n">
        <v>24076</v>
      </c>
      <c r="B780" s="0" t="n">
        <v>1965</v>
      </c>
      <c r="C780" s="0" t="n">
        <v>11</v>
      </c>
      <c r="D780" s="0" t="n">
        <v>13222.1600086474</v>
      </c>
      <c r="E780" s="0" t="n">
        <v>5039207.85422726</v>
      </c>
      <c r="F780" s="60" t="n">
        <f aca="false">E780/43560</f>
        <v>115.68429417418</v>
      </c>
    </row>
    <row r="781" customFormat="false" ht="15" hidden="false" customHeight="false" outlineLevel="0" collapsed="false">
      <c r="A781" s="58" t="n">
        <v>13911</v>
      </c>
      <c r="B781" s="0" t="n">
        <v>1938</v>
      </c>
      <c r="C781" s="0" t="n">
        <v>1</v>
      </c>
      <c r="D781" s="0" t="n">
        <v>13223.7678882395</v>
      </c>
      <c r="E781" s="0" t="n">
        <v>5902636.67001999</v>
      </c>
      <c r="F781" s="60" t="n">
        <f aca="false">E781/43560</f>
        <v>135.505892332874</v>
      </c>
    </row>
    <row r="782" customFormat="false" ht="15" hidden="false" customHeight="false" outlineLevel="0" collapsed="false">
      <c r="A782" s="58" t="n">
        <v>25902</v>
      </c>
      <c r="B782" s="0" t="n">
        <v>1970</v>
      </c>
      <c r="C782" s="0" t="n">
        <v>11</v>
      </c>
      <c r="D782" s="0" t="n">
        <v>13239.9123464337</v>
      </c>
      <c r="E782" s="0" t="n">
        <v>5182674.44995879</v>
      </c>
      <c r="F782" s="60" t="n">
        <f aca="false">E782/43560</f>
        <v>118.977834021093</v>
      </c>
    </row>
    <row r="783" customFormat="false" ht="15" hidden="false" customHeight="false" outlineLevel="0" collapsed="false">
      <c r="A783" s="58" t="n">
        <v>19693</v>
      </c>
      <c r="B783" s="0" t="n">
        <v>1953</v>
      </c>
      <c r="C783" s="0" t="n">
        <v>11</v>
      </c>
      <c r="D783" s="0" t="n">
        <v>13362.9572548903</v>
      </c>
      <c r="E783" s="0" t="n">
        <v>5091583.81902703</v>
      </c>
      <c r="F783" s="60" t="n">
        <f aca="false">E783/43560</f>
        <v>116.886680877572</v>
      </c>
    </row>
    <row r="784" customFormat="false" ht="15" hidden="false" customHeight="false" outlineLevel="0" collapsed="false">
      <c r="A784" s="58" t="n">
        <v>20789</v>
      </c>
      <c r="B784" s="0" t="n">
        <v>1956</v>
      </c>
      <c r="C784" s="0" t="n">
        <v>11</v>
      </c>
      <c r="D784" s="0" t="n">
        <v>13370.9781995468</v>
      </c>
      <c r="E784" s="0" t="n">
        <v>5210569.47955351</v>
      </c>
      <c r="F784" s="60" t="n">
        <f aca="false">E784/43560</f>
        <v>119.618215784057</v>
      </c>
    </row>
    <row r="785" customFormat="false" ht="15" hidden="false" customHeight="false" outlineLevel="0" collapsed="false">
      <c r="A785" s="58" t="n">
        <v>8401</v>
      </c>
      <c r="B785" s="0" t="n">
        <v>1922</v>
      </c>
      <c r="C785" s="0" t="n">
        <v>12</v>
      </c>
      <c r="D785" s="0" t="n">
        <v>13571.7526016818</v>
      </c>
      <c r="E785" s="0" t="n">
        <v>6269270.68548897</v>
      </c>
      <c r="F785" s="60" t="n">
        <f aca="false">E785/43560</f>
        <v>143.922651182024</v>
      </c>
    </row>
    <row r="786" customFormat="false" ht="15" hidden="false" customHeight="false" outlineLevel="0" collapsed="false">
      <c r="A786" s="58" t="n">
        <v>30589</v>
      </c>
      <c r="B786" s="0" t="n">
        <v>1983</v>
      </c>
      <c r="C786" s="0" t="n">
        <v>9</v>
      </c>
      <c r="D786" s="0" t="n">
        <v>13617.6243872257</v>
      </c>
      <c r="E786" s="0" t="n">
        <v>5021203.30116043</v>
      </c>
      <c r="F786" s="60" t="n">
        <f aca="false">E786/43560</f>
        <v>115.270966509652</v>
      </c>
    </row>
    <row r="787" customFormat="false" ht="15" hidden="false" customHeight="false" outlineLevel="0" collapsed="false">
      <c r="A787" s="58" t="n">
        <v>15249</v>
      </c>
      <c r="B787" s="0" t="n">
        <v>1941</v>
      </c>
      <c r="C787" s="0" t="n">
        <v>9</v>
      </c>
      <c r="D787" s="0" t="n">
        <v>13658.5329556298</v>
      </c>
      <c r="E787" s="0" t="n">
        <v>4530381.23007706</v>
      </c>
      <c r="F787" s="60" t="n">
        <f aca="false">E787/43560</f>
        <v>104.003242196443</v>
      </c>
    </row>
    <row r="788" customFormat="false" ht="15" hidden="false" customHeight="false" outlineLevel="0" collapsed="false">
      <c r="A788" s="58" t="n">
        <v>20545</v>
      </c>
      <c r="B788" s="0" t="n">
        <v>1956</v>
      </c>
      <c r="C788" s="0" t="n">
        <v>3</v>
      </c>
      <c r="D788" s="0" t="n">
        <v>13678.3495005367</v>
      </c>
      <c r="E788" s="0" t="n">
        <v>6543935.50527371</v>
      </c>
      <c r="F788" s="60" t="n">
        <f aca="false">E788/43560</f>
        <v>150.228087816201</v>
      </c>
    </row>
    <row r="789" customFormat="false" ht="15" hidden="false" customHeight="false" outlineLevel="0" collapsed="false">
      <c r="A789" s="58" t="n">
        <v>13574</v>
      </c>
      <c r="B789" s="0" t="n">
        <v>1937</v>
      </c>
      <c r="C789" s="0" t="n">
        <v>2</v>
      </c>
      <c r="D789" s="0" t="n">
        <v>13725.1913302123</v>
      </c>
      <c r="E789" s="0" t="n">
        <v>4577323.39631479</v>
      </c>
      <c r="F789" s="60" t="n">
        <f aca="false">E789/43560</f>
        <v>105.080886049467</v>
      </c>
    </row>
    <row r="790" customFormat="false" ht="15" hidden="false" customHeight="false" outlineLevel="0" collapsed="false">
      <c r="A790" s="58" t="n">
        <v>36433</v>
      </c>
      <c r="B790" s="0" t="n">
        <v>1999</v>
      </c>
      <c r="C790" s="0" t="n">
        <v>9</v>
      </c>
      <c r="D790" s="0" t="n">
        <v>13839.7030921994</v>
      </c>
      <c r="E790" s="0" t="n">
        <v>4940505.95020007</v>
      </c>
      <c r="F790" s="60" t="n">
        <f aca="false">E790/43560</f>
        <v>113.418410243344</v>
      </c>
    </row>
    <row r="791" customFormat="false" ht="15" hidden="false" customHeight="false" outlineLevel="0" collapsed="false">
      <c r="A791" s="58" t="n">
        <v>31016</v>
      </c>
      <c r="B791" s="0" t="n">
        <v>1984</v>
      </c>
      <c r="C791" s="0" t="n">
        <v>11</v>
      </c>
      <c r="D791" s="0" t="n">
        <v>13855.6514804986</v>
      </c>
      <c r="E791" s="0" t="n">
        <v>5033477.71223562</v>
      </c>
      <c r="F791" s="60" t="n">
        <f aca="false">E791/43560</f>
        <v>115.552748214775</v>
      </c>
    </row>
    <row r="792" customFormat="false" ht="15" hidden="false" customHeight="false" outlineLevel="0" collapsed="false">
      <c r="A792" s="58" t="n">
        <v>15979</v>
      </c>
      <c r="B792" s="0" t="n">
        <v>1943</v>
      </c>
      <c r="C792" s="0" t="n">
        <v>9</v>
      </c>
      <c r="D792" s="0" t="n">
        <v>14017.4475474117</v>
      </c>
      <c r="E792" s="0" t="n">
        <v>4557923.96524692</v>
      </c>
      <c r="F792" s="60" t="n">
        <f aca="false">E792/43560</f>
        <v>104.635536392262</v>
      </c>
    </row>
    <row r="793" customFormat="false" ht="15" hidden="false" customHeight="false" outlineLevel="0" collapsed="false">
      <c r="A793" s="58" t="n">
        <v>11048</v>
      </c>
      <c r="B793" s="0" t="n">
        <v>1930</v>
      </c>
      <c r="C793" s="0" t="n">
        <v>3</v>
      </c>
      <c r="D793" s="0" t="n">
        <v>14051.8011614385</v>
      </c>
      <c r="E793" s="0" t="n">
        <v>6122486.97003081</v>
      </c>
      <c r="F793" s="60" t="n">
        <f aca="false">E793/43560</f>
        <v>140.552960744509</v>
      </c>
    </row>
    <row r="794" customFormat="false" ht="15" hidden="false" customHeight="false" outlineLevel="0" collapsed="false">
      <c r="A794" s="58" t="n">
        <v>36981</v>
      </c>
      <c r="B794" s="0" t="n">
        <v>2001</v>
      </c>
      <c r="C794" s="0" t="n">
        <v>3</v>
      </c>
      <c r="D794" s="0" t="n">
        <v>14072.651149511</v>
      </c>
      <c r="E794" s="0" t="n">
        <v>5948929.03270348</v>
      </c>
      <c r="F794" s="60" t="n">
        <f aca="false">E794/43560</f>
        <v>136.568618748932</v>
      </c>
    </row>
    <row r="795" customFormat="false" ht="15" hidden="false" customHeight="false" outlineLevel="0" collapsed="false">
      <c r="A795" s="58" t="n">
        <v>34089</v>
      </c>
      <c r="B795" s="0" t="n">
        <v>1993</v>
      </c>
      <c r="C795" s="0" t="n">
        <v>4</v>
      </c>
      <c r="D795" s="0" t="n">
        <v>14107.4416373449</v>
      </c>
      <c r="E795" s="0" t="n">
        <v>5230855.83323598</v>
      </c>
      <c r="F795" s="60" t="n">
        <f aca="false">E795/43560</f>
        <v>120.083926382828</v>
      </c>
    </row>
    <row r="796" customFormat="false" ht="15" hidden="false" customHeight="false" outlineLevel="0" collapsed="false">
      <c r="A796" s="58" t="n">
        <v>35489</v>
      </c>
      <c r="B796" s="0" t="n">
        <v>1997</v>
      </c>
      <c r="C796" s="0" t="n">
        <v>2</v>
      </c>
      <c r="D796" s="0" t="n">
        <v>14177.6283262762</v>
      </c>
      <c r="E796" s="0" t="n">
        <v>6111079.40442726</v>
      </c>
      <c r="F796" s="60" t="n">
        <f aca="false">E796/43560</f>
        <v>140.291079073169</v>
      </c>
    </row>
    <row r="797" customFormat="false" ht="15" hidden="false" customHeight="false" outlineLevel="0" collapsed="false">
      <c r="A797" s="58" t="n">
        <v>24868</v>
      </c>
      <c r="B797" s="0" t="n">
        <v>1968</v>
      </c>
      <c r="C797" s="0" t="n">
        <v>1</v>
      </c>
      <c r="D797" s="0" t="n">
        <v>14184.0548544847</v>
      </c>
      <c r="E797" s="0" t="n">
        <v>5224641.11574594</v>
      </c>
      <c r="F797" s="60" t="n">
        <f aca="false">E797/43560</f>
        <v>119.941256100687</v>
      </c>
    </row>
    <row r="798" customFormat="false" ht="15" hidden="false" customHeight="false" outlineLevel="0" collapsed="false">
      <c r="A798" s="58" t="n">
        <v>15461</v>
      </c>
      <c r="B798" s="0" t="n">
        <v>1942</v>
      </c>
      <c r="C798" s="0" t="n">
        <v>4</v>
      </c>
      <c r="D798" s="0" t="n">
        <v>14202.5394978531</v>
      </c>
      <c r="E798" s="0" t="n">
        <v>5228203.65112737</v>
      </c>
      <c r="F798" s="60" t="n">
        <f aca="false">E798/43560</f>
        <v>120.02304065949</v>
      </c>
    </row>
    <row r="799" customFormat="false" ht="15" hidden="false" customHeight="false" outlineLevel="0" collapsed="false">
      <c r="A799" s="58" t="n">
        <v>36494</v>
      </c>
      <c r="B799" s="0" t="n">
        <v>1999</v>
      </c>
      <c r="C799" s="0" t="n">
        <v>11</v>
      </c>
      <c r="D799" s="0" t="n">
        <v>14215.6045577886</v>
      </c>
      <c r="E799" s="0" t="n">
        <v>4460569.49863297</v>
      </c>
      <c r="F799" s="60" t="n">
        <f aca="false">E799/43560</f>
        <v>102.400585368066</v>
      </c>
    </row>
    <row r="800" customFormat="false" ht="15" hidden="false" customHeight="false" outlineLevel="0" collapsed="false">
      <c r="A800" s="58" t="n">
        <v>36129</v>
      </c>
      <c r="B800" s="0" t="n">
        <v>1998</v>
      </c>
      <c r="C800" s="0" t="n">
        <v>11</v>
      </c>
      <c r="D800" s="0" t="n">
        <v>14232.701862178</v>
      </c>
      <c r="E800" s="0" t="n">
        <v>5261819.85196559</v>
      </c>
      <c r="F800" s="60" t="n">
        <f aca="false">E800/43560</f>
        <v>120.794762441818</v>
      </c>
    </row>
    <row r="801" customFormat="false" ht="15" hidden="false" customHeight="false" outlineLevel="0" collapsed="false">
      <c r="A801" s="58" t="n">
        <v>22950</v>
      </c>
      <c r="B801" s="0" t="n">
        <v>1962</v>
      </c>
      <c r="C801" s="0" t="n">
        <v>10</v>
      </c>
      <c r="D801" s="0" t="n">
        <v>14441.8385555821</v>
      </c>
      <c r="E801" s="0" t="n">
        <v>5237403.6168643</v>
      </c>
      <c r="F801" s="60" t="n">
        <f aca="false">E801/43560</f>
        <v>120.234242811393</v>
      </c>
    </row>
    <row r="802" customFormat="false" ht="15" hidden="false" customHeight="false" outlineLevel="0" collapsed="false">
      <c r="A802" s="58" t="n">
        <v>29617</v>
      </c>
      <c r="B802" s="0" t="n">
        <v>1981</v>
      </c>
      <c r="C802" s="0" t="n">
        <v>1</v>
      </c>
      <c r="D802" s="0" t="n">
        <v>14444.1578959924</v>
      </c>
      <c r="E802" s="0" t="n">
        <v>4716002.39232022</v>
      </c>
      <c r="F802" s="60" t="n">
        <f aca="false">E802/43560</f>
        <v>108.264517730033</v>
      </c>
    </row>
    <row r="803" customFormat="false" ht="15" hidden="false" customHeight="false" outlineLevel="0" collapsed="false">
      <c r="A803" s="58" t="n">
        <v>24166</v>
      </c>
      <c r="B803" s="0" t="n">
        <v>1966</v>
      </c>
      <c r="C803" s="0" t="n">
        <v>2</v>
      </c>
      <c r="D803" s="0" t="n">
        <v>14512.2348863907</v>
      </c>
      <c r="E803" s="0" t="n">
        <v>4847986.72039326</v>
      </c>
      <c r="F803" s="60" t="n">
        <f aca="false">E803/43560</f>
        <v>111.294460982398</v>
      </c>
    </row>
    <row r="804" customFormat="false" ht="15" hidden="false" customHeight="false" outlineLevel="0" collapsed="false">
      <c r="A804" s="58" t="n">
        <v>12815</v>
      </c>
      <c r="B804" s="0" t="n">
        <v>1935</v>
      </c>
      <c r="C804" s="0" t="n">
        <v>1</v>
      </c>
      <c r="D804" s="0" t="n">
        <v>14525.2501177839</v>
      </c>
      <c r="E804" s="0" t="n">
        <v>5265935.19987131</v>
      </c>
      <c r="F804" s="60" t="n">
        <f aca="false">E804/43560</f>
        <v>120.88923782992</v>
      </c>
    </row>
    <row r="805" customFormat="false" ht="15" hidden="false" customHeight="false" outlineLevel="0" collapsed="false">
      <c r="A805" s="58" t="n">
        <v>31867</v>
      </c>
      <c r="B805" s="0" t="n">
        <v>1987</v>
      </c>
      <c r="C805" s="0" t="n">
        <v>3</v>
      </c>
      <c r="D805" s="0" t="n">
        <v>14525.5532248927</v>
      </c>
      <c r="E805" s="0" t="n">
        <v>5059448.93935293</v>
      </c>
      <c r="F805" s="60" t="n">
        <f aca="false">E805/43560</f>
        <v>116.148965549884</v>
      </c>
    </row>
    <row r="806" customFormat="false" ht="15" hidden="false" customHeight="false" outlineLevel="0" collapsed="false">
      <c r="A806" s="58" t="n">
        <v>9862</v>
      </c>
      <c r="B806" s="0" t="n">
        <v>1926</v>
      </c>
      <c r="C806" s="0" t="n">
        <v>12</v>
      </c>
      <c r="D806" s="0" t="n">
        <v>14574.6276493917</v>
      </c>
      <c r="E806" s="0" t="n">
        <v>5146413.96193547</v>
      </c>
      <c r="F806" s="60" t="n">
        <f aca="false">E806/43560</f>
        <v>118.145407757931</v>
      </c>
    </row>
    <row r="807" customFormat="false" ht="15" hidden="false" customHeight="false" outlineLevel="0" collapsed="false">
      <c r="A807" s="58" t="n">
        <v>10287</v>
      </c>
      <c r="B807" s="0" t="n">
        <v>1928</v>
      </c>
      <c r="C807" s="0" t="n">
        <v>2</v>
      </c>
      <c r="D807" s="0" t="n">
        <v>14590.4154475787</v>
      </c>
      <c r="E807" s="0" t="n">
        <v>6025268.14357539</v>
      </c>
      <c r="F807" s="60" t="n">
        <f aca="false">E807/43560</f>
        <v>138.321123589885</v>
      </c>
    </row>
    <row r="808" customFormat="false" ht="15" hidden="false" customHeight="false" outlineLevel="0" collapsed="false">
      <c r="A808" s="58" t="n">
        <v>27088</v>
      </c>
      <c r="B808" s="0" t="n">
        <v>1974</v>
      </c>
      <c r="C808" s="0" t="n">
        <v>2</v>
      </c>
      <c r="D808" s="0" t="n">
        <v>14679.3683012285</v>
      </c>
      <c r="E808" s="0" t="n">
        <v>4803753.98957272</v>
      </c>
      <c r="F808" s="60" t="n">
        <f aca="false">E808/43560</f>
        <v>110.279017207822</v>
      </c>
    </row>
    <row r="809" customFormat="false" ht="15" hidden="false" customHeight="false" outlineLevel="0" collapsed="false">
      <c r="A809" s="58" t="n">
        <v>14031</v>
      </c>
      <c r="B809" s="0" t="n">
        <v>1938</v>
      </c>
      <c r="C809" s="0" t="n">
        <v>5</v>
      </c>
      <c r="D809" s="0" t="n">
        <v>14820.3225951217</v>
      </c>
      <c r="E809" s="0" t="n">
        <v>5804643.77637091</v>
      </c>
      <c r="F809" s="60" t="n">
        <f aca="false">E809/43560</f>
        <v>133.256285040655</v>
      </c>
    </row>
    <row r="810" customFormat="false" ht="15" hidden="false" customHeight="false" outlineLevel="0" collapsed="false">
      <c r="A810" s="58" t="n">
        <v>22371</v>
      </c>
      <c r="B810" s="0" t="n">
        <v>1961</v>
      </c>
      <c r="C810" s="0" t="n">
        <v>3</v>
      </c>
      <c r="D810" s="0" t="n">
        <v>14851.7833596732</v>
      </c>
      <c r="E810" s="0" t="n">
        <v>4825867.00811693</v>
      </c>
      <c r="F810" s="60" t="n">
        <f aca="false">E810/43560</f>
        <v>110.786662261638</v>
      </c>
    </row>
    <row r="811" customFormat="false" ht="15" hidden="false" customHeight="false" outlineLevel="0" collapsed="false">
      <c r="A811" s="58" t="n">
        <v>33328</v>
      </c>
      <c r="B811" s="0" t="n">
        <v>1991</v>
      </c>
      <c r="C811" s="0" t="n">
        <v>3</v>
      </c>
      <c r="D811" s="0" t="n">
        <v>14871.624816615</v>
      </c>
      <c r="E811" s="0" t="n">
        <v>6096754.32163684</v>
      </c>
      <c r="F811" s="60" t="n">
        <f aca="false">E811/43560</f>
        <v>139.962220423252</v>
      </c>
    </row>
    <row r="812" customFormat="false" ht="15" hidden="false" customHeight="false" outlineLevel="0" collapsed="false">
      <c r="A812" s="58" t="n">
        <v>35703</v>
      </c>
      <c r="B812" s="0" t="n">
        <v>1997</v>
      </c>
      <c r="C812" s="0" t="n">
        <v>9</v>
      </c>
      <c r="D812" s="0" t="n">
        <v>14908.538442271</v>
      </c>
      <c r="E812" s="0" t="n">
        <v>4878644.66308233</v>
      </c>
      <c r="F812" s="60" t="n">
        <f aca="false">E812/43560</f>
        <v>111.998270502349</v>
      </c>
    </row>
    <row r="813" customFormat="false" ht="15" hidden="false" customHeight="false" outlineLevel="0" collapsed="false">
      <c r="A813" s="58" t="n">
        <v>26664</v>
      </c>
      <c r="B813" s="0" t="n">
        <v>1972</v>
      </c>
      <c r="C813" s="0" t="n">
        <v>12</v>
      </c>
      <c r="D813" s="0" t="n">
        <v>14912.8127236403</v>
      </c>
      <c r="E813" s="0" t="n">
        <v>5424552.48256262</v>
      </c>
      <c r="F813" s="60" t="n">
        <f aca="false">E813/43560</f>
        <v>124.53058959051</v>
      </c>
    </row>
    <row r="814" customFormat="false" ht="15" hidden="false" customHeight="false" outlineLevel="0" collapsed="false">
      <c r="A814" s="58" t="n">
        <v>30772</v>
      </c>
      <c r="B814" s="0" t="n">
        <v>1984</v>
      </c>
      <c r="C814" s="0" t="n">
        <v>3</v>
      </c>
      <c r="D814" s="0" t="n">
        <v>14919.709260198</v>
      </c>
      <c r="E814" s="0" t="n">
        <v>5368233.46522182</v>
      </c>
      <c r="F814" s="60" t="n">
        <f aca="false">E814/43560</f>
        <v>123.237682856332</v>
      </c>
    </row>
    <row r="815" customFormat="false" ht="15" hidden="false" customHeight="false" outlineLevel="0" collapsed="false">
      <c r="A815" s="58" t="n">
        <v>37741</v>
      </c>
      <c r="B815" s="0" t="n">
        <v>2003</v>
      </c>
      <c r="C815" s="0" t="n">
        <v>4</v>
      </c>
      <c r="D815" s="0" t="n">
        <v>14920.2005859375</v>
      </c>
      <c r="E815" s="0" t="n">
        <v>4411766.91606309</v>
      </c>
      <c r="F815" s="60" t="n">
        <f aca="false">E815/43560</f>
        <v>101.280232232853</v>
      </c>
    </row>
    <row r="816" customFormat="false" ht="15" hidden="false" customHeight="false" outlineLevel="0" collapsed="false">
      <c r="A816" s="58" t="n">
        <v>25841</v>
      </c>
      <c r="B816" s="0" t="n">
        <v>1970</v>
      </c>
      <c r="C816" s="0" t="n">
        <v>9</v>
      </c>
      <c r="D816" s="0" t="n">
        <v>14930.4720539122</v>
      </c>
      <c r="E816" s="0" t="n">
        <v>4429475.7089917</v>
      </c>
      <c r="F816" s="60" t="n">
        <f aca="false">E816/43560</f>
        <v>101.686770178873</v>
      </c>
    </row>
    <row r="817" customFormat="false" ht="15" hidden="false" customHeight="false" outlineLevel="0" collapsed="false">
      <c r="A817" s="58" t="n">
        <v>30497</v>
      </c>
      <c r="B817" s="0" t="n">
        <v>1983</v>
      </c>
      <c r="C817" s="0" t="n">
        <v>6</v>
      </c>
      <c r="D817" s="0" t="n">
        <v>14974.9654103053</v>
      </c>
      <c r="E817" s="0" t="n">
        <v>5243232.05205213</v>
      </c>
      <c r="F817" s="60" t="n">
        <f aca="false">E817/43560</f>
        <v>120.368045272087</v>
      </c>
    </row>
    <row r="818" customFormat="false" ht="15" hidden="false" customHeight="false" outlineLevel="0" collapsed="false">
      <c r="A818" s="58" t="n">
        <v>20910</v>
      </c>
      <c r="B818" s="0" t="n">
        <v>1957</v>
      </c>
      <c r="C818" s="0" t="n">
        <v>3</v>
      </c>
      <c r="D818" s="0" t="n">
        <v>14997.7060546875</v>
      </c>
      <c r="E818" s="0" t="n">
        <v>5306981.96116408</v>
      </c>
      <c r="F818" s="60" t="n">
        <f aca="false">E818/43560</f>
        <v>121.831541808175</v>
      </c>
    </row>
    <row r="819" customFormat="false" ht="15" hidden="false" customHeight="false" outlineLevel="0" collapsed="false">
      <c r="A819" s="58" t="n">
        <v>25658</v>
      </c>
      <c r="B819" s="0" t="n">
        <v>1970</v>
      </c>
      <c r="C819" s="0" t="n">
        <v>3</v>
      </c>
      <c r="D819" s="0" t="n">
        <v>15029.6781414003</v>
      </c>
      <c r="E819" s="0" t="n">
        <v>5177143.15515612</v>
      </c>
      <c r="F819" s="60" t="n">
        <f aca="false">E819/43560</f>
        <v>118.850852965016</v>
      </c>
    </row>
    <row r="820" customFormat="false" ht="15" hidden="false" customHeight="false" outlineLevel="0" collapsed="false">
      <c r="A820" s="58" t="n">
        <v>19632</v>
      </c>
      <c r="B820" s="0" t="n">
        <v>1953</v>
      </c>
      <c r="C820" s="0" t="n">
        <v>9</v>
      </c>
      <c r="D820" s="0" t="n">
        <v>15125.3324636212</v>
      </c>
      <c r="E820" s="0" t="n">
        <v>4494515.63076622</v>
      </c>
      <c r="F820" s="60" t="n">
        <f aca="false">E820/43560</f>
        <v>103.179881330721</v>
      </c>
    </row>
    <row r="821" customFormat="false" ht="15" hidden="false" customHeight="false" outlineLevel="0" collapsed="false">
      <c r="A821" s="58" t="n">
        <v>34819</v>
      </c>
      <c r="B821" s="0" t="n">
        <v>1995</v>
      </c>
      <c r="C821" s="0" t="n">
        <v>4</v>
      </c>
      <c r="D821" s="0" t="n">
        <v>15141.1250357824</v>
      </c>
      <c r="E821" s="0" t="n">
        <v>5567250.13892303</v>
      </c>
      <c r="F821" s="60" t="n">
        <f aca="false">E821/43560</f>
        <v>127.806477018435</v>
      </c>
    </row>
    <row r="822" customFormat="false" ht="15" hidden="false" customHeight="false" outlineLevel="0" collapsed="false">
      <c r="A822" s="58" t="n">
        <v>23284</v>
      </c>
      <c r="B822" s="0" t="n">
        <v>1963</v>
      </c>
      <c r="C822" s="0" t="n">
        <v>9</v>
      </c>
      <c r="D822" s="0" t="n">
        <v>15180.9083477457</v>
      </c>
      <c r="E822" s="0" t="n">
        <v>4553283.68535712</v>
      </c>
      <c r="F822" s="60" t="n">
        <f aca="false">E822/43560</f>
        <v>104.529010223993</v>
      </c>
    </row>
    <row r="823" customFormat="false" ht="15" hidden="false" customHeight="false" outlineLevel="0" collapsed="false">
      <c r="A823" s="58" t="n">
        <v>27667</v>
      </c>
      <c r="B823" s="0" t="n">
        <v>1975</v>
      </c>
      <c r="C823" s="0" t="n">
        <v>9</v>
      </c>
      <c r="D823" s="0" t="n">
        <v>15205.3511763478</v>
      </c>
      <c r="E823" s="0" t="n">
        <v>4432735.81228072</v>
      </c>
      <c r="F823" s="60" t="n">
        <f aca="false">E823/43560</f>
        <v>101.761611852175</v>
      </c>
    </row>
    <row r="824" customFormat="false" ht="15" hidden="false" customHeight="false" outlineLevel="0" collapsed="false">
      <c r="A824" s="58" t="n">
        <v>20728</v>
      </c>
      <c r="B824" s="0" t="n">
        <v>1956</v>
      </c>
      <c r="C824" s="0" t="n">
        <v>9</v>
      </c>
      <c r="D824" s="0" t="n">
        <v>15290.4132156489</v>
      </c>
      <c r="E824" s="0" t="n">
        <v>4469880.87247115</v>
      </c>
      <c r="F824" s="60" t="n">
        <f aca="false">E824/43560</f>
        <v>102.614345098052</v>
      </c>
    </row>
    <row r="825" customFormat="false" ht="15" hidden="false" customHeight="false" outlineLevel="0" collapsed="false">
      <c r="A825" s="58" t="n">
        <v>30955</v>
      </c>
      <c r="B825" s="0" t="n">
        <v>1984</v>
      </c>
      <c r="C825" s="0" t="n">
        <v>9</v>
      </c>
      <c r="D825" s="0" t="n">
        <v>15328.3938305105</v>
      </c>
      <c r="E825" s="0" t="n">
        <v>4530867.00453515</v>
      </c>
      <c r="F825" s="60" t="n">
        <f aca="false">E825/43560</f>
        <v>104.014394043507</v>
      </c>
    </row>
    <row r="826" customFormat="false" ht="15" hidden="false" customHeight="false" outlineLevel="0" collapsed="false">
      <c r="A826" s="58" t="n">
        <v>17653</v>
      </c>
      <c r="B826" s="0" t="n">
        <v>1948</v>
      </c>
      <c r="C826" s="0" t="n">
        <v>4</v>
      </c>
      <c r="D826" s="0" t="n">
        <v>15340.0757529222</v>
      </c>
      <c r="E826" s="0" t="n">
        <v>5272504.44189248</v>
      </c>
      <c r="F826" s="60" t="n">
        <f aca="false">E826/43560</f>
        <v>121.040046875401</v>
      </c>
    </row>
    <row r="827" customFormat="false" ht="15" hidden="false" customHeight="false" outlineLevel="0" collapsed="false">
      <c r="A827" s="58" t="n">
        <v>14153</v>
      </c>
      <c r="B827" s="0" t="n">
        <v>1938</v>
      </c>
      <c r="C827" s="0" t="n">
        <v>9</v>
      </c>
      <c r="D827" s="0" t="n">
        <v>15355.044623688</v>
      </c>
      <c r="E827" s="0" t="n">
        <v>5311980.00382378</v>
      </c>
      <c r="F827" s="60" t="n">
        <f aca="false">E827/43560</f>
        <v>121.946281079517</v>
      </c>
    </row>
    <row r="828" customFormat="false" ht="15" hidden="false" customHeight="false" outlineLevel="0" collapsed="false">
      <c r="A828" s="58" t="n">
        <v>21458</v>
      </c>
      <c r="B828" s="0" t="n">
        <v>1958</v>
      </c>
      <c r="C828" s="0" t="n">
        <v>9</v>
      </c>
      <c r="D828" s="0" t="n">
        <v>15395.7973819179</v>
      </c>
      <c r="E828" s="0" t="n">
        <v>4937683.27301303</v>
      </c>
      <c r="F828" s="60" t="n">
        <f aca="false">E828/43560</f>
        <v>113.353610491576</v>
      </c>
    </row>
    <row r="829" customFormat="false" ht="15" hidden="false" customHeight="false" outlineLevel="0" collapsed="false">
      <c r="A829" s="58" t="n">
        <v>24138</v>
      </c>
      <c r="B829" s="0" t="n">
        <v>1966</v>
      </c>
      <c r="C829" s="0" t="n">
        <v>1</v>
      </c>
      <c r="D829" s="0" t="n">
        <v>15423.9950232586</v>
      </c>
      <c r="E829" s="0" t="n">
        <v>4649384.26900732</v>
      </c>
      <c r="F829" s="60" t="n">
        <f aca="false">E829/43560</f>
        <v>106.735176056183</v>
      </c>
    </row>
    <row r="830" customFormat="false" ht="15" hidden="false" customHeight="false" outlineLevel="0" collapsed="false">
      <c r="A830" s="58" t="n">
        <v>9952</v>
      </c>
      <c r="B830" s="0" t="n">
        <v>1927</v>
      </c>
      <c r="C830" s="0" t="n">
        <v>3</v>
      </c>
      <c r="D830" s="0" t="n">
        <v>15696.27697698</v>
      </c>
      <c r="E830" s="0" t="n">
        <v>5222098.45577745</v>
      </c>
      <c r="F830" s="60" t="n">
        <f aca="false">E830/43560</f>
        <v>119.882884659721</v>
      </c>
    </row>
    <row r="831" customFormat="false" ht="15" hidden="false" customHeight="false" outlineLevel="0" collapsed="false">
      <c r="A831" s="58" t="n">
        <v>9893</v>
      </c>
      <c r="B831" s="0" t="n">
        <v>1927</v>
      </c>
      <c r="C831" s="0" t="n">
        <v>1</v>
      </c>
      <c r="D831" s="0" t="n">
        <v>15698.872908218</v>
      </c>
      <c r="E831" s="0" t="n">
        <v>5022439.93562095</v>
      </c>
      <c r="F831" s="60" t="n">
        <f aca="false">E831/43560</f>
        <v>115.299355730509</v>
      </c>
    </row>
    <row r="832" customFormat="false" ht="15" hidden="false" customHeight="false" outlineLevel="0" collapsed="false">
      <c r="A832" s="58" t="n">
        <v>18322</v>
      </c>
      <c r="B832" s="0" t="n">
        <v>1950</v>
      </c>
      <c r="C832" s="0" t="n">
        <v>2</v>
      </c>
      <c r="D832" s="0" t="n">
        <v>15856.5744155534</v>
      </c>
      <c r="E832" s="0" t="n">
        <v>5082954.81880665</v>
      </c>
      <c r="F832" s="60" t="n">
        <f aca="false">E832/43560</f>
        <v>116.688586290327</v>
      </c>
    </row>
    <row r="833" customFormat="false" ht="15" hidden="false" customHeight="false" outlineLevel="0" collapsed="false">
      <c r="A833" s="58" t="n">
        <v>28914</v>
      </c>
      <c r="B833" s="0" t="n">
        <v>1979</v>
      </c>
      <c r="C833" s="0" t="n">
        <v>2</v>
      </c>
      <c r="D833" s="0" t="n">
        <v>15871.7100295205</v>
      </c>
      <c r="E833" s="0" t="n">
        <v>5107982.14552664</v>
      </c>
      <c r="F833" s="60" t="n">
        <f aca="false">E833/43560</f>
        <v>117.263134653963</v>
      </c>
    </row>
    <row r="834" customFormat="false" ht="15" hidden="false" customHeight="false" outlineLevel="0" collapsed="false">
      <c r="A834" s="58" t="n">
        <v>18597</v>
      </c>
      <c r="B834" s="0" t="n">
        <v>1950</v>
      </c>
      <c r="C834" s="0" t="n">
        <v>11</v>
      </c>
      <c r="D834" s="0" t="n">
        <v>15943.7547859017</v>
      </c>
      <c r="E834" s="0" t="n">
        <v>4754826.44619146</v>
      </c>
      <c r="F834" s="60" t="n">
        <f aca="false">E834/43560</f>
        <v>109.155795367113</v>
      </c>
    </row>
    <row r="835" customFormat="false" ht="15" hidden="false" customHeight="false" outlineLevel="0" collapsed="false">
      <c r="A835" s="58" t="n">
        <v>19755</v>
      </c>
      <c r="B835" s="0" t="n">
        <v>1954</v>
      </c>
      <c r="C835" s="0" t="n">
        <v>1</v>
      </c>
      <c r="D835" s="0" t="n">
        <v>15972.4970956584</v>
      </c>
      <c r="E835" s="0" t="n">
        <v>4519069.40684395</v>
      </c>
      <c r="F835" s="60" t="n">
        <f aca="false">E835/43560</f>
        <v>103.743558467492</v>
      </c>
    </row>
    <row r="836" customFormat="false" ht="15" hidden="false" customHeight="false" outlineLevel="0" collapsed="false">
      <c r="A836" s="58" t="n">
        <v>23011</v>
      </c>
      <c r="B836" s="0" t="n">
        <v>1962</v>
      </c>
      <c r="C836" s="0" t="n">
        <v>12</v>
      </c>
      <c r="D836" s="0" t="n">
        <v>16019.1927227457</v>
      </c>
      <c r="E836" s="0" t="n">
        <v>4591981.48686386</v>
      </c>
      <c r="F836" s="60" t="n">
        <f aca="false">E836/43560</f>
        <v>105.417389505598</v>
      </c>
    </row>
    <row r="837" customFormat="false" ht="15" hidden="false" customHeight="false" outlineLevel="0" collapsed="false">
      <c r="A837" s="58" t="n">
        <v>13605</v>
      </c>
      <c r="B837" s="0" t="n">
        <v>1937</v>
      </c>
      <c r="C837" s="0" t="n">
        <v>3</v>
      </c>
      <c r="D837" s="0" t="n">
        <v>16125.484604604</v>
      </c>
      <c r="E837" s="0" t="n">
        <v>5294935.57089789</v>
      </c>
      <c r="F837" s="60" t="n">
        <f aca="false">E837/43560</f>
        <v>121.554994740539</v>
      </c>
    </row>
    <row r="838" customFormat="false" ht="15" hidden="false" customHeight="false" outlineLevel="0" collapsed="false">
      <c r="A838" s="58" t="n">
        <v>24197</v>
      </c>
      <c r="B838" s="0" t="n">
        <v>1966</v>
      </c>
      <c r="C838" s="0" t="n">
        <v>3</v>
      </c>
      <c r="D838" s="0" t="n">
        <v>16175.3277328841</v>
      </c>
      <c r="E838" s="0" t="n">
        <v>5366747.49218944</v>
      </c>
      <c r="F838" s="60" t="n">
        <f aca="false">E838/43560</f>
        <v>123.203569609491</v>
      </c>
    </row>
    <row r="839" customFormat="false" ht="15" hidden="false" customHeight="false" outlineLevel="0" collapsed="false">
      <c r="A839" s="58" t="n">
        <v>8095</v>
      </c>
      <c r="B839" s="0" t="n">
        <v>1922</v>
      </c>
      <c r="C839" s="0" t="n">
        <v>2</v>
      </c>
      <c r="D839" s="0" t="n">
        <v>16189.7889909351</v>
      </c>
      <c r="E839" s="0" t="n">
        <v>4684116.83264232</v>
      </c>
      <c r="F839" s="60" t="n">
        <f aca="false">E839/43560</f>
        <v>107.53252600189</v>
      </c>
    </row>
    <row r="840" customFormat="false" ht="15" hidden="false" customHeight="false" outlineLevel="0" collapsed="false">
      <c r="A840" s="58" t="n">
        <v>35915</v>
      </c>
      <c r="B840" s="0" t="n">
        <v>1998</v>
      </c>
      <c r="C840" s="0" t="n">
        <v>4</v>
      </c>
      <c r="D840" s="0" t="n">
        <v>16255.4888686784</v>
      </c>
      <c r="E840" s="0" t="n">
        <v>4516132.3733465</v>
      </c>
      <c r="F840" s="60" t="n">
        <f aca="false">E840/43560</f>
        <v>103.676133456072</v>
      </c>
    </row>
    <row r="841" customFormat="false" ht="15" hidden="false" customHeight="false" outlineLevel="0" collapsed="false">
      <c r="A841" s="58" t="n">
        <v>25203</v>
      </c>
      <c r="B841" s="0" t="n">
        <v>1968</v>
      </c>
      <c r="C841" s="0" t="n">
        <v>12</v>
      </c>
      <c r="D841" s="0" t="n">
        <v>16262.5719182371</v>
      </c>
      <c r="E841" s="0" t="n">
        <v>5080890.46682809</v>
      </c>
      <c r="F841" s="60" t="n">
        <f aca="false">E841/43560</f>
        <v>116.641195289901</v>
      </c>
    </row>
    <row r="842" customFormat="false" ht="15" hidden="false" customHeight="false" outlineLevel="0" collapsed="false">
      <c r="A842" s="58" t="n">
        <v>24623</v>
      </c>
      <c r="B842" s="0" t="n">
        <v>1967</v>
      </c>
      <c r="C842" s="0" t="n">
        <v>5</v>
      </c>
      <c r="D842" s="0" t="n">
        <v>16471.9157383111</v>
      </c>
      <c r="E842" s="0" t="n">
        <v>5480498.9936919</v>
      </c>
      <c r="F842" s="60" t="n">
        <f aca="false">E842/43560</f>
        <v>125.814944758767</v>
      </c>
    </row>
    <row r="843" customFormat="false" ht="15" hidden="false" customHeight="false" outlineLevel="0" collapsed="false">
      <c r="A843" s="58" t="n">
        <v>32173</v>
      </c>
      <c r="B843" s="0" t="n">
        <v>1988</v>
      </c>
      <c r="C843" s="0" t="n">
        <v>1</v>
      </c>
      <c r="D843" s="0" t="n">
        <v>16485.7154818702</v>
      </c>
      <c r="E843" s="0" t="n">
        <v>4671963.32336231</v>
      </c>
      <c r="F843" s="60" t="n">
        <f aca="false">E843/43560</f>
        <v>107.253519820072</v>
      </c>
    </row>
    <row r="844" customFormat="false" ht="15" hidden="false" customHeight="false" outlineLevel="0" collapsed="false">
      <c r="A844" s="58" t="n">
        <v>13849</v>
      </c>
      <c r="B844" s="0" t="n">
        <v>1937</v>
      </c>
      <c r="C844" s="0" t="n">
        <v>11</v>
      </c>
      <c r="D844" s="0" t="n">
        <v>16604.7104231274</v>
      </c>
      <c r="E844" s="0" t="n">
        <v>4549873.93658229</v>
      </c>
      <c r="F844" s="60" t="n">
        <f aca="false">E844/43560</f>
        <v>104.450733163046</v>
      </c>
    </row>
    <row r="845" customFormat="false" ht="15" hidden="false" customHeight="false" outlineLevel="0" collapsed="false">
      <c r="A845" s="58" t="n">
        <v>15127</v>
      </c>
      <c r="B845" s="0" t="n">
        <v>1941</v>
      </c>
      <c r="C845" s="0" t="n">
        <v>5</v>
      </c>
      <c r="D845" s="0" t="n">
        <v>16609.3263135138</v>
      </c>
      <c r="E845" s="0" t="n">
        <v>4529692.24921525</v>
      </c>
      <c r="F845" s="60" t="n">
        <f aca="false">E845/43560</f>
        <v>103.987425372251</v>
      </c>
    </row>
    <row r="846" customFormat="false" ht="15" hidden="false" customHeight="false" outlineLevel="0" collapsed="false">
      <c r="A846" s="58" t="n">
        <v>33663</v>
      </c>
      <c r="B846" s="0" t="n">
        <v>1992</v>
      </c>
      <c r="C846" s="0" t="n">
        <v>2</v>
      </c>
      <c r="D846" s="0" t="n">
        <v>16711.6979574189</v>
      </c>
      <c r="E846" s="0" t="n">
        <v>5122257.23027837</v>
      </c>
      <c r="F846" s="60" t="n">
        <f aca="false">E846/43560</f>
        <v>117.59084550685</v>
      </c>
    </row>
    <row r="847" customFormat="false" ht="15" hidden="false" customHeight="false" outlineLevel="0" collapsed="false">
      <c r="A847" s="58" t="n">
        <v>28610</v>
      </c>
      <c r="B847" s="0" t="n">
        <v>1978</v>
      </c>
      <c r="C847" s="0" t="n">
        <v>4</v>
      </c>
      <c r="D847" s="0" t="n">
        <v>16728.272680105</v>
      </c>
      <c r="E847" s="0" t="n">
        <v>4825224.21071379</v>
      </c>
      <c r="F847" s="60" t="n">
        <f aca="false">E847/43560</f>
        <v>110.771905663769</v>
      </c>
    </row>
    <row r="848" customFormat="false" ht="15" hidden="false" customHeight="false" outlineLevel="0" collapsed="false">
      <c r="A848" s="58" t="n">
        <v>21185</v>
      </c>
      <c r="B848" s="0" t="n">
        <v>1957</v>
      </c>
      <c r="C848" s="0" t="n">
        <v>12</v>
      </c>
      <c r="D848" s="0" t="n">
        <v>16802.6943776837</v>
      </c>
      <c r="E848" s="0" t="n">
        <v>5473734.40285969</v>
      </c>
      <c r="F848" s="60" t="n">
        <f aca="false">E848/43560</f>
        <v>125.659651121664</v>
      </c>
    </row>
    <row r="849" customFormat="false" ht="15" hidden="false" customHeight="false" outlineLevel="0" collapsed="false">
      <c r="A849" s="58" t="n">
        <v>34059</v>
      </c>
      <c r="B849" s="0" t="n">
        <v>1993</v>
      </c>
      <c r="C849" s="0" t="n">
        <v>3</v>
      </c>
      <c r="D849" s="0" t="n">
        <v>16809.0702349714</v>
      </c>
      <c r="E849" s="0" t="n">
        <v>3955341.72183967</v>
      </c>
      <c r="F849" s="60" t="n">
        <f aca="false">E849/43560</f>
        <v>90.8021515573845</v>
      </c>
    </row>
    <row r="850" customFormat="false" ht="15" hidden="false" customHeight="false" outlineLevel="0" collapsed="false">
      <c r="A850" s="58" t="n">
        <v>25323</v>
      </c>
      <c r="B850" s="0" t="n">
        <v>1969</v>
      </c>
      <c r="C850" s="0" t="n">
        <v>4</v>
      </c>
      <c r="D850" s="0" t="n">
        <v>17189.1551601264</v>
      </c>
      <c r="E850" s="0" t="n">
        <v>5117695.23672794</v>
      </c>
      <c r="F850" s="60" t="n">
        <f aca="false">E850/43560</f>
        <v>117.486116545637</v>
      </c>
    </row>
    <row r="851" customFormat="false" ht="15" hidden="false" customHeight="false" outlineLevel="0" collapsed="false">
      <c r="A851" s="58" t="n">
        <v>29311</v>
      </c>
      <c r="B851" s="0" t="n">
        <v>1980</v>
      </c>
      <c r="C851" s="0" t="n">
        <v>3</v>
      </c>
      <c r="D851" s="0" t="n">
        <v>17232.858180761</v>
      </c>
      <c r="E851" s="0" t="n">
        <v>4341913.63232036</v>
      </c>
      <c r="F851" s="60" t="n">
        <f aca="false">E851/43560</f>
        <v>99.6766214949578</v>
      </c>
    </row>
    <row r="852" customFormat="false" ht="15" hidden="false" customHeight="false" outlineLevel="0" collapsed="false">
      <c r="A852" s="58" t="n">
        <v>23862</v>
      </c>
      <c r="B852" s="0" t="n">
        <v>1965</v>
      </c>
      <c r="C852" s="0" t="n">
        <v>4</v>
      </c>
      <c r="D852" s="0" t="n">
        <v>17600.5638701694</v>
      </c>
      <c r="E852" s="0" t="n">
        <v>4473933.24826936</v>
      </c>
      <c r="F852" s="60" t="n">
        <f aca="false">E852/43560</f>
        <v>102.707374845486</v>
      </c>
    </row>
    <row r="853" customFormat="false" ht="15" hidden="false" customHeight="false" outlineLevel="0" collapsed="false">
      <c r="A853" s="58" t="n">
        <v>30467</v>
      </c>
      <c r="B853" s="0" t="n">
        <v>1983</v>
      </c>
      <c r="C853" s="0" t="n">
        <v>5</v>
      </c>
      <c r="D853" s="0" t="n">
        <v>17737.3027925215</v>
      </c>
      <c r="E853" s="0" t="n">
        <v>3815741.01667796</v>
      </c>
      <c r="F853" s="60" t="n">
        <f aca="false">E853/43560</f>
        <v>87.5973603461424</v>
      </c>
    </row>
    <row r="854" customFormat="false" ht="15" hidden="false" customHeight="false" outlineLevel="0" collapsed="false">
      <c r="A854" s="58" t="n">
        <v>29920</v>
      </c>
      <c r="B854" s="0" t="n">
        <v>1981</v>
      </c>
      <c r="C854" s="0" t="n">
        <v>11</v>
      </c>
      <c r="D854" s="0" t="n">
        <v>17827.9025793178</v>
      </c>
      <c r="E854" s="0" t="n">
        <v>4310595.20841597</v>
      </c>
      <c r="F854" s="60" t="n">
        <f aca="false">E854/43560</f>
        <v>98.9576494126716</v>
      </c>
    </row>
    <row r="855" customFormat="false" ht="15" hidden="false" customHeight="false" outlineLevel="0" collapsed="false">
      <c r="A855" s="58" t="n">
        <v>14641</v>
      </c>
      <c r="B855" s="0" t="n">
        <v>1940</v>
      </c>
      <c r="C855" s="0" t="n">
        <v>1</v>
      </c>
      <c r="D855" s="0" t="n">
        <v>17893.5806595897</v>
      </c>
      <c r="E855" s="0" t="n">
        <v>4238577.90508041</v>
      </c>
      <c r="F855" s="60" t="n">
        <f aca="false">E855/43560</f>
        <v>97.3043596207625</v>
      </c>
    </row>
    <row r="856" customFormat="false" ht="15" hidden="false" customHeight="false" outlineLevel="0" collapsed="false">
      <c r="A856" s="58" t="n">
        <v>35095</v>
      </c>
      <c r="B856" s="0" t="n">
        <v>1996</v>
      </c>
      <c r="C856" s="0" t="n">
        <v>1</v>
      </c>
      <c r="D856" s="0" t="n">
        <v>17903.643129771</v>
      </c>
      <c r="E856" s="0" t="n">
        <v>4448450.8190031</v>
      </c>
      <c r="F856" s="60" t="n">
        <f aca="false">E856/43560</f>
        <v>102.122378764993</v>
      </c>
    </row>
    <row r="857" customFormat="false" ht="15" hidden="false" customHeight="false" outlineLevel="0" collapsed="false">
      <c r="A857" s="58" t="n">
        <v>13180</v>
      </c>
      <c r="B857" s="0" t="n">
        <v>1936</v>
      </c>
      <c r="C857" s="0" t="n">
        <v>1</v>
      </c>
      <c r="D857" s="0" t="n">
        <v>17960.0249045802</v>
      </c>
      <c r="E857" s="0" t="n">
        <v>4912287.929737</v>
      </c>
      <c r="F857" s="60" t="n">
        <f aca="false">E857/43560</f>
        <v>112.770613630326</v>
      </c>
    </row>
    <row r="858" customFormat="false" ht="15" hidden="false" customHeight="false" outlineLevel="0" collapsed="false">
      <c r="A858" s="58" t="n">
        <v>21975</v>
      </c>
      <c r="B858" s="0" t="n">
        <v>1960</v>
      </c>
      <c r="C858" s="0" t="n">
        <v>2</v>
      </c>
      <c r="D858" s="0" t="n">
        <v>18193.5477397424</v>
      </c>
      <c r="E858" s="0" t="n">
        <v>5095161.86403999</v>
      </c>
      <c r="F858" s="60" t="n">
        <f aca="false">E858/43560</f>
        <v>116.968821488521</v>
      </c>
    </row>
    <row r="859" customFormat="false" ht="15" hidden="false" customHeight="false" outlineLevel="0" collapsed="false">
      <c r="A859" s="58" t="n">
        <v>14731</v>
      </c>
      <c r="B859" s="0" t="n">
        <v>1940</v>
      </c>
      <c r="C859" s="0" t="n">
        <v>4</v>
      </c>
      <c r="D859" s="0" t="n">
        <v>18236.9612461236</v>
      </c>
      <c r="E859" s="0" t="n">
        <v>4807707.25677512</v>
      </c>
      <c r="F859" s="60" t="n">
        <f aca="false">E859/43560</f>
        <v>110.369771734966</v>
      </c>
    </row>
    <row r="860" customFormat="false" ht="15" hidden="false" customHeight="false" outlineLevel="0" collapsed="false">
      <c r="A860" s="58" t="n">
        <v>19844</v>
      </c>
      <c r="B860" s="0" t="n">
        <v>1954</v>
      </c>
      <c r="C860" s="0" t="n">
        <v>4</v>
      </c>
      <c r="D860" s="0" t="n">
        <v>18390.6701663884</v>
      </c>
      <c r="E860" s="0" t="n">
        <v>4045623.63821787</v>
      </c>
      <c r="F860" s="60" t="n">
        <f aca="false">E860/43560</f>
        <v>92.8747391693726</v>
      </c>
    </row>
    <row r="861" customFormat="false" ht="15" hidden="false" customHeight="false" outlineLevel="0" collapsed="false">
      <c r="A861" s="58" t="n">
        <v>36160</v>
      </c>
      <c r="B861" s="0" t="n">
        <v>1998</v>
      </c>
      <c r="C861" s="0" t="n">
        <v>12</v>
      </c>
      <c r="D861" s="0" t="n">
        <v>18639.0035007156</v>
      </c>
      <c r="E861" s="0" t="n">
        <v>4994661.02923731</v>
      </c>
      <c r="F861" s="60" t="n">
        <f aca="false">E861/43560</f>
        <v>114.661639789654</v>
      </c>
    </row>
    <row r="862" customFormat="false" ht="15" hidden="false" customHeight="false" outlineLevel="0" collapsed="false">
      <c r="A862" s="58" t="n">
        <v>9982</v>
      </c>
      <c r="B862" s="0" t="n">
        <v>1927</v>
      </c>
      <c r="C862" s="0" t="n">
        <v>4</v>
      </c>
      <c r="D862" s="0" t="n">
        <v>18946.5096344227</v>
      </c>
      <c r="E862" s="0" t="n">
        <v>3812472.82372208</v>
      </c>
      <c r="F862" s="60" t="n">
        <f aca="false">E862/43560</f>
        <v>87.5223329596436</v>
      </c>
    </row>
    <row r="863" customFormat="false" ht="15" hidden="false" customHeight="false" outlineLevel="0" collapsed="false">
      <c r="A863" s="58" t="n">
        <v>16496</v>
      </c>
      <c r="B863" s="0" t="n">
        <v>1945</v>
      </c>
      <c r="C863" s="0" t="n">
        <v>2</v>
      </c>
      <c r="D863" s="0" t="n">
        <v>19015.3149287333</v>
      </c>
      <c r="E863" s="0" t="n">
        <v>3937112.44878644</v>
      </c>
      <c r="F863" s="60" t="n">
        <f aca="false">E863/43560</f>
        <v>90.3836650318283</v>
      </c>
    </row>
    <row r="864" customFormat="false" ht="15" hidden="false" customHeight="false" outlineLevel="0" collapsed="false">
      <c r="A864" s="58" t="n">
        <v>37256</v>
      </c>
      <c r="B864" s="0" t="n">
        <v>2001</v>
      </c>
      <c r="C864" s="0" t="n">
        <v>12</v>
      </c>
      <c r="D864" s="0" t="n">
        <v>19160.2872256679</v>
      </c>
      <c r="E864" s="0" t="n">
        <v>4013054.8045449</v>
      </c>
      <c r="F864" s="60" t="n">
        <f aca="false">E864/43560</f>
        <v>92.1270616286707</v>
      </c>
    </row>
    <row r="865" customFormat="false" ht="15" hidden="false" customHeight="false" outlineLevel="0" collapsed="false">
      <c r="A865" s="58" t="n">
        <v>22340</v>
      </c>
      <c r="B865" s="0" t="n">
        <v>1961</v>
      </c>
      <c r="C865" s="0" t="n">
        <v>2</v>
      </c>
      <c r="D865" s="0" t="n">
        <v>19262.1803032562</v>
      </c>
      <c r="E865" s="0" t="n">
        <v>3747580.95887801</v>
      </c>
      <c r="F865" s="60" t="n">
        <f aca="false">E865/43560</f>
        <v>86.0326207272271</v>
      </c>
    </row>
    <row r="866" customFormat="false" ht="15" hidden="false" customHeight="false" outlineLevel="0" collapsed="false">
      <c r="A866" s="58" t="n">
        <v>25293</v>
      </c>
      <c r="B866" s="0" t="n">
        <v>1969</v>
      </c>
      <c r="C866" s="0" t="n">
        <v>3</v>
      </c>
      <c r="D866" s="0" t="n">
        <v>19294.4712473163</v>
      </c>
      <c r="E866" s="0" t="n">
        <v>4920077.34815859</v>
      </c>
      <c r="F866" s="60" t="n">
        <f aca="false">E866/43560</f>
        <v>112.949434071593</v>
      </c>
    </row>
    <row r="867" customFormat="false" ht="15" hidden="false" customHeight="false" outlineLevel="0" collapsed="false">
      <c r="A867" s="58" t="n">
        <v>30712</v>
      </c>
      <c r="B867" s="0" t="n">
        <v>1984</v>
      </c>
      <c r="C867" s="0" t="n">
        <v>1</v>
      </c>
      <c r="D867" s="0" t="n">
        <v>19348.5934383946</v>
      </c>
      <c r="E867" s="0" t="n">
        <v>4534058.68266354</v>
      </c>
      <c r="F867" s="60" t="n">
        <f aca="false">E867/43560</f>
        <v>104.087664891266</v>
      </c>
    </row>
    <row r="868" customFormat="false" ht="15" hidden="false" customHeight="false" outlineLevel="0" collapsed="false">
      <c r="A868" s="58" t="n">
        <v>24592</v>
      </c>
      <c r="B868" s="0" t="n">
        <v>1967</v>
      </c>
      <c r="C868" s="0" t="n">
        <v>4</v>
      </c>
      <c r="D868" s="0" t="n">
        <v>19639.0553494752</v>
      </c>
      <c r="E868" s="0" t="n">
        <v>3974532.28585333</v>
      </c>
      <c r="F868" s="60" t="n">
        <f aca="false">E868/43560</f>
        <v>91.2427062868075</v>
      </c>
    </row>
    <row r="869" customFormat="false" ht="15" hidden="false" customHeight="false" outlineLevel="0" collapsed="false">
      <c r="A869" s="58" t="n">
        <v>24531</v>
      </c>
      <c r="B869" s="0" t="n">
        <v>1967</v>
      </c>
      <c r="C869" s="0" t="n">
        <v>2</v>
      </c>
      <c r="D869" s="0" t="n">
        <v>20205.8227412333</v>
      </c>
      <c r="E869" s="0" t="n">
        <v>4228114.47036819</v>
      </c>
      <c r="F869" s="60" t="n">
        <f aca="false">E869/43560</f>
        <v>97.0641522123092</v>
      </c>
    </row>
    <row r="870" customFormat="false" ht="15" hidden="false" customHeight="false" outlineLevel="0" collapsed="false">
      <c r="A870" s="58" t="n">
        <v>32598</v>
      </c>
      <c r="B870" s="0" t="n">
        <v>1989</v>
      </c>
      <c r="C870" s="0" t="n">
        <v>3</v>
      </c>
      <c r="D870" s="0" t="n">
        <v>20451.0341990697</v>
      </c>
      <c r="E870" s="0" t="n">
        <v>4877769.82056983</v>
      </c>
      <c r="F870" s="60" t="n">
        <f aca="false">E870/43560</f>
        <v>111.978186881768</v>
      </c>
    </row>
    <row r="871" customFormat="false" ht="15" hidden="false" customHeight="false" outlineLevel="0" collapsed="false">
      <c r="A871" s="58" t="n">
        <v>24472</v>
      </c>
      <c r="B871" s="0" t="n">
        <v>1966</v>
      </c>
      <c r="C871" s="0" t="n">
        <v>12</v>
      </c>
      <c r="D871" s="0" t="n">
        <v>20501.3743767891</v>
      </c>
      <c r="E871" s="0" t="n">
        <v>4596250.84522667</v>
      </c>
      <c r="F871" s="60" t="n">
        <f aca="false">E871/43560</f>
        <v>105.515400487297</v>
      </c>
    </row>
    <row r="872" customFormat="false" ht="15" hidden="false" customHeight="false" outlineLevel="0" collapsed="false">
      <c r="A872" s="58" t="n">
        <v>34850</v>
      </c>
      <c r="B872" s="0" t="n">
        <v>1995</v>
      </c>
      <c r="C872" s="0" t="n">
        <v>5</v>
      </c>
      <c r="D872" s="0" t="n">
        <v>20510.3529162691</v>
      </c>
      <c r="E872" s="0" t="n">
        <v>4931562.12354313</v>
      </c>
      <c r="F872" s="60" t="n">
        <f aca="false">E872/43560</f>
        <v>113.213088235609</v>
      </c>
    </row>
    <row r="873" customFormat="false" ht="15" hidden="false" customHeight="false" outlineLevel="0" collapsed="false">
      <c r="A873" s="58" t="n">
        <v>12904</v>
      </c>
      <c r="B873" s="0" t="n">
        <v>1935</v>
      </c>
      <c r="C873" s="0" t="n">
        <v>4</v>
      </c>
      <c r="D873" s="0" t="n">
        <v>20586.0773109494</v>
      </c>
      <c r="E873" s="0" t="n">
        <v>5505648.19141948</v>
      </c>
      <c r="F873" s="60" t="n">
        <f aca="false">E873/43560</f>
        <v>126.392290895764</v>
      </c>
    </row>
    <row r="874" customFormat="false" ht="15" hidden="false" customHeight="false" outlineLevel="0" collapsed="false">
      <c r="A874" s="58" t="n">
        <v>19114</v>
      </c>
      <c r="B874" s="0" t="n">
        <v>1952</v>
      </c>
      <c r="C874" s="0" t="n">
        <v>4</v>
      </c>
      <c r="D874" s="0" t="n">
        <v>21004.0664867605</v>
      </c>
      <c r="E874" s="0" t="n">
        <v>4456380.4076622</v>
      </c>
      <c r="F874" s="60" t="n">
        <f aca="false">E874/43560</f>
        <v>102.304417072135</v>
      </c>
    </row>
    <row r="875" customFormat="false" ht="15" hidden="false" customHeight="false" outlineLevel="0" collapsed="false">
      <c r="A875" s="58" t="n">
        <v>27149</v>
      </c>
      <c r="B875" s="0" t="n">
        <v>1974</v>
      </c>
      <c r="C875" s="0" t="n">
        <v>4</v>
      </c>
      <c r="D875" s="0" t="n">
        <v>21041.1747897781</v>
      </c>
      <c r="E875" s="0" t="n">
        <v>4653454.01394743</v>
      </c>
      <c r="F875" s="60" t="n">
        <f aca="false">E875/43560</f>
        <v>106.828604544248</v>
      </c>
    </row>
    <row r="876" customFormat="false" ht="15" hidden="false" customHeight="false" outlineLevel="0" collapsed="false">
      <c r="A876" s="58" t="n">
        <v>24562</v>
      </c>
      <c r="B876" s="0" t="n">
        <v>1967</v>
      </c>
      <c r="C876" s="0" t="n">
        <v>3</v>
      </c>
      <c r="D876" s="0" t="n">
        <v>21217.9139283158</v>
      </c>
      <c r="E876" s="0" t="n">
        <v>5273763.58991573</v>
      </c>
      <c r="F876" s="60" t="n">
        <f aca="false">E876/43560</f>
        <v>121.068952936541</v>
      </c>
    </row>
    <row r="877" customFormat="false" ht="15" hidden="false" customHeight="false" outlineLevel="0" collapsed="false">
      <c r="A877" s="58" t="n">
        <v>14000</v>
      </c>
      <c r="B877" s="0" t="n">
        <v>1938</v>
      </c>
      <c r="C877" s="0" t="n">
        <v>4</v>
      </c>
      <c r="D877" s="0" t="n">
        <v>21299.2094346374</v>
      </c>
      <c r="E877" s="0" t="n">
        <v>5494312.07973097</v>
      </c>
      <c r="F877" s="60" t="n">
        <f aca="false">E877/43560</f>
        <v>126.132049580601</v>
      </c>
    </row>
    <row r="878" customFormat="false" ht="15" hidden="false" customHeight="false" outlineLevel="0" collapsed="false">
      <c r="A878" s="58" t="n">
        <v>15765</v>
      </c>
      <c r="B878" s="0" t="n">
        <v>1943</v>
      </c>
      <c r="C878" s="0" t="n">
        <v>2</v>
      </c>
      <c r="D878" s="0" t="n">
        <v>21391.0485642295</v>
      </c>
      <c r="E878" s="0" t="n">
        <v>5889546.16036245</v>
      </c>
      <c r="F878" s="60" t="n">
        <f aca="false">E878/43560</f>
        <v>135.205375582242</v>
      </c>
    </row>
    <row r="879" customFormat="false" ht="15" hidden="false" customHeight="false" outlineLevel="0" collapsed="false">
      <c r="A879" s="58" t="n">
        <v>18659</v>
      </c>
      <c r="B879" s="0" t="n">
        <v>1951</v>
      </c>
      <c r="C879" s="0" t="n">
        <v>1</v>
      </c>
      <c r="D879" s="0" t="n">
        <v>21557.1244662452</v>
      </c>
      <c r="E879" s="0" t="n">
        <v>5195310.35517</v>
      </c>
      <c r="F879" s="60" t="n">
        <f aca="false">E879/43560</f>
        <v>119.267914489669</v>
      </c>
    </row>
    <row r="880" customFormat="false" ht="15" hidden="false" customHeight="false" outlineLevel="0" collapsed="false">
      <c r="A880" s="58" t="n">
        <v>19359</v>
      </c>
      <c r="B880" s="0" t="n">
        <v>1952</v>
      </c>
      <c r="C880" s="0" t="n">
        <v>12</v>
      </c>
      <c r="D880" s="0" t="n">
        <v>21582.1239593273</v>
      </c>
      <c r="E880" s="0" t="n">
        <v>5212322.59184615</v>
      </c>
      <c r="F880" s="60" t="n">
        <f aca="false">E880/43560</f>
        <v>119.658461704457</v>
      </c>
    </row>
    <row r="881" customFormat="false" ht="15" hidden="false" customHeight="false" outlineLevel="0" collapsed="false">
      <c r="A881" s="58" t="n">
        <v>9556</v>
      </c>
      <c r="B881" s="0" t="n">
        <v>1926</v>
      </c>
      <c r="C881" s="0" t="n">
        <v>2</v>
      </c>
      <c r="D881" s="0" t="n">
        <v>21700.6877564408</v>
      </c>
      <c r="E881" s="0" t="n">
        <v>6207585.67805892</v>
      </c>
      <c r="F881" s="60" t="n">
        <f aca="false">E881/43560</f>
        <v>142.506558265815</v>
      </c>
    </row>
    <row r="882" customFormat="false" ht="15" hidden="false" customHeight="false" outlineLevel="0" collapsed="false">
      <c r="A882" s="58" t="n">
        <v>13209</v>
      </c>
      <c r="B882" s="0" t="n">
        <v>1936</v>
      </c>
      <c r="C882" s="0" t="n">
        <v>2</v>
      </c>
      <c r="D882" s="0" t="n">
        <v>21724.546804926</v>
      </c>
      <c r="E882" s="0" t="n">
        <v>5906419.35839978</v>
      </c>
      <c r="F882" s="60" t="n">
        <f aca="false">E882/43560</f>
        <v>135.592730909086</v>
      </c>
    </row>
    <row r="883" customFormat="false" ht="15" hidden="false" customHeight="false" outlineLevel="0" collapsed="false">
      <c r="A883" s="58" t="n">
        <v>26754</v>
      </c>
      <c r="B883" s="0" t="n">
        <v>1973</v>
      </c>
      <c r="C883" s="0" t="n">
        <v>3</v>
      </c>
      <c r="D883" s="0" t="n">
        <v>21789.1673395754</v>
      </c>
      <c r="E883" s="0" t="n">
        <v>6003967.72141393</v>
      </c>
      <c r="F883" s="60" t="n">
        <f aca="false">E883/43560</f>
        <v>137.832133182138</v>
      </c>
    </row>
    <row r="884" customFormat="false" ht="15" hidden="false" customHeight="false" outlineLevel="0" collapsed="false">
      <c r="A884" s="58" t="n">
        <v>37772</v>
      </c>
      <c r="B884" s="0" t="n">
        <v>2003</v>
      </c>
      <c r="C884" s="0" t="n">
        <v>5</v>
      </c>
      <c r="D884" s="0" t="n">
        <v>21893.4130576097</v>
      </c>
      <c r="E884" s="0" t="n">
        <v>5333236.70644114</v>
      </c>
      <c r="F884" s="60" t="n">
        <f aca="false">E884/43560</f>
        <v>122.434267824636</v>
      </c>
    </row>
    <row r="885" customFormat="false" ht="15" hidden="false" customHeight="false" outlineLevel="0" collapsed="false">
      <c r="A885" s="58" t="n">
        <v>19814</v>
      </c>
      <c r="B885" s="0" t="n">
        <v>1954</v>
      </c>
      <c r="C885" s="0" t="n">
        <v>3</v>
      </c>
      <c r="D885" s="0" t="n">
        <v>22016.9427808922</v>
      </c>
      <c r="E885" s="0" t="n">
        <v>5507843.6597172</v>
      </c>
      <c r="F885" s="60" t="n">
        <f aca="false">E885/43560</f>
        <v>126.4426919127</v>
      </c>
    </row>
    <row r="886" customFormat="false" ht="15" hidden="false" customHeight="false" outlineLevel="0" collapsed="false">
      <c r="A886" s="58" t="n">
        <v>29982</v>
      </c>
      <c r="B886" s="0" t="n">
        <v>1982</v>
      </c>
      <c r="C886" s="0" t="n">
        <v>1</v>
      </c>
      <c r="D886" s="0" t="n">
        <v>22158.3242127863</v>
      </c>
      <c r="E886" s="0" t="n">
        <v>5690705.14501161</v>
      </c>
      <c r="F886" s="60" t="n">
        <f aca="false">E886/43560</f>
        <v>130.640613980983</v>
      </c>
    </row>
    <row r="887" customFormat="false" ht="15" hidden="false" customHeight="false" outlineLevel="0" collapsed="false">
      <c r="A887" s="58" t="n">
        <v>35946</v>
      </c>
      <c r="B887" s="0" t="n">
        <v>1998</v>
      </c>
      <c r="C887" s="0" t="n">
        <v>5</v>
      </c>
      <c r="D887" s="0" t="n">
        <v>22299.2574576574</v>
      </c>
      <c r="E887" s="0" t="n">
        <v>4757789.55393608</v>
      </c>
      <c r="F887" s="60" t="n">
        <f aca="false">E887/43560</f>
        <v>109.223818960883</v>
      </c>
    </row>
    <row r="888" customFormat="false" ht="15" hidden="false" customHeight="false" outlineLevel="0" collapsed="false">
      <c r="A888" s="58" t="n">
        <v>15796</v>
      </c>
      <c r="B888" s="0" t="n">
        <v>1943</v>
      </c>
      <c r="C888" s="0" t="n">
        <v>3</v>
      </c>
      <c r="D888" s="0" t="n">
        <v>22451.2151329914</v>
      </c>
      <c r="E888" s="0" t="n">
        <v>6534660.79108967</v>
      </c>
      <c r="F888" s="60" t="n">
        <f aca="false">E888/43560</f>
        <v>150.015169676071</v>
      </c>
    </row>
    <row r="889" customFormat="false" ht="15" hidden="false" customHeight="false" outlineLevel="0" collapsed="false">
      <c r="A889" s="58" t="n">
        <v>27453</v>
      </c>
      <c r="B889" s="0" t="n">
        <v>1975</v>
      </c>
      <c r="C889" s="0" t="n">
        <v>2</v>
      </c>
      <c r="D889" s="0" t="n">
        <v>22583.7234747734</v>
      </c>
      <c r="E889" s="0" t="n">
        <v>8047318.92581343</v>
      </c>
      <c r="F889" s="60" t="n">
        <f aca="false">E889/43560</f>
        <v>184.741022172025</v>
      </c>
    </row>
    <row r="890" customFormat="false" ht="15" hidden="false" customHeight="false" outlineLevel="0" collapsed="false">
      <c r="A890" s="58" t="n">
        <v>18993</v>
      </c>
      <c r="B890" s="0" t="n">
        <v>1951</v>
      </c>
      <c r="C890" s="0" t="n">
        <v>12</v>
      </c>
      <c r="D890" s="0" t="n">
        <v>22732.3237267414</v>
      </c>
      <c r="E890" s="0" t="n">
        <v>5362244.8219424</v>
      </c>
      <c r="F890" s="60" t="n">
        <f aca="false">E890/43560</f>
        <v>123.10020252393</v>
      </c>
    </row>
    <row r="891" customFormat="false" ht="15" hidden="false" customHeight="false" outlineLevel="0" collapsed="false">
      <c r="A891" s="58" t="n">
        <v>35976</v>
      </c>
      <c r="B891" s="0" t="n">
        <v>1998</v>
      </c>
      <c r="C891" s="0" t="n">
        <v>6</v>
      </c>
      <c r="D891" s="0" t="n">
        <v>23045.2990964933</v>
      </c>
      <c r="E891" s="0" t="n">
        <v>7760112.5251363</v>
      </c>
      <c r="F891" s="60" t="n">
        <f aca="false">E891/43560</f>
        <v>178.147670457674</v>
      </c>
    </row>
    <row r="892" customFormat="false" ht="15" hidden="false" customHeight="false" outlineLevel="0" collapsed="false">
      <c r="A892" s="58" t="n">
        <v>34028</v>
      </c>
      <c r="B892" s="0" t="n">
        <v>1993</v>
      </c>
      <c r="C892" s="0" t="n">
        <v>2</v>
      </c>
      <c r="D892" s="0" t="n">
        <v>23151.6143994513</v>
      </c>
      <c r="E892" s="0" t="n">
        <v>9962707.36003584</v>
      </c>
      <c r="F892" s="60" t="n">
        <f aca="false">E892/43560</f>
        <v>228.712290175295</v>
      </c>
    </row>
    <row r="893" customFormat="false" ht="15" hidden="false" customHeight="false" outlineLevel="0" collapsed="false">
      <c r="A893" s="58" t="n">
        <v>15737</v>
      </c>
      <c r="B893" s="0" t="n">
        <v>1943</v>
      </c>
      <c r="C893" s="0" t="n">
        <v>1</v>
      </c>
      <c r="D893" s="0" t="n">
        <v>23159.0854305821</v>
      </c>
      <c r="E893" s="0" t="n">
        <v>7593432.71187526</v>
      </c>
      <c r="F893" s="60" t="n">
        <f aca="false">E893/43560</f>
        <v>174.321228463619</v>
      </c>
    </row>
    <row r="894" customFormat="false" ht="15" hidden="false" customHeight="false" outlineLevel="0" collapsed="false">
      <c r="A894" s="58" t="n">
        <v>16833</v>
      </c>
      <c r="B894" s="0" t="n">
        <v>1946</v>
      </c>
      <c r="C894" s="0" t="n">
        <v>1</v>
      </c>
      <c r="D894" s="0" t="n">
        <v>23161.8846836236</v>
      </c>
      <c r="E894" s="0" t="n">
        <v>8507377.00206074</v>
      </c>
      <c r="F894" s="60" t="n">
        <f aca="false">E894/43560</f>
        <v>195.302502342992</v>
      </c>
    </row>
    <row r="895" customFormat="false" ht="15" hidden="false" customHeight="false" outlineLevel="0" collapsed="false">
      <c r="A895" s="58" t="n">
        <v>30436</v>
      </c>
      <c r="B895" s="0" t="n">
        <v>1983</v>
      </c>
      <c r="C895" s="0" t="n">
        <v>4</v>
      </c>
      <c r="D895" s="0" t="n">
        <v>23487.9416954914</v>
      </c>
      <c r="E895" s="0" t="n">
        <v>8987716.83421262</v>
      </c>
      <c r="F895" s="60" t="n">
        <f aca="false">E895/43560</f>
        <v>206.329587562273</v>
      </c>
    </row>
    <row r="896" customFormat="false" ht="15" hidden="false" customHeight="false" outlineLevel="0" collapsed="false">
      <c r="A896" s="58" t="n">
        <v>23070</v>
      </c>
      <c r="B896" s="0" t="n">
        <v>1963</v>
      </c>
      <c r="C896" s="0" t="n">
        <v>2</v>
      </c>
      <c r="D896" s="0" t="n">
        <v>23639.3245765744</v>
      </c>
      <c r="E896" s="0" t="n">
        <v>9450376.35642488</v>
      </c>
      <c r="F896" s="60" t="n">
        <f aca="false">E896/43560</f>
        <v>216.950788714988</v>
      </c>
    </row>
    <row r="897" customFormat="false" ht="15" hidden="false" customHeight="false" outlineLevel="0" collapsed="false">
      <c r="A897" s="58" t="n">
        <v>26023</v>
      </c>
      <c r="B897" s="0" t="n">
        <v>1971</v>
      </c>
      <c r="C897" s="0" t="n">
        <v>3</v>
      </c>
      <c r="D897" s="0" t="n">
        <v>23940.9689825859</v>
      </c>
      <c r="E897" s="0" t="n">
        <v>7766988.83372225</v>
      </c>
      <c r="F897" s="60" t="n">
        <f aca="false">E897/43560</f>
        <v>178.305528781502</v>
      </c>
    </row>
    <row r="898" customFormat="false" ht="15" hidden="false" customHeight="false" outlineLevel="0" collapsed="false">
      <c r="A898" s="58" t="n">
        <v>35155</v>
      </c>
      <c r="B898" s="0" t="n">
        <v>1996</v>
      </c>
      <c r="C898" s="0" t="n">
        <v>3</v>
      </c>
      <c r="D898" s="0" t="n">
        <v>23963.6135287452</v>
      </c>
      <c r="E898" s="0" t="n">
        <v>9549759.10933858</v>
      </c>
      <c r="F898" s="60" t="n">
        <f aca="false">E898/43560</f>
        <v>219.23230278555</v>
      </c>
    </row>
    <row r="899" customFormat="false" ht="15" hidden="false" customHeight="false" outlineLevel="0" collapsed="false">
      <c r="A899" s="58" t="n">
        <v>14976</v>
      </c>
      <c r="B899" s="0" t="n">
        <v>1940</v>
      </c>
      <c r="C899" s="0" t="n">
        <v>12</v>
      </c>
      <c r="D899" s="0" t="n">
        <v>23991.9798276479</v>
      </c>
      <c r="E899" s="0" t="n">
        <v>8259480.30272646</v>
      </c>
      <c r="F899" s="60" t="n">
        <f aca="false">E899/43560</f>
        <v>189.611577197577</v>
      </c>
    </row>
    <row r="900" customFormat="false" ht="15" hidden="false" customHeight="false" outlineLevel="0" collapsed="false">
      <c r="A900" s="58" t="n">
        <v>30650</v>
      </c>
      <c r="B900" s="0" t="n">
        <v>1983</v>
      </c>
      <c r="C900" s="0" t="n">
        <v>11</v>
      </c>
      <c r="D900" s="0" t="n">
        <v>24044.0459923664</v>
      </c>
      <c r="E900" s="0" t="n">
        <v>8293945.65442799</v>
      </c>
      <c r="F900" s="60" t="n">
        <f aca="false">E900/43560</f>
        <v>190.402792801377</v>
      </c>
    </row>
    <row r="901" customFormat="false" ht="15" hidden="false" customHeight="false" outlineLevel="0" collapsed="false">
      <c r="A901" s="58" t="n">
        <v>19084</v>
      </c>
      <c r="B901" s="0" t="n">
        <v>1952</v>
      </c>
      <c r="C901" s="0" t="n">
        <v>3</v>
      </c>
      <c r="D901" s="0" t="n">
        <v>24051.9245050095</v>
      </c>
      <c r="E901" s="0" t="n">
        <v>8924339.12880129</v>
      </c>
      <c r="F901" s="60" t="n">
        <f aca="false">E901/43560</f>
        <v>204.874635647413</v>
      </c>
    </row>
    <row r="902" customFormat="false" ht="15" hidden="false" customHeight="false" outlineLevel="0" collapsed="false">
      <c r="A902" s="58" t="n">
        <v>25933</v>
      </c>
      <c r="B902" s="0" t="n">
        <v>1970</v>
      </c>
      <c r="C902" s="0" t="n">
        <v>12</v>
      </c>
      <c r="D902" s="0" t="n">
        <v>24379.0740458015</v>
      </c>
      <c r="E902" s="0" t="n">
        <v>10062419.0297027</v>
      </c>
      <c r="F902" s="60" t="n">
        <f aca="false">E902/43560</f>
        <v>231.001355135508</v>
      </c>
    </row>
    <row r="903" customFormat="false" ht="15" hidden="false" customHeight="false" outlineLevel="0" collapsed="false">
      <c r="A903" s="58" t="n">
        <v>17988</v>
      </c>
      <c r="B903" s="0" t="n">
        <v>1949</v>
      </c>
      <c r="C903" s="0" t="n">
        <v>3</v>
      </c>
      <c r="D903" s="0" t="n">
        <v>24550.2812887643</v>
      </c>
      <c r="E903" s="0" t="n">
        <v>7861282.69127595</v>
      </c>
      <c r="F903" s="60" t="n">
        <f aca="false">E903/43560</f>
        <v>180.470217889714</v>
      </c>
    </row>
    <row r="904" customFormat="false" ht="15" hidden="false" customHeight="false" outlineLevel="0" collapsed="false">
      <c r="A904" s="58" t="n">
        <v>24503</v>
      </c>
      <c r="B904" s="0" t="n">
        <v>1967</v>
      </c>
      <c r="C904" s="0" t="n">
        <v>1</v>
      </c>
      <c r="D904" s="0" t="n">
        <v>24627.3745199189</v>
      </c>
      <c r="E904" s="0" t="n">
        <v>9824771.20886355</v>
      </c>
      <c r="F904" s="60" t="n">
        <f aca="false">E904/43560</f>
        <v>225.545711865554</v>
      </c>
    </row>
    <row r="905" customFormat="false" ht="15" hidden="false" customHeight="false" outlineLevel="0" collapsed="false">
      <c r="A905" s="58" t="n">
        <v>34758</v>
      </c>
      <c r="B905" s="0" t="n">
        <v>1995</v>
      </c>
      <c r="C905" s="0" t="n">
        <v>2</v>
      </c>
      <c r="D905" s="0" t="n">
        <v>24695.1668744036</v>
      </c>
      <c r="E905" s="0" t="n">
        <v>10252397.0680619</v>
      </c>
      <c r="F905" s="60" t="n">
        <f aca="false">E905/43560</f>
        <v>235.362650781953</v>
      </c>
    </row>
    <row r="906" customFormat="false" ht="15" hidden="false" customHeight="false" outlineLevel="0" collapsed="false">
      <c r="A906" s="58" t="n">
        <v>30041</v>
      </c>
      <c r="B906" s="0" t="n">
        <v>1982</v>
      </c>
      <c r="C906" s="0" t="n">
        <v>3</v>
      </c>
      <c r="D906" s="0" t="n">
        <v>25025.5557132634</v>
      </c>
      <c r="E906" s="0" t="n">
        <v>11115935.0977176</v>
      </c>
      <c r="F906" s="60" t="n">
        <f aca="false">E906/43560</f>
        <v>255.186756145949</v>
      </c>
    </row>
    <row r="907" customFormat="false" ht="15" hidden="false" customHeight="false" outlineLevel="0" collapsed="false">
      <c r="A907" s="58" t="n">
        <v>34000</v>
      </c>
      <c r="B907" s="0" t="n">
        <v>1993</v>
      </c>
      <c r="C907" s="0" t="n">
        <v>1</v>
      </c>
      <c r="D907" s="0" t="n">
        <v>25564.6665747257</v>
      </c>
      <c r="E907" s="0" t="n">
        <v>12080772.9304742</v>
      </c>
      <c r="F907" s="60" t="n">
        <f aca="false">E907/43560</f>
        <v>277.336384997112</v>
      </c>
    </row>
    <row r="908" customFormat="false" ht="15" hidden="false" customHeight="false" outlineLevel="0" collapsed="false">
      <c r="A908" s="58" t="n">
        <v>36616</v>
      </c>
      <c r="B908" s="0" t="n">
        <v>2000</v>
      </c>
      <c r="C908" s="0" t="n">
        <v>3</v>
      </c>
      <c r="D908" s="0" t="n">
        <v>25595.6392384303</v>
      </c>
      <c r="E908" s="0" t="n">
        <v>10152233.7270321</v>
      </c>
      <c r="F908" s="60" t="n">
        <f aca="false">E908/43560</f>
        <v>233.063216874014</v>
      </c>
    </row>
    <row r="909" customFormat="false" ht="15" hidden="false" customHeight="false" outlineLevel="0" collapsed="false">
      <c r="A909" s="58" t="n">
        <v>36250</v>
      </c>
      <c r="B909" s="0" t="n">
        <v>1999</v>
      </c>
      <c r="C909" s="0" t="n">
        <v>3</v>
      </c>
      <c r="D909" s="0" t="n">
        <v>25731.3013686784</v>
      </c>
      <c r="E909" s="0" t="n">
        <v>10260170.695352</v>
      </c>
      <c r="F909" s="60" t="n">
        <f aca="false">E909/43560</f>
        <v>235.541108708723</v>
      </c>
    </row>
    <row r="910" customFormat="false" ht="15" hidden="false" customHeight="false" outlineLevel="0" collapsed="false">
      <c r="A910" s="58" t="n">
        <v>21609</v>
      </c>
      <c r="B910" s="0" t="n">
        <v>1959</v>
      </c>
      <c r="C910" s="0" t="n">
        <v>2</v>
      </c>
      <c r="D910" s="0" t="n">
        <v>25809.5743529342</v>
      </c>
      <c r="E910" s="0" t="n">
        <v>10996244.8544228</v>
      </c>
      <c r="F910" s="60" t="n">
        <f aca="false">E910/43560</f>
        <v>252.439046244784</v>
      </c>
    </row>
    <row r="911" customFormat="false" ht="15" hidden="false" customHeight="false" outlineLevel="0" collapsed="false">
      <c r="A911" s="58" t="n">
        <v>24897</v>
      </c>
      <c r="B911" s="0" t="n">
        <v>1968</v>
      </c>
      <c r="C911" s="0" t="n">
        <v>2</v>
      </c>
      <c r="D911" s="0" t="n">
        <v>26049.1807520277</v>
      </c>
      <c r="E911" s="0" t="n">
        <v>12396238.6458093</v>
      </c>
      <c r="F911" s="60" t="n">
        <f aca="false">E911/43560</f>
        <v>284.578481308754</v>
      </c>
    </row>
    <row r="912" customFormat="false" ht="15" hidden="false" customHeight="false" outlineLevel="0" collapsed="false">
      <c r="A912" s="58" t="n">
        <v>15341</v>
      </c>
      <c r="B912" s="0" t="n">
        <v>1941</v>
      </c>
      <c r="C912" s="0" t="n">
        <v>12</v>
      </c>
      <c r="D912" s="0" t="n">
        <v>26246.9216304866</v>
      </c>
      <c r="E912" s="0" t="n">
        <v>11670540.1726643</v>
      </c>
      <c r="F912" s="60" t="n">
        <f aca="false">E912/43560</f>
        <v>267.918736746196</v>
      </c>
    </row>
    <row r="913" customFormat="false" ht="15" hidden="false" customHeight="false" outlineLevel="0" collapsed="false">
      <c r="A913" s="58" t="n">
        <v>25627</v>
      </c>
      <c r="B913" s="0" t="n">
        <v>1970</v>
      </c>
      <c r="C913" s="0" t="n">
        <v>2</v>
      </c>
      <c r="D913" s="0" t="n">
        <v>26332.7656369275</v>
      </c>
      <c r="E913" s="0" t="n">
        <v>11000590.7942434</v>
      </c>
      <c r="F913" s="60" t="n">
        <f aca="false">E913/43560</f>
        <v>252.538815294845</v>
      </c>
    </row>
    <row r="914" customFormat="false" ht="15" hidden="false" customHeight="false" outlineLevel="0" collapsed="false">
      <c r="A914" s="58" t="n">
        <v>37621</v>
      </c>
      <c r="B914" s="0" t="n">
        <v>2002</v>
      </c>
      <c r="C914" s="0" t="n">
        <v>12</v>
      </c>
      <c r="D914" s="0" t="n">
        <v>26619.0418535305</v>
      </c>
      <c r="E914" s="0" t="n">
        <v>10118281.4117522</v>
      </c>
      <c r="F914" s="60" t="n">
        <f aca="false">E914/43560</f>
        <v>232.283778965844</v>
      </c>
    </row>
    <row r="915" customFormat="false" ht="15" hidden="false" customHeight="false" outlineLevel="0" collapsed="false">
      <c r="A915" s="58" t="n">
        <v>10318</v>
      </c>
      <c r="B915" s="0" t="n">
        <v>1928</v>
      </c>
      <c r="C915" s="0" t="n">
        <v>3</v>
      </c>
      <c r="D915" s="0" t="n">
        <v>26697.3245616651</v>
      </c>
      <c r="E915" s="0" t="n">
        <v>12960978.6372984</v>
      </c>
      <c r="F915" s="60" t="n">
        <f aca="false">E915/43560</f>
        <v>297.543127578017</v>
      </c>
    </row>
    <row r="916" customFormat="false" ht="15" hidden="false" customHeight="false" outlineLevel="0" collapsed="false">
      <c r="A916" s="58" t="n">
        <v>21216</v>
      </c>
      <c r="B916" s="0" t="n">
        <v>1958</v>
      </c>
      <c r="C916" s="0" t="n">
        <v>1</v>
      </c>
      <c r="D916" s="0" t="n">
        <v>26707.8126252385</v>
      </c>
      <c r="E916" s="0" t="n">
        <v>10250666.9541087</v>
      </c>
      <c r="F916" s="60" t="n">
        <f aca="false">E916/43560</f>
        <v>235.322932830777</v>
      </c>
    </row>
    <row r="917" customFormat="false" ht="15" hidden="false" customHeight="false" outlineLevel="0" collapsed="false">
      <c r="A917" s="58" t="n">
        <v>25568</v>
      </c>
      <c r="B917" s="0" t="n">
        <v>1969</v>
      </c>
      <c r="C917" s="0" t="n">
        <v>12</v>
      </c>
      <c r="D917" s="0" t="n">
        <v>27558.2420622614</v>
      </c>
      <c r="E917" s="0" t="n">
        <v>10007145.7617812</v>
      </c>
      <c r="F917" s="60" t="n">
        <f aca="false">E917/43560</f>
        <v>229.73245550462</v>
      </c>
    </row>
    <row r="918" customFormat="false" ht="15" hidden="false" customHeight="false" outlineLevel="0" collapsed="false">
      <c r="A918" s="58" t="n">
        <v>37287</v>
      </c>
      <c r="B918" s="0" t="n">
        <v>2002</v>
      </c>
      <c r="C918" s="0" t="n">
        <v>1</v>
      </c>
      <c r="D918" s="0" t="n">
        <v>27571.3641489742</v>
      </c>
      <c r="E918" s="0" t="n">
        <v>13028159.074586</v>
      </c>
      <c r="F918" s="60" t="n">
        <f aca="false">E918/43560</f>
        <v>299.085378204453</v>
      </c>
    </row>
    <row r="919" customFormat="false" ht="15" hidden="false" customHeight="false" outlineLevel="0" collapsed="false">
      <c r="A919" s="58" t="n">
        <v>30316</v>
      </c>
      <c r="B919" s="0" t="n">
        <v>1982</v>
      </c>
      <c r="C919" s="0" t="n">
        <v>12</v>
      </c>
      <c r="D919" s="0" t="n">
        <v>27803.0418773855</v>
      </c>
      <c r="E919" s="0" t="n">
        <v>12208797.0440868</v>
      </c>
      <c r="F919" s="60" t="n">
        <f aca="false">E919/43560</f>
        <v>280.275414235234</v>
      </c>
    </row>
    <row r="920" customFormat="false" ht="15" hidden="false" customHeight="false" outlineLevel="0" collapsed="false">
      <c r="A920" s="58" t="n">
        <v>18628</v>
      </c>
      <c r="B920" s="0" t="n">
        <v>1950</v>
      </c>
      <c r="C920" s="0" t="n">
        <v>12</v>
      </c>
      <c r="D920" s="0" t="n">
        <v>27839.9489444179</v>
      </c>
      <c r="E920" s="0" t="n">
        <v>12329346.3909891</v>
      </c>
      <c r="F920" s="60" t="n">
        <f aca="false">E920/43560</f>
        <v>283.04284644144</v>
      </c>
    </row>
    <row r="921" customFormat="false" ht="15" hidden="false" customHeight="false" outlineLevel="0" collapsed="false">
      <c r="A921" s="58" t="n">
        <v>21305</v>
      </c>
      <c r="B921" s="0" t="n">
        <v>1958</v>
      </c>
      <c r="C921" s="0" t="n">
        <v>4</v>
      </c>
      <c r="D921" s="0" t="n">
        <v>27904.8359941555</v>
      </c>
      <c r="E921" s="0" t="n">
        <v>12026295.3072635</v>
      </c>
      <c r="F921" s="60" t="n">
        <f aca="false">E921/43560</f>
        <v>276.085750855452</v>
      </c>
    </row>
    <row r="922" customFormat="false" ht="15" hidden="false" customHeight="false" outlineLevel="0" collapsed="false">
      <c r="A922" s="58" t="n">
        <v>25964</v>
      </c>
      <c r="B922" s="0" t="n">
        <v>1971</v>
      </c>
      <c r="C922" s="0" t="n">
        <v>1</v>
      </c>
      <c r="D922" s="0" t="n">
        <v>28453.4991233302</v>
      </c>
      <c r="E922" s="0" t="n">
        <v>11945250.6072485</v>
      </c>
      <c r="F922" s="60" t="n">
        <f aca="false">E922/43560</f>
        <v>274.225220552077</v>
      </c>
    </row>
    <row r="923" customFormat="false" ht="15" hidden="false" customHeight="false" outlineLevel="0" collapsed="false">
      <c r="A923" s="58" t="n">
        <v>18687</v>
      </c>
      <c r="B923" s="0" t="n">
        <v>1951</v>
      </c>
      <c r="C923" s="0" t="n">
        <v>2</v>
      </c>
      <c r="D923" s="0" t="n">
        <v>28657.4056029342</v>
      </c>
      <c r="E923" s="0" t="n">
        <v>12061122.0227778</v>
      </c>
      <c r="F923" s="60" t="n">
        <f aca="false">E923/43560</f>
        <v>276.885262230895</v>
      </c>
    </row>
    <row r="924" customFormat="false" ht="15" hidden="false" customHeight="false" outlineLevel="0" collapsed="false">
      <c r="A924" s="58" t="n">
        <v>19024</v>
      </c>
      <c r="B924" s="0" t="n">
        <v>1952</v>
      </c>
      <c r="C924" s="0" t="n">
        <v>1</v>
      </c>
      <c r="D924" s="0" t="n">
        <v>29733.1629472805</v>
      </c>
      <c r="E924" s="0" t="n">
        <v>19420796.8521359</v>
      </c>
      <c r="F924" s="60" t="n">
        <f aca="false">E924/43560</f>
        <v>445.840148120658</v>
      </c>
    </row>
    <row r="925" customFormat="false" ht="15" hidden="false" customHeight="false" outlineLevel="0" collapsed="false">
      <c r="A925" s="58" t="n">
        <v>28521</v>
      </c>
      <c r="B925" s="0" t="n">
        <v>1978</v>
      </c>
      <c r="C925" s="0" t="n">
        <v>1</v>
      </c>
      <c r="D925" s="0" t="n">
        <v>29884.5270067987</v>
      </c>
      <c r="E925" s="0" t="n">
        <v>17262873.2393944</v>
      </c>
      <c r="F925" s="60" t="n">
        <f aca="false">E925/43560</f>
        <v>396.301038553591</v>
      </c>
    </row>
    <row r="926" customFormat="false" ht="15" hidden="false" customHeight="false" outlineLevel="0" collapsed="false">
      <c r="A926" s="58" t="n">
        <v>28549</v>
      </c>
      <c r="B926" s="0" t="n">
        <v>1978</v>
      </c>
      <c r="C926" s="0" t="n">
        <v>2</v>
      </c>
      <c r="D926" s="0" t="n">
        <v>30069.3846642414</v>
      </c>
      <c r="E926" s="0" t="n">
        <v>18019954.2874023</v>
      </c>
      <c r="F926" s="60" t="n">
        <f aca="false">E926/43560</f>
        <v>413.681227901798</v>
      </c>
    </row>
    <row r="927" customFormat="false" ht="15" hidden="false" customHeight="false" outlineLevel="0" collapsed="false">
      <c r="A927" s="58" t="n">
        <v>35430</v>
      </c>
      <c r="B927" s="0" t="n">
        <v>1996</v>
      </c>
      <c r="C927" s="0" t="n">
        <v>12</v>
      </c>
      <c r="D927" s="0" t="n">
        <v>30099.6476502863</v>
      </c>
      <c r="E927" s="0" t="n">
        <v>14729561.2871061</v>
      </c>
      <c r="F927" s="60" t="n">
        <f aca="false">E927/43560</f>
        <v>338.14419851024</v>
      </c>
    </row>
    <row r="928" customFormat="false" ht="15" hidden="false" customHeight="false" outlineLevel="0" collapsed="false">
      <c r="A928" s="58" t="n">
        <v>28580</v>
      </c>
      <c r="B928" s="0" t="n">
        <v>1978</v>
      </c>
      <c r="C928" s="0" t="n">
        <v>3</v>
      </c>
      <c r="D928" s="0" t="n">
        <v>30638.5825530773</v>
      </c>
      <c r="E928" s="0" t="n">
        <v>17152726.2976974</v>
      </c>
      <c r="F928" s="60" t="n">
        <f aca="false">E928/43560</f>
        <v>393.772412711143</v>
      </c>
    </row>
    <row r="929" customFormat="false" ht="15" hidden="false" customHeight="false" outlineLevel="0" collapsed="false">
      <c r="A929" s="58" t="n">
        <v>22705</v>
      </c>
      <c r="B929" s="0" t="n">
        <v>1962</v>
      </c>
      <c r="C929" s="0" t="n">
        <v>2</v>
      </c>
      <c r="D929" s="0" t="n">
        <v>30713.2654520515</v>
      </c>
      <c r="E929" s="0" t="n">
        <v>17421197.574987</v>
      </c>
      <c r="F929" s="60" t="n">
        <f aca="false">E929/43560</f>
        <v>399.935665174173</v>
      </c>
    </row>
    <row r="930" customFormat="false" ht="15" hidden="false" customHeight="false" outlineLevel="0" collapsed="false">
      <c r="A930" s="58" t="n">
        <v>9191</v>
      </c>
      <c r="B930" s="0" t="n">
        <v>1925</v>
      </c>
      <c r="C930" s="0" t="n">
        <v>2</v>
      </c>
      <c r="D930" s="0" t="n">
        <v>30766.8472179151</v>
      </c>
      <c r="E930" s="0" t="n">
        <v>23619894.246012</v>
      </c>
      <c r="F930" s="60" t="n">
        <f aca="false">E930/43560</f>
        <v>542.238159917631</v>
      </c>
    </row>
    <row r="931" customFormat="false" ht="15" hidden="false" customHeight="false" outlineLevel="0" collapsed="false">
      <c r="A931" s="58" t="n">
        <v>19783</v>
      </c>
      <c r="B931" s="0" t="n">
        <v>1954</v>
      </c>
      <c r="C931" s="0" t="n">
        <v>2</v>
      </c>
      <c r="D931" s="0" t="n">
        <v>30878.3474534828</v>
      </c>
      <c r="E931" s="0" t="n">
        <v>17154866.9469774</v>
      </c>
      <c r="F931" s="60" t="n">
        <f aca="false">E931/43560</f>
        <v>393.821555256597</v>
      </c>
    </row>
    <row r="932" customFormat="false" ht="15" hidden="false" customHeight="false" outlineLevel="0" collapsed="false">
      <c r="A932" s="58" t="n">
        <v>15372</v>
      </c>
      <c r="B932" s="0" t="n">
        <v>1942</v>
      </c>
      <c r="C932" s="0" t="n">
        <v>1</v>
      </c>
      <c r="D932" s="0" t="n">
        <v>31383.7887941317</v>
      </c>
      <c r="E932" s="0" t="n">
        <v>17552441.2598226</v>
      </c>
      <c r="F932" s="60" t="n">
        <f aca="false">E932/43560</f>
        <v>402.948605597397</v>
      </c>
    </row>
    <row r="933" customFormat="false" ht="15" hidden="false" customHeight="false" outlineLevel="0" collapsed="false">
      <c r="A933" s="58" t="n">
        <v>26695</v>
      </c>
      <c r="B933" s="0" t="n">
        <v>1973</v>
      </c>
      <c r="C933" s="0" t="n">
        <v>1</v>
      </c>
      <c r="D933" s="0" t="n">
        <v>31685.5450978053</v>
      </c>
      <c r="E933" s="0" t="n">
        <v>22702909.6791048</v>
      </c>
      <c r="F933" s="60" t="n">
        <f aca="false">E933/43560</f>
        <v>521.18709088854</v>
      </c>
    </row>
    <row r="934" customFormat="false" ht="15" hidden="false" customHeight="false" outlineLevel="0" collapsed="false">
      <c r="A934" s="58" t="n">
        <v>15096</v>
      </c>
      <c r="B934" s="0" t="n">
        <v>1941</v>
      </c>
      <c r="C934" s="0" t="n">
        <v>4</v>
      </c>
      <c r="D934" s="0" t="n">
        <v>32053.7762702767</v>
      </c>
      <c r="E934" s="0" t="n">
        <v>29157870.5163738</v>
      </c>
      <c r="F934" s="60" t="n">
        <f aca="false">E934/43560</f>
        <v>669.372601385992</v>
      </c>
    </row>
    <row r="935" customFormat="false" ht="15" hidden="false" customHeight="false" outlineLevel="0" collapsed="false">
      <c r="A935" s="58" t="n">
        <v>35885</v>
      </c>
      <c r="B935" s="0" t="n">
        <v>1998</v>
      </c>
      <c r="C935" s="0" t="n">
        <v>3</v>
      </c>
      <c r="D935" s="0" t="n">
        <v>32075.5506739027</v>
      </c>
      <c r="E935" s="0" t="n">
        <v>20184989.9009696</v>
      </c>
      <c r="F935" s="60" t="n">
        <f aca="false">E935/43560</f>
        <v>463.383606542002</v>
      </c>
    </row>
    <row r="936" customFormat="false" ht="15" hidden="false" customHeight="false" outlineLevel="0" collapsed="false">
      <c r="A936" s="58" t="n">
        <v>13880</v>
      </c>
      <c r="B936" s="0" t="n">
        <v>1937</v>
      </c>
      <c r="C936" s="0" t="n">
        <v>12</v>
      </c>
      <c r="D936" s="0" t="n">
        <v>32447.9534798426</v>
      </c>
      <c r="E936" s="0" t="n">
        <v>20240620.2017154</v>
      </c>
      <c r="F936" s="60" t="n">
        <f aca="false">E936/43560</f>
        <v>464.660702518718</v>
      </c>
    </row>
    <row r="937" customFormat="false" ht="15" hidden="false" customHeight="false" outlineLevel="0" collapsed="false">
      <c r="A937" s="58" t="n">
        <v>15066</v>
      </c>
      <c r="B937" s="0" t="n">
        <v>1941</v>
      </c>
      <c r="C937" s="0" t="n">
        <v>3</v>
      </c>
      <c r="D937" s="0" t="n">
        <v>32489.654481751</v>
      </c>
      <c r="E937" s="0" t="n">
        <v>28252063.2496029</v>
      </c>
      <c r="F937" s="60" t="n">
        <f aca="false">E937/43560</f>
        <v>648.578127860488</v>
      </c>
    </row>
    <row r="938" customFormat="false" ht="15" hidden="false" customHeight="false" outlineLevel="0" collapsed="false">
      <c r="A938" s="58" t="n">
        <v>37652</v>
      </c>
      <c r="B938" s="0" t="n">
        <v>2003</v>
      </c>
      <c r="C938" s="0" t="n">
        <v>1</v>
      </c>
      <c r="D938" s="0" t="n">
        <v>32830.8259154342</v>
      </c>
      <c r="E938" s="0" t="n">
        <v>28527654.6913724</v>
      </c>
      <c r="F938" s="60" t="n">
        <f aca="false">E938/43560</f>
        <v>654.904836808367</v>
      </c>
    </row>
    <row r="939" customFormat="false" ht="15" hidden="false" customHeight="false" outlineLevel="0" collapsed="false">
      <c r="A939" s="58" t="n">
        <v>19053</v>
      </c>
      <c r="B939" s="0" t="n">
        <v>1952</v>
      </c>
      <c r="C939" s="0" t="n">
        <v>2</v>
      </c>
      <c r="D939" s="0" t="n">
        <v>32876.1098401718</v>
      </c>
      <c r="E939" s="0" t="n">
        <v>25369208.2941531</v>
      </c>
      <c r="F939" s="60" t="n">
        <f aca="false">E939/43560</f>
        <v>582.396884622431</v>
      </c>
    </row>
    <row r="940" customFormat="false" ht="15" hidden="false" customHeight="false" outlineLevel="0" collapsed="false">
      <c r="A940" s="58" t="n">
        <v>29251</v>
      </c>
      <c r="B940" s="0" t="n">
        <v>1980</v>
      </c>
      <c r="C940" s="0" t="n">
        <v>1</v>
      </c>
      <c r="D940" s="0" t="n">
        <v>32895.9426079437</v>
      </c>
      <c r="E940" s="0" t="n">
        <v>31363325.4219998</v>
      </c>
      <c r="F940" s="60" t="n">
        <f aca="false">E940/43560</f>
        <v>720.002879292924</v>
      </c>
    </row>
    <row r="941" customFormat="false" ht="15" hidden="false" customHeight="false" outlineLevel="0" collapsed="false">
      <c r="A941" s="58" t="n">
        <v>30010</v>
      </c>
      <c r="B941" s="0" t="n">
        <v>1982</v>
      </c>
      <c r="C941" s="0" t="n">
        <v>2</v>
      </c>
      <c r="D941" s="0" t="n">
        <v>33345.6449487118</v>
      </c>
      <c r="E941" s="0" t="n">
        <v>29578862.5831577</v>
      </c>
      <c r="F941" s="60" t="n">
        <f aca="false">E941/43560</f>
        <v>679.037249383786</v>
      </c>
    </row>
    <row r="942" customFormat="false" ht="15" hidden="false" customHeight="false" outlineLevel="0" collapsed="false">
      <c r="A942" s="58" t="n">
        <v>21275</v>
      </c>
      <c r="B942" s="0" t="n">
        <v>1958</v>
      </c>
      <c r="C942" s="0" t="n">
        <v>3</v>
      </c>
      <c r="D942" s="0" t="n">
        <v>33628.4475041746</v>
      </c>
      <c r="E942" s="0" t="n">
        <v>31069834.047042</v>
      </c>
      <c r="F942" s="60" t="n">
        <f aca="false">E942/43560</f>
        <v>713.265244422452</v>
      </c>
    </row>
    <row r="943" customFormat="false" ht="15" hidden="false" customHeight="false" outlineLevel="0" collapsed="false">
      <c r="A943" s="58" t="n">
        <v>14670</v>
      </c>
      <c r="B943" s="0" t="n">
        <v>1940</v>
      </c>
      <c r="C943" s="0" t="n">
        <v>2</v>
      </c>
      <c r="D943" s="0" t="n">
        <v>34087.9660007156</v>
      </c>
      <c r="E943" s="0" t="n">
        <v>19737758.0281109</v>
      </c>
      <c r="F943" s="60" t="n">
        <f aca="false">E943/43560</f>
        <v>453.11657548464</v>
      </c>
    </row>
    <row r="944" customFormat="false" ht="15" hidden="false" customHeight="false" outlineLevel="0" collapsed="false">
      <c r="A944" s="58" t="n">
        <v>26723</v>
      </c>
      <c r="B944" s="0" t="n">
        <v>1973</v>
      </c>
      <c r="C944" s="0" t="n">
        <v>2</v>
      </c>
      <c r="D944" s="0" t="n">
        <v>34348.9475369752</v>
      </c>
      <c r="E944" s="0" t="n">
        <v>30922643.1632111</v>
      </c>
      <c r="F944" s="60" t="n">
        <f aca="false">E944/43560</f>
        <v>709.886206685288</v>
      </c>
    </row>
    <row r="945" customFormat="false" ht="15" hidden="false" customHeight="false" outlineLevel="0" collapsed="false">
      <c r="A945" s="58" t="n">
        <v>27029</v>
      </c>
      <c r="B945" s="0" t="n">
        <v>1973</v>
      </c>
      <c r="C945" s="0" t="n">
        <v>12</v>
      </c>
      <c r="D945" s="0" t="n">
        <v>34362.1240994752</v>
      </c>
      <c r="E945" s="0" t="n">
        <v>31295378.308578</v>
      </c>
      <c r="F945" s="60" t="n">
        <f aca="false">E945/43560</f>
        <v>718.44302820427</v>
      </c>
    </row>
    <row r="946" customFormat="false" ht="15" hidden="false" customHeight="false" outlineLevel="0" collapsed="false">
      <c r="A946" s="58" t="n">
        <v>35826</v>
      </c>
      <c r="B946" s="0" t="n">
        <v>1998</v>
      </c>
      <c r="C946" s="0" t="n">
        <v>1</v>
      </c>
      <c r="D946" s="0" t="n">
        <v>34375.3666477815</v>
      </c>
      <c r="E946" s="0" t="n">
        <v>30941007.3095763</v>
      </c>
      <c r="F946" s="60" t="n">
        <f aca="false">E946/43560</f>
        <v>710.307789476041</v>
      </c>
    </row>
    <row r="947" customFormat="false" ht="15" hidden="false" customHeight="false" outlineLevel="0" collapsed="false">
      <c r="A947" s="58" t="n">
        <v>30071</v>
      </c>
      <c r="B947" s="0" t="n">
        <v>1982</v>
      </c>
      <c r="C947" s="0" t="n">
        <v>4</v>
      </c>
      <c r="D947" s="0" t="n">
        <v>34404.1348938454</v>
      </c>
      <c r="E947" s="0" t="n">
        <v>40702023.937377</v>
      </c>
      <c r="F947" s="60" t="n">
        <f aca="false">E947/43560</f>
        <v>934.389897552272</v>
      </c>
    </row>
    <row r="948" customFormat="false" ht="15" hidden="false" customHeight="false" outlineLevel="0" collapsed="false">
      <c r="A948" s="58" t="n">
        <v>20514</v>
      </c>
      <c r="B948" s="0" t="n">
        <v>1956</v>
      </c>
      <c r="C948" s="0" t="n">
        <v>2</v>
      </c>
      <c r="D948" s="0" t="n">
        <v>34858.2170384065</v>
      </c>
      <c r="E948" s="0" t="n">
        <v>40526237.9776364</v>
      </c>
      <c r="F948" s="60" t="n">
        <f aca="false">E948/43560</f>
        <v>930.354407200102</v>
      </c>
    </row>
    <row r="949" customFormat="false" ht="15" hidden="false" customHeight="false" outlineLevel="0" collapsed="false">
      <c r="A949" s="58" t="n">
        <v>30347</v>
      </c>
      <c r="B949" s="0" t="n">
        <v>1983</v>
      </c>
      <c r="C949" s="0" t="n">
        <v>1</v>
      </c>
      <c r="D949" s="0" t="n">
        <v>34867.100644084</v>
      </c>
      <c r="E949" s="0" t="n">
        <v>30922643.1632111</v>
      </c>
      <c r="F949" s="60" t="n">
        <f aca="false">E949/43560</f>
        <v>709.886206685288</v>
      </c>
    </row>
    <row r="950" customFormat="false" ht="15" hidden="false" customHeight="false" outlineLevel="0" collapsed="false">
      <c r="A950" s="58" t="n">
        <v>14701</v>
      </c>
      <c r="B950" s="0" t="n">
        <v>1940</v>
      </c>
      <c r="C950" s="0" t="n">
        <v>3</v>
      </c>
      <c r="D950" s="0" t="n">
        <v>35147.3266400286</v>
      </c>
      <c r="E950" s="0" t="n">
        <v>40440128.5823084</v>
      </c>
      <c r="F950" s="60" t="n">
        <f aca="false">E950/43560</f>
        <v>928.377607491011</v>
      </c>
    </row>
    <row r="951" customFormat="false" ht="15" hidden="false" customHeight="false" outlineLevel="0" collapsed="false">
      <c r="A951" s="58" t="n">
        <v>23742</v>
      </c>
      <c r="B951" s="0" t="n">
        <v>1964</v>
      </c>
      <c r="C951" s="0" t="n">
        <v>12</v>
      </c>
      <c r="D951" s="0" t="n">
        <v>35874.5291209447</v>
      </c>
      <c r="E951" s="0" t="n">
        <v>40440128.5823084</v>
      </c>
      <c r="F951" s="60" t="n">
        <f aca="false">E951/43560</f>
        <v>928.377607491011</v>
      </c>
    </row>
    <row r="952" customFormat="false" ht="15" hidden="false" customHeight="false" outlineLevel="0" collapsed="false">
      <c r="A952" s="58" t="n">
        <v>26998</v>
      </c>
      <c r="B952" s="0" t="n">
        <v>1973</v>
      </c>
      <c r="C952" s="0" t="n">
        <v>11</v>
      </c>
      <c r="D952" s="0" t="n">
        <v>36050.9240696565</v>
      </c>
      <c r="E952" s="0" t="n">
        <v>40548791.5952748</v>
      </c>
      <c r="F952" s="60" t="n">
        <f aca="false">E952/43560</f>
        <v>930.872167017328</v>
      </c>
    </row>
    <row r="953" customFormat="false" ht="15" hidden="false" customHeight="false" outlineLevel="0" collapsed="false">
      <c r="A953" s="58" t="n">
        <v>29951</v>
      </c>
      <c r="B953" s="0" t="n">
        <v>1981</v>
      </c>
      <c r="C953" s="0" t="n">
        <v>12</v>
      </c>
      <c r="D953" s="0" t="n">
        <v>36876.2123866889</v>
      </c>
      <c r="E953" s="0" t="n">
        <v>40502218.6560776</v>
      </c>
      <c r="F953" s="60" t="n">
        <f aca="false">E953/43560</f>
        <v>929.802999450817</v>
      </c>
    </row>
    <row r="954" customFormat="false" ht="15" hidden="false" customHeight="false" outlineLevel="0" collapsed="false">
      <c r="A954" s="58" t="n">
        <v>31502</v>
      </c>
      <c r="B954" s="0" t="n">
        <v>1986</v>
      </c>
      <c r="C954" s="0" t="n">
        <v>3</v>
      </c>
      <c r="D954" s="0" t="n">
        <v>36922.1522960401</v>
      </c>
      <c r="E954" s="0" t="n">
        <v>59351306.5958188</v>
      </c>
      <c r="F954" s="60" t="n">
        <f aca="false">E954/43560</f>
        <v>1362.51851689207</v>
      </c>
    </row>
    <row r="955" customFormat="false" ht="15" hidden="false" customHeight="false" outlineLevel="0" collapsed="false">
      <c r="A955" s="58" t="n">
        <v>23773</v>
      </c>
      <c r="B955" s="0" t="n">
        <v>1965</v>
      </c>
      <c r="C955" s="0" t="n">
        <v>1</v>
      </c>
      <c r="D955" s="0" t="n">
        <v>38947.6484553912</v>
      </c>
      <c r="E955" s="0" t="n">
        <v>69955489.8888831</v>
      </c>
      <c r="F955" s="60" t="n">
        <f aca="false">E955/43560</f>
        <v>1605.95706815618</v>
      </c>
    </row>
    <row r="956" customFormat="false" ht="15" hidden="false" customHeight="false" outlineLevel="0" collapsed="false">
      <c r="A956" s="58" t="n">
        <v>23131</v>
      </c>
      <c r="B956" s="0" t="n">
        <v>1963</v>
      </c>
      <c r="C956" s="0" t="n">
        <v>4</v>
      </c>
      <c r="D956" s="0" t="n">
        <v>39308.4247137405</v>
      </c>
      <c r="E956" s="0" t="n">
        <v>54952042.471704</v>
      </c>
      <c r="F956" s="60" t="n">
        <f aca="false">E956/43560</f>
        <v>1261.52530926777</v>
      </c>
    </row>
    <row r="957" customFormat="false" ht="15" hidden="false" customHeight="false" outlineLevel="0" collapsed="false">
      <c r="A957" s="58" t="n">
        <v>36219</v>
      </c>
      <c r="B957" s="0" t="n">
        <v>1999</v>
      </c>
      <c r="C957" s="0" t="n">
        <v>2</v>
      </c>
      <c r="D957" s="0" t="n">
        <v>39974.2321743798</v>
      </c>
      <c r="E957" s="0" t="n">
        <v>70180838.5320534</v>
      </c>
      <c r="F957" s="60" t="n">
        <f aca="false">E957/43560</f>
        <v>1611.13036115825</v>
      </c>
    </row>
    <row r="958" customFormat="false" ht="15" hidden="false" customHeight="false" outlineLevel="0" collapsed="false">
      <c r="A958" s="58" t="n">
        <v>27484</v>
      </c>
      <c r="B958" s="0" t="n">
        <v>1975</v>
      </c>
      <c r="C958" s="0" t="n">
        <v>3</v>
      </c>
      <c r="D958" s="0" t="n">
        <v>40093.4694239027</v>
      </c>
      <c r="E958" s="0" t="n">
        <v>65576937.5702055</v>
      </c>
      <c r="F958" s="60" t="n">
        <f aca="false">E958/43560</f>
        <v>1505.43933815899</v>
      </c>
    </row>
    <row r="959" customFormat="false" ht="15" hidden="false" customHeight="false" outlineLevel="0" collapsed="false">
      <c r="A959" s="58" t="n">
        <v>27119</v>
      </c>
      <c r="B959" s="0" t="n">
        <v>1974</v>
      </c>
      <c r="C959" s="0" t="n">
        <v>3</v>
      </c>
      <c r="D959" s="0" t="n">
        <v>41029.4998330153</v>
      </c>
      <c r="E959" s="0" t="n">
        <v>59746136.0715896</v>
      </c>
      <c r="F959" s="60" t="n">
        <f aca="false">E959/43560</f>
        <v>1371.58255444421</v>
      </c>
    </row>
    <row r="960" customFormat="false" ht="15" hidden="false" customHeight="false" outlineLevel="0" collapsed="false">
      <c r="A960" s="58" t="n">
        <v>16802</v>
      </c>
      <c r="B960" s="0" t="n">
        <v>1945</v>
      </c>
      <c r="C960" s="0" t="n">
        <v>12</v>
      </c>
      <c r="D960" s="0" t="n">
        <v>41283.1218690363</v>
      </c>
      <c r="E960" s="0" t="n">
        <v>70382785.9128802</v>
      </c>
      <c r="F960" s="60" t="n">
        <f aca="false">E960/43560</f>
        <v>1615.76643509826</v>
      </c>
    </row>
    <row r="961" customFormat="false" ht="15" hidden="false" customHeight="false" outlineLevel="0" collapsed="false">
      <c r="A961" s="58" t="n">
        <v>20454</v>
      </c>
      <c r="B961" s="0" t="n">
        <v>1955</v>
      </c>
      <c r="C961" s="0" t="n">
        <v>12</v>
      </c>
      <c r="D961" s="0" t="n">
        <v>42553.6397006202</v>
      </c>
      <c r="E961" s="0" t="n">
        <v>70382785.9128802</v>
      </c>
      <c r="F961" s="60" t="n">
        <f aca="false">E961/43560</f>
        <v>1615.76643509826</v>
      </c>
    </row>
    <row r="962" customFormat="false" ht="15" hidden="false" customHeight="false" outlineLevel="0" collapsed="false">
      <c r="A962" s="58" t="n">
        <v>25262</v>
      </c>
      <c r="B962" s="0" t="n">
        <v>1969</v>
      </c>
      <c r="C962" s="0" t="n">
        <v>2</v>
      </c>
      <c r="D962" s="0" t="n">
        <v>42953.3133587786</v>
      </c>
      <c r="E962" s="0" t="n">
        <v>74318741.6006186</v>
      </c>
      <c r="F962" s="60" t="n">
        <f aca="false">E962/43560</f>
        <v>1706.12354455047</v>
      </c>
    </row>
    <row r="963" customFormat="false" ht="15" hidden="false" customHeight="false" outlineLevel="0" collapsed="false">
      <c r="A963" s="58" t="n">
        <v>25234</v>
      </c>
      <c r="B963" s="0" t="n">
        <v>1969</v>
      </c>
      <c r="C963" s="0" t="n">
        <v>1</v>
      </c>
      <c r="D963" s="0" t="n">
        <v>43857.8630605916</v>
      </c>
      <c r="E963" s="0" t="n">
        <v>74351617.6346666</v>
      </c>
      <c r="F963" s="60" t="n">
        <f aca="false">E963/43560</f>
        <v>1706.87827444138</v>
      </c>
    </row>
    <row r="964" customFormat="false" ht="15" hidden="false" customHeight="false" outlineLevel="0" collapsed="false">
      <c r="A964" s="58" t="n">
        <v>36585</v>
      </c>
      <c r="B964" s="0" t="n">
        <v>2000</v>
      </c>
      <c r="C964" s="0" t="n">
        <v>2</v>
      </c>
      <c r="D964" s="0" t="n">
        <v>43997.7051168893</v>
      </c>
      <c r="E964" s="0" t="n">
        <v>74318685.9388586</v>
      </c>
      <c r="F964" s="60" t="n">
        <f aca="false">E964/43560</f>
        <v>1706.12226673229</v>
      </c>
    </row>
    <row r="965" customFormat="false" ht="15" hidden="false" customHeight="false" outlineLevel="0" collapsed="false">
      <c r="A965" s="58" t="n">
        <v>29280</v>
      </c>
      <c r="B965" s="0" t="n">
        <v>1980</v>
      </c>
      <c r="C965" s="0" t="n">
        <v>2</v>
      </c>
      <c r="D965" s="0" t="n">
        <v>44428.4154520515</v>
      </c>
      <c r="E965" s="0" t="n">
        <v>74318685.9388586</v>
      </c>
      <c r="F965" s="60" t="n">
        <f aca="false">E965/43560</f>
        <v>1706.12226673229</v>
      </c>
    </row>
    <row r="966" customFormat="false" ht="15" hidden="false" customHeight="false" outlineLevel="0" collapsed="false">
      <c r="A966" s="58" t="n">
        <v>15035</v>
      </c>
      <c r="B966" s="0" t="n">
        <v>1941</v>
      </c>
      <c r="C966" s="0" t="n">
        <v>2</v>
      </c>
      <c r="D966" s="0" t="n">
        <v>44662.0445431775</v>
      </c>
      <c r="E966" s="0" t="n">
        <v>85274893.2290771</v>
      </c>
      <c r="F966" s="60" t="n">
        <f aca="false">E966/43560</f>
        <v>1957.64217697606</v>
      </c>
    </row>
    <row r="967" customFormat="false" ht="15" hidden="false" customHeight="false" outlineLevel="0" collapsed="false">
      <c r="A967" s="58" t="n">
        <v>34730</v>
      </c>
      <c r="B967" s="0" t="n">
        <v>1995</v>
      </c>
      <c r="C967" s="0" t="n">
        <v>1</v>
      </c>
      <c r="D967" s="0" t="n">
        <v>45460.7786378817</v>
      </c>
      <c r="E967" s="0" t="n">
        <v>97533397.4723612</v>
      </c>
      <c r="F967" s="60" t="n">
        <f aca="false">E967/43560</f>
        <v>2239.05871148671</v>
      </c>
    </row>
    <row r="968" customFormat="false" ht="15" hidden="false" customHeight="false" outlineLevel="0" collapsed="false">
      <c r="A968" s="58" t="n">
        <v>15007</v>
      </c>
      <c r="B968" s="0" t="n">
        <v>1941</v>
      </c>
      <c r="C968" s="0" t="n">
        <v>1</v>
      </c>
      <c r="D968" s="0" t="n">
        <v>45675.3801824905</v>
      </c>
      <c r="E968" s="0" t="n">
        <v>95074593.9628295</v>
      </c>
      <c r="F968" s="60" t="n">
        <f aca="false">E968/43560</f>
        <v>2182.61234992721</v>
      </c>
    </row>
    <row r="969" customFormat="false" ht="15" hidden="false" customHeight="false" outlineLevel="0" collapsed="false">
      <c r="A969" s="58" t="n">
        <v>35124</v>
      </c>
      <c r="B969" s="0" t="n">
        <v>1996</v>
      </c>
      <c r="C969" s="0" t="n">
        <v>2</v>
      </c>
      <c r="D969" s="0" t="n">
        <v>46393.6016519561</v>
      </c>
      <c r="E969" s="0" t="n">
        <v>99263244.8131483</v>
      </c>
      <c r="F969" s="60" t="n">
        <f aca="false">E969/43560</f>
        <v>2278.77054208329</v>
      </c>
    </row>
    <row r="970" customFormat="false" ht="15" hidden="false" customHeight="false" outlineLevel="0" collapsed="false">
      <c r="A970" s="58" t="n">
        <v>19390</v>
      </c>
      <c r="B970" s="0" t="n">
        <v>1953</v>
      </c>
      <c r="C970" s="0" t="n">
        <v>1</v>
      </c>
      <c r="D970" s="0" t="n">
        <v>46751.3625596374</v>
      </c>
      <c r="E970" s="0" t="n">
        <v>99297716.4665352</v>
      </c>
      <c r="F970" s="60" t="n">
        <f aca="false">E970/43560</f>
        <v>2279.56190235388</v>
      </c>
    </row>
    <row r="971" customFormat="false" ht="15" hidden="false" customHeight="false" outlineLevel="0" collapsed="false">
      <c r="A971" s="58" t="n">
        <v>15400</v>
      </c>
      <c r="B971" s="0" t="n">
        <v>1942</v>
      </c>
      <c r="C971" s="0" t="n">
        <v>2</v>
      </c>
      <c r="D971" s="0" t="n">
        <v>48444.4480081107</v>
      </c>
      <c r="E971" s="0" t="n">
        <v>127620342.886727</v>
      </c>
      <c r="F971" s="60" t="n">
        <f aca="false">E971/43560</f>
        <v>2929.75993771181</v>
      </c>
    </row>
    <row r="972" customFormat="false" ht="15" hidden="false" customHeight="false" outlineLevel="0" collapsed="false">
      <c r="A972" s="58" t="n">
        <v>9921</v>
      </c>
      <c r="B972" s="0" t="n">
        <v>1927</v>
      </c>
      <c r="C972" s="0" t="n">
        <v>2</v>
      </c>
      <c r="D972" s="0" t="n">
        <v>49215.2870050095</v>
      </c>
      <c r="E972" s="0" t="n">
        <v>127620342.886727</v>
      </c>
      <c r="F972" s="60" t="n">
        <f aca="false">E972/43560</f>
        <v>2929.75993771181</v>
      </c>
    </row>
    <row r="973" customFormat="false" ht="15" hidden="false" customHeight="false" outlineLevel="0" collapsed="false">
      <c r="A973" s="58" t="n">
        <v>30681</v>
      </c>
      <c r="B973" s="0" t="n">
        <v>1983</v>
      </c>
      <c r="C973" s="0" t="n">
        <v>12</v>
      </c>
      <c r="D973" s="0" t="n">
        <v>50540.1128697519</v>
      </c>
      <c r="E973" s="0" t="n">
        <v>142833053.247073</v>
      </c>
      <c r="F973" s="60" t="n">
        <f aca="false">E973/43560</f>
        <v>3278.99571274273</v>
      </c>
    </row>
    <row r="974" customFormat="false" ht="15" hidden="false" customHeight="false" outlineLevel="0" collapsed="false">
      <c r="A974" s="58" t="n">
        <v>13939</v>
      </c>
      <c r="B974" s="0" t="n">
        <v>1938</v>
      </c>
      <c r="C974" s="0" t="n">
        <v>2</v>
      </c>
      <c r="D974" s="0" t="n">
        <v>52237.9302421279</v>
      </c>
      <c r="E974" s="0" t="n">
        <v>142773315.572421</v>
      </c>
      <c r="F974" s="60" t="n">
        <f aca="false">E974/43560</f>
        <v>3277.62432443574</v>
      </c>
    </row>
    <row r="975" customFormat="false" ht="15" hidden="false" customHeight="false" outlineLevel="0" collapsed="false">
      <c r="A975" s="58" t="n">
        <v>35461</v>
      </c>
      <c r="B975" s="0" t="n">
        <v>1997</v>
      </c>
      <c r="C975" s="0" t="n">
        <v>1</v>
      </c>
      <c r="D975" s="0" t="n">
        <v>52721.2334267653</v>
      </c>
      <c r="E975" s="0" t="n">
        <v>152981612.447917</v>
      </c>
      <c r="F975" s="60" t="n">
        <f aca="false">E975/43560</f>
        <v>3511.97457410278</v>
      </c>
    </row>
    <row r="976" customFormat="false" ht="15" hidden="false" customHeight="false" outlineLevel="0" collapsed="false">
      <c r="A976" s="58" t="n">
        <v>27060</v>
      </c>
      <c r="B976" s="0" t="n">
        <v>1974</v>
      </c>
      <c r="C976" s="0" t="n">
        <v>1</v>
      </c>
      <c r="D976" s="0" t="n">
        <v>52870.869370229</v>
      </c>
      <c r="E976" s="0" t="n">
        <v>140491607.075409</v>
      </c>
      <c r="F976" s="60" t="n">
        <f aca="false">E976/43560</f>
        <v>3225.24350494512</v>
      </c>
    </row>
    <row r="977" customFormat="false" ht="15" hidden="false" customHeight="false" outlineLevel="0" collapsed="false">
      <c r="A977" s="58" t="n">
        <v>13970</v>
      </c>
      <c r="B977" s="0" t="n">
        <v>1938</v>
      </c>
      <c r="C977" s="0" t="n">
        <v>3</v>
      </c>
      <c r="D977" s="0" t="n">
        <v>52884.2557311546</v>
      </c>
      <c r="E977" s="0" t="n">
        <v>152921874.773265</v>
      </c>
      <c r="F977" s="60" t="n">
        <f aca="false">E977/43560</f>
        <v>3510.60318579579</v>
      </c>
    </row>
    <row r="978" customFormat="false" ht="15" hidden="false" customHeight="false" outlineLevel="0" collapsed="false">
      <c r="A978" s="58" t="n">
        <v>20485</v>
      </c>
      <c r="B978" s="0" t="n">
        <v>1956</v>
      </c>
      <c r="C978" s="0" t="n">
        <v>1</v>
      </c>
      <c r="D978" s="0" t="n">
        <v>53524.4075441317</v>
      </c>
      <c r="E978" s="0" t="n">
        <v>150793202.18547</v>
      </c>
      <c r="F978" s="60" t="n">
        <f aca="false">E978/43560</f>
        <v>3461.73558736156</v>
      </c>
    </row>
    <row r="979" customFormat="false" ht="15" hidden="false" customHeight="false" outlineLevel="0" collapsed="false">
      <c r="A979" s="58" t="n">
        <v>30375</v>
      </c>
      <c r="B979" s="0" t="n">
        <v>1983</v>
      </c>
      <c r="C979" s="0" t="n">
        <v>2</v>
      </c>
      <c r="D979" s="0" t="n">
        <v>57501.7086891699</v>
      </c>
      <c r="E979" s="0" t="n">
        <v>179425452.023351</v>
      </c>
      <c r="F979" s="60" t="n">
        <f aca="false">E979/43560</f>
        <v>4119.04159833221</v>
      </c>
    </row>
    <row r="980" customFormat="false" ht="15" hidden="false" customHeight="false" outlineLevel="0" collapsed="false">
      <c r="A980" s="58" t="n">
        <v>31471</v>
      </c>
      <c r="B980" s="0" t="n">
        <v>1986</v>
      </c>
      <c r="C980" s="0" t="n">
        <v>2</v>
      </c>
      <c r="D980" s="0" t="n">
        <v>61030.9010019084</v>
      </c>
      <c r="E980" s="0" t="n">
        <v>204944432.903702</v>
      </c>
      <c r="F980" s="60" t="n">
        <f aca="false">E980/43560</f>
        <v>4704.87678842292</v>
      </c>
    </row>
    <row r="981" customFormat="false" ht="15" hidden="false" customHeight="false" outlineLevel="0" collapsed="false">
      <c r="A981" s="58" t="n">
        <v>34789</v>
      </c>
      <c r="B981" s="0" t="n">
        <v>1995</v>
      </c>
      <c r="C981" s="0" t="n">
        <v>3</v>
      </c>
      <c r="D981" s="0" t="n">
        <v>62074.5248807252</v>
      </c>
      <c r="E981" s="0" t="n">
        <v>266148704.334206</v>
      </c>
      <c r="F981" s="60" t="n">
        <f aca="false">E981/43560</f>
        <v>6109.93352466038</v>
      </c>
    </row>
    <row r="982" customFormat="false" ht="15" hidden="false" customHeight="false" outlineLevel="0" collapsed="false">
      <c r="A982" s="58" t="n">
        <v>25599</v>
      </c>
      <c r="B982" s="0" t="n">
        <v>1970</v>
      </c>
      <c r="C982" s="0" t="n">
        <v>1</v>
      </c>
      <c r="D982" s="0" t="n">
        <v>69071.6153745229</v>
      </c>
      <c r="E982" s="0" t="n">
        <v>384697197.151161</v>
      </c>
      <c r="F982" s="60" t="n">
        <f aca="false">E982/43560</f>
        <v>8831.43244148671</v>
      </c>
    </row>
    <row r="983" customFormat="false" ht="15" hidden="false" customHeight="false" outlineLevel="0" collapsed="false">
      <c r="A983" s="58" t="n">
        <v>30406</v>
      </c>
      <c r="B983" s="0" t="n">
        <v>1983</v>
      </c>
      <c r="C983" s="0" t="n">
        <v>3</v>
      </c>
      <c r="D983" s="0" t="n">
        <v>69892.3572280534</v>
      </c>
      <c r="E983" s="0" t="n">
        <v>363400429.497607</v>
      </c>
      <c r="F983" s="60" t="n">
        <f aca="false">E983/43560</f>
        <v>8342.52592969713</v>
      </c>
    </row>
    <row r="984" customFormat="false" ht="15" hidden="false" customHeight="false" outlineLevel="0" collapsed="false">
      <c r="A984" s="58" t="n">
        <v>35854</v>
      </c>
      <c r="B984" s="0" t="n">
        <v>1998</v>
      </c>
      <c r="C984" s="0" t="n">
        <v>2</v>
      </c>
      <c r="D984" s="0" t="n">
        <v>71514.6604484733</v>
      </c>
      <c r="E984" s="0" t="n">
        <v>374285861.162465</v>
      </c>
      <c r="F984" s="60" t="n">
        <f aca="false">E984/43560</f>
        <v>8592.421055153</v>
      </c>
    </row>
    <row r="985" customFormat="false" ht="15" hidden="false" customHeight="false" outlineLevel="0" collapsed="false">
      <c r="A985" s="58" t="n">
        <v>21244</v>
      </c>
      <c r="B985" s="0" t="n">
        <v>1958</v>
      </c>
      <c r="C985" s="0" t="n">
        <v>2</v>
      </c>
      <c r="D985" s="0" t="n">
        <v>79028.7159112595</v>
      </c>
      <c r="E985" s="0" t="n">
        <v>416156413.963964</v>
      </c>
      <c r="F985" s="60" t="n">
        <f aca="false">E985/43560</f>
        <v>9553.63668420488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6" activeCellId="0" sqref="M6"/>
    </sheetView>
  </sheetViews>
  <sheetFormatPr defaultRowHeight="15"/>
  <cols>
    <col collapsed="false" hidden="false" max="1" min="1" style="0" width="15.7449392712551"/>
    <col collapsed="false" hidden="false" max="3" min="2" style="0" width="9.31983805668016"/>
    <col collapsed="false" hidden="false" max="4" min="4" style="0" width="8.1417004048583"/>
    <col collapsed="false" hidden="false" max="5" min="5" style="0" width="9.4251012145749"/>
    <col collapsed="false" hidden="false" max="6" min="6" style="0" width="8.46153846153846"/>
    <col collapsed="false" hidden="false" max="7" min="7" style="0" width="9"/>
    <col collapsed="false" hidden="false" max="8" min="8" style="0" width="6.31983805668016"/>
    <col collapsed="false" hidden="false" max="9" min="9" style="0" width="12.748987854251"/>
    <col collapsed="false" hidden="false" max="10" min="10" style="0" width="11.5708502024291"/>
    <col collapsed="false" hidden="false" max="11" min="11" style="0" width="6.10526315789474"/>
    <col collapsed="false" hidden="false" max="12" min="12" style="0" width="13.6032388663968"/>
    <col collapsed="false" hidden="false" max="13" min="13" style="8" width="13.6032388663968"/>
    <col collapsed="false" hidden="false" max="14" min="14" style="8" width="13.3886639676113"/>
    <col collapsed="false" hidden="false" max="15" min="15" style="0" width="13.0688259109312"/>
    <col collapsed="false" hidden="false" max="17" min="16" style="8" width="13.0688259109312"/>
    <col collapsed="false" hidden="false" max="18" min="18" style="0" width="13.9271255060729"/>
    <col collapsed="false" hidden="false" max="19" min="19" style="0" width="11.3562753036437"/>
    <col collapsed="false" hidden="false" max="20" min="20" style="0" width="10.7125506072875"/>
    <col collapsed="false" hidden="false" max="29" min="21" style="0" width="7.60728744939271"/>
    <col collapsed="false" hidden="false" max="1025" min="30" style="0" width="15.3198380566802"/>
  </cols>
  <sheetData>
    <row r="1" customFormat="false" ht="15" hidden="false" customHeight="false" outlineLevel="0" collapsed="false">
      <c r="A1" s="1"/>
      <c r="B1" s="2" t="s">
        <v>53</v>
      </c>
      <c r="C1" s="2"/>
      <c r="D1" s="2"/>
      <c r="E1" s="2"/>
      <c r="F1" s="2"/>
      <c r="G1" s="1"/>
      <c r="M1" s="0"/>
      <c r="N1" s="0"/>
      <c r="P1" s="0"/>
      <c r="Q1" s="0"/>
    </row>
    <row r="2" customFormat="false" ht="15" hidden="false" customHeight="false" outlineLevel="0" collapsed="false">
      <c r="A2" s="1"/>
      <c r="B2" s="3" t="n">
        <v>0.25</v>
      </c>
      <c r="C2" s="3"/>
      <c r="D2" s="3" t="n">
        <v>0.25</v>
      </c>
      <c r="E2" s="3"/>
      <c r="F2" s="3" t="n">
        <v>0.25</v>
      </c>
      <c r="G2" s="1"/>
      <c r="M2" s="0"/>
      <c r="N2" s="0"/>
      <c r="P2" s="0"/>
      <c r="Q2" s="0"/>
    </row>
    <row r="3" customFormat="false" ht="75" hidden="false" customHeight="false" outlineLevel="0" collapsed="false">
      <c r="A3" s="4" t="s">
        <v>1</v>
      </c>
      <c r="B3" s="5" t="s">
        <v>2</v>
      </c>
      <c r="C3" s="5" t="s">
        <v>3</v>
      </c>
      <c r="D3" s="5" t="s">
        <v>4</v>
      </c>
      <c r="E3" s="5" t="s">
        <v>3</v>
      </c>
      <c r="F3" s="5" t="s">
        <v>5</v>
      </c>
      <c r="G3" s="5" t="s">
        <v>3</v>
      </c>
      <c r="I3" s="6" t="s">
        <v>6</v>
      </c>
      <c r="J3" s="7" t="s">
        <v>7</v>
      </c>
      <c r="L3" s="7" t="s">
        <v>8</v>
      </c>
      <c r="M3" s="7" t="s">
        <v>9</v>
      </c>
      <c r="N3" s="7" t="s">
        <v>10</v>
      </c>
      <c r="O3" s="7" t="s">
        <v>11</v>
      </c>
      <c r="P3" s="7" t="s">
        <v>12</v>
      </c>
      <c r="Q3" s="7" t="s">
        <v>13</v>
      </c>
      <c r="R3" s="7" t="s">
        <v>14</v>
      </c>
      <c r="S3" s="7" t="s">
        <v>15</v>
      </c>
      <c r="T3" s="7" t="s">
        <v>16</v>
      </c>
    </row>
    <row r="4" customFormat="false" ht="15" hidden="false" customHeight="false" outlineLevel="0" collapsed="false">
      <c r="A4" s="8" t="s">
        <v>17</v>
      </c>
      <c r="B4" s="9" t="n">
        <f aca="false">Metadata!O2</f>
        <v>20.0174326719212</v>
      </c>
      <c r="C4" s="9" t="n">
        <f aca="false">B4*$B$2</f>
        <v>5.00435816798031</v>
      </c>
      <c r="D4" s="9" t="n">
        <f aca="false">Metadata!P2</f>
        <v>108.124599380418</v>
      </c>
      <c r="E4" s="9" t="n">
        <f aca="false">D4*$D$2</f>
        <v>27.0311498451044</v>
      </c>
      <c r="F4" s="9" t="n">
        <f aca="false">Metadata!Q2</f>
        <v>253.680291776354</v>
      </c>
      <c r="G4" s="9" t="n">
        <f aca="false">F4*$F$2</f>
        <v>63.4200729440886</v>
      </c>
      <c r="I4" s="10" t="n">
        <v>2250</v>
      </c>
      <c r="J4" s="11" t="n">
        <v>37.6</v>
      </c>
      <c r="L4" s="11" t="n">
        <v>0</v>
      </c>
      <c r="M4" s="11" t="n">
        <f aca="false">IF($D4+($D4/($D4+$F4))*(L4*($I4-($D4+$F4)))&lt;$D4,$D4,$D4+($D4/($D4+$F4))*(L4*($I4-($D4+$F4))))</f>
        <v>108.124599380418</v>
      </c>
      <c r="N4" s="11" t="n">
        <f aca="false">IF($F4+($F4/($D4+$F4))*(L4*($I4-($D4+$F4)))&lt;$F4,$F4,$F4+($F4/($D4+$F4))*(L4*($I4-($D4+$F4))))</f>
        <v>253.680291776354</v>
      </c>
      <c r="O4" s="12" t="n">
        <v>0.452911363636364</v>
      </c>
      <c r="P4" s="11" t="n">
        <f aca="false">IF($D4+($D4/($D4+$F4))*(O4*($I4-($D4+$F4)))&lt;$D4,$D4,$D4+($D4/($D4+$F4))*(O4*($I4-($D4+$F4))))</f>
        <v>363.694770243569</v>
      </c>
      <c r="Q4" s="11" t="n">
        <f aca="false">IF($F4+($F4/($D4+$F4))*(O4*($I4-($D4+$F4)))&lt;$F4,$F4,$F4+($F4/($D4+$F4))*(O4*($I4-($D4+$F4))))</f>
        <v>853.295142470902</v>
      </c>
      <c r="R4" s="12" t="n">
        <v>0.635274242424243</v>
      </c>
      <c r="S4" s="11" t="n">
        <f aca="false">IF($D4+($D4/($D4+$F4))*(R4*($I4-($D4+$F4)))&lt;$D4,$D4,$D4+($D4/($D4+$F4))*(R4*($I4-($D4+$F4))))</f>
        <v>466.599037685033</v>
      </c>
      <c r="T4" s="11" t="n">
        <f aca="false">IF($F4+($F4/($D4+$F4))*(R4*($I4-($D4+$F4)))&lt;$F4,$F4,$F4+($F4/($D4+$F4))*(R4*($I4-($D4+$F4))))</f>
        <v>1094.72757079128</v>
      </c>
    </row>
    <row r="5" customFormat="false" ht="15" hidden="false" customHeight="false" outlineLevel="0" collapsed="false">
      <c r="A5" s="8" t="s">
        <v>18</v>
      </c>
      <c r="B5" s="9" t="n">
        <f aca="false">Metadata!O3</f>
        <v>5.6009415</v>
      </c>
      <c r="C5" s="9" t="n">
        <f aca="false">B5*$B$2</f>
        <v>1.400235375</v>
      </c>
      <c r="D5" s="9" t="n">
        <f aca="false">Metadata!P3</f>
        <v>32.538803</v>
      </c>
      <c r="E5" s="9" t="n">
        <f aca="false">D5*$D$2</f>
        <v>8.13470075</v>
      </c>
      <c r="F5" s="9" t="n">
        <f aca="false">Metadata!Q3</f>
        <v>35.205918</v>
      </c>
      <c r="G5" s="9" t="n">
        <f aca="false">F5*$F$2</f>
        <v>8.8014795</v>
      </c>
      <c r="I5" s="10" t="n">
        <v>10</v>
      </c>
      <c r="J5" s="13" t="n">
        <v>11.8</v>
      </c>
      <c r="L5" s="12" t="n">
        <v>0.486111111111111</v>
      </c>
      <c r="M5" s="11" t="n">
        <f aca="false">IF($D5+($D5/($D5+$F5))*(L5*($I5-($D5+$F5)))&lt;$D5,$D5,$D5+($D5/($D5+$F5))*(L5*($I5-($D5+$F5))))</f>
        <v>32.538803</v>
      </c>
      <c r="N5" s="11" t="n">
        <f aca="false">IF($F5+($F5/($D5+$F5))*(L5*($I5-($D5+$F5)))&lt;$F5,$F5,$F5+($F5/($D5+$F5))*(L5*($I5-($D5+$F5))))</f>
        <v>35.205918</v>
      </c>
      <c r="O5" s="12" t="n">
        <v>0.743055555555556</v>
      </c>
      <c r="P5" s="11" t="n">
        <f aca="false">IF($D5+($D5/($D5+$F5))*(O5*($I5-($D5+$F5)))&lt;$D5,$D5,$D5+($D5/($D5+$F5))*(O5*($I5-($D5+$F5))))</f>
        <v>32.538803</v>
      </c>
      <c r="Q5" s="11" t="n">
        <f aca="false">IF($F5+($F5/($D5+$F5))*(O5*($I5-($D5+$F5)))&lt;$F5,$F5,$F5+($F5/($D5+$F5))*(O5*($I5-($D5+$F5))))</f>
        <v>35.205918</v>
      </c>
      <c r="R5" s="12" t="n">
        <v>0.828703703703704</v>
      </c>
      <c r="S5" s="11" t="n">
        <f aca="false">IF($D5+($D5/($D5+$F5))*(R5*($I5-($D5+$F5)))&lt;$D5,$D5,$D5+($D5/($D5+$F5))*(R5*($I5-($D5+$F5))))</f>
        <v>32.538803</v>
      </c>
      <c r="T5" s="11" t="n">
        <f aca="false">IF($F5+($F5/($D5+$F5))*(R5*($I5-($D5+$F5)))&lt;$F5,$F5,$F5+($F5/($D5+$F5))*(R5*($I5-($D5+$F5))))</f>
        <v>35.205918</v>
      </c>
    </row>
    <row r="6" customFormat="false" ht="15" hidden="false" customHeight="false" outlineLevel="0" collapsed="false">
      <c r="A6" s="8" t="s">
        <v>19</v>
      </c>
      <c r="B6" s="9" t="n">
        <f aca="false">Metadata!O4</f>
        <v>2.94818483937034</v>
      </c>
      <c r="C6" s="9" t="n">
        <f aca="false">B6*$B$2</f>
        <v>0.737046209842585</v>
      </c>
      <c r="D6" s="9" t="n">
        <f aca="false">Metadata!P4</f>
        <v>9.02903284486299</v>
      </c>
      <c r="E6" s="9" t="n">
        <f aca="false">D6*$D$2</f>
        <v>2.25725821121575</v>
      </c>
      <c r="F6" s="9" t="n">
        <f aca="false">Metadata!Q4</f>
        <v>23.3777930546554</v>
      </c>
      <c r="G6" s="9" t="n">
        <f aca="false">F6*$F$2</f>
        <v>5.84444826366384</v>
      </c>
      <c r="I6" s="10" t="n">
        <v>0</v>
      </c>
      <c r="J6" s="13" t="n">
        <v>6.3</v>
      </c>
      <c r="L6" s="12" t="n">
        <v>0</v>
      </c>
      <c r="M6" s="11" t="n">
        <f aca="false">IF($D6+($D6/($D6+$F6))*(L6*($I6-($D6+$F6)))&lt;$D6,$D6,$D6+($D6/($D6+$F6))*(L6*($I6-($D6+$F6))))</f>
        <v>9.02903284486299</v>
      </c>
      <c r="N6" s="11" t="n">
        <f aca="false">IF($F6+($F6/($D6+$F6))*(L6*($I6-($D6+$F6)))&lt;$F6,$F6,$F6+($F6/($D6+$F6))*(L6*($I6-($D6+$F6))))</f>
        <v>23.3777930546554</v>
      </c>
      <c r="O6" s="12" t="n">
        <v>0</v>
      </c>
      <c r="P6" s="11" t="n">
        <f aca="false">IF($D6+($D6/($D6+$F6))*(O6*($I6-($D6+$F6)))&lt;$D6,$D6,$D6+($D6/($D6+$F6))*(O6*($I6-($D6+$F6))))</f>
        <v>9.02903284486299</v>
      </c>
      <c r="Q6" s="11" t="n">
        <f aca="false">IF($F6+($F6/($D6+$F6))*(O6*($I6-($D6+$F6)))&lt;$F6,$F6,$F6+($F6/($D6+$F6))*(O6*($I6-($D6+$F6))))</f>
        <v>23.3777930546554</v>
      </c>
      <c r="R6" s="12" t="n">
        <v>1</v>
      </c>
      <c r="S6" s="11" t="n">
        <f aca="false">IF($D6+($D6/($D6+$F6))*(R6*($I6-($D6+$F6)))&lt;$D6,$D6,$D6+($D6/($D6+$F6))*(R6*($I6-($D6+$F6))))</f>
        <v>9.02903284486299</v>
      </c>
      <c r="T6" s="11" t="n">
        <f aca="false">IF($F6+($F6/($D6+$F6))*(R6*($I6-($D6+$F6)))&lt;$F6,$F6,$F6+($F6/($D6+$F6))*(R6*($I6-($D6+$F6))))</f>
        <v>23.3777930546554</v>
      </c>
    </row>
    <row r="7" customFormat="false" ht="15" hidden="false" customHeight="false" outlineLevel="0" collapsed="false">
      <c r="A7" s="14" t="s">
        <v>20</v>
      </c>
      <c r="B7" s="9" t="n">
        <f aca="false">Metadata!O5</f>
        <v>1.8543</v>
      </c>
      <c r="C7" s="9" t="n">
        <f aca="false">B7*$B$2</f>
        <v>0.463575</v>
      </c>
      <c r="D7" s="9" t="n">
        <f aca="false">Metadata!P5</f>
        <v>10.7726</v>
      </c>
      <c r="E7" s="9" t="n">
        <f aca="false">D7*$D$2</f>
        <v>2.69315</v>
      </c>
      <c r="F7" s="9" t="n">
        <f aca="false">Metadata!Q5</f>
        <v>11.6556</v>
      </c>
      <c r="G7" s="9" t="n">
        <f aca="false">F7*$F$2</f>
        <v>2.9139</v>
      </c>
      <c r="I7" s="10" t="n">
        <v>0</v>
      </c>
      <c r="J7" s="13" t="n">
        <v>3.9</v>
      </c>
      <c r="L7" s="12" t="n">
        <v>0</v>
      </c>
      <c r="M7" s="11" t="n">
        <f aca="false">IF($D7+($D7/($D7+$F7))*(L7*($I7-($D7+$F7)))&lt;$D7,$D7,$D7+($D7/($D7+$F7))*(L7*($I7-($D7+$F7))))</f>
        <v>10.7726</v>
      </c>
      <c r="N7" s="11" t="n">
        <f aca="false">IF($F7+($F7/($D7+$F7))*(L7*($I7-($D7+$F7)))&lt;$F7,$F7,$F7+($F7/($D7+$F7))*(L7*($I7-($D7+$F7))))</f>
        <v>11.6556</v>
      </c>
      <c r="O7" s="12" t="n">
        <v>0</v>
      </c>
      <c r="P7" s="11" t="n">
        <f aca="false">IF($D7+($D7/($D7+$F7))*(O7*($I7-($D7+$F7)))&lt;$D7,$D7,$D7+($D7/($D7+$F7))*(O7*($I7-($D7+$F7))))</f>
        <v>10.7726</v>
      </c>
      <c r="Q7" s="11" t="n">
        <f aca="false">IF($F7+($F7/($D7+$F7))*(O7*($I7-($D7+$F7)))&lt;$F7,$F7,$F7+($F7/($D7+$F7))*(O7*($I7-($D7+$F7))))</f>
        <v>11.6556</v>
      </c>
      <c r="R7" s="12" t="n">
        <v>0</v>
      </c>
      <c r="S7" s="11" t="n">
        <f aca="false">IF($D7+($D7/($D7+$F7))*(R7*($I7-($D7+$F7)))&lt;$D7,$D7,$D7+($D7/($D7+$F7))*(R7*($I7-($D7+$F7))))</f>
        <v>10.7726</v>
      </c>
      <c r="T7" s="11" t="n">
        <f aca="false">IF($F7+($F7/($D7+$F7))*(R7*($I7-($D7+$F7)))&lt;$F7,$F7,$F7+($F7/($D7+$F7))*(R7*($I7-($D7+$F7))))</f>
        <v>11.6556</v>
      </c>
    </row>
    <row r="8" customFormat="false" ht="15" hidden="false" customHeight="false" outlineLevel="0" collapsed="false">
      <c r="A8" s="8" t="s">
        <v>21</v>
      </c>
      <c r="B8" s="9" t="n">
        <f aca="false">Metadata!O6</f>
        <v>3.86681188246097</v>
      </c>
      <c r="C8" s="9" t="n">
        <f aca="false">B8*$B$2</f>
        <v>0.966702970615243</v>
      </c>
      <c r="D8" s="9" t="n">
        <f aca="false">Metadata!P6</f>
        <v>0</v>
      </c>
      <c r="E8" s="9" t="n">
        <f aca="false">D8*$D$2</f>
        <v>0</v>
      </c>
      <c r="F8" s="9" t="n">
        <f aca="false">Metadata!Q6</f>
        <v>0.0580021782369146</v>
      </c>
      <c r="G8" s="9" t="n">
        <f aca="false">F8*$F$2</f>
        <v>0.0145005445592287</v>
      </c>
      <c r="I8" s="10" t="n">
        <v>0</v>
      </c>
      <c r="J8" s="13" t="n">
        <v>13.3</v>
      </c>
      <c r="L8" s="12" t="n">
        <v>0.911111111111111</v>
      </c>
      <c r="M8" s="11" t="n">
        <f aca="false">IF($D8+($D8/($D8+$F8))*(L8*($I8-($D8+$F8)))&lt;$D8,$D8,$D8+($D8/($D8+$F8))*(L8*($I8-($D8+$F8))))</f>
        <v>0</v>
      </c>
      <c r="N8" s="11" t="n">
        <f aca="false">IF($F8+($F8/($D8+$F8))*(L8*($I8-($D8+$F8)))&lt;$F8,$F8,$F8+($F8/($D8+$F8))*(L8*($I8-($D8+$F8))))</f>
        <v>0.0580021782369146</v>
      </c>
      <c r="O8" s="12" t="n">
        <v>0.955555555555556</v>
      </c>
      <c r="P8" s="11" t="n">
        <f aca="false">IF($D8+($D8/($D8+$F8))*(O8*($I8-($D8+$F8)))&lt;$D8,$D8,$D8+($D8/($D8+$F8))*(O8*($I8-($D8+$F8))))</f>
        <v>0</v>
      </c>
      <c r="Q8" s="11" t="n">
        <f aca="false">IF($F8+($F8/($D8+$F8))*(O8*($I8-($D8+$F8)))&lt;$F8,$F8,$F8+($F8/($D8+$F8))*(O8*($I8-($D8+$F8))))</f>
        <v>0.0580021782369146</v>
      </c>
      <c r="R8" s="12" t="n">
        <v>0.97037037037037</v>
      </c>
      <c r="S8" s="11" t="n">
        <f aca="false">IF($D8+($D8/($D8+$F8))*(R8*($I8-($D8+$F8)))&lt;$D8,$D8,$D8+($D8/($D8+$F8))*(R8*($I8-($D8+$F8))))</f>
        <v>0</v>
      </c>
      <c r="T8" s="11" t="n">
        <f aca="false">IF($F8+($F8/($D8+$F8))*(R8*($I8-($D8+$F8)))&lt;$F8,$F8,$F8+($F8/($D8+$F8))*(R8*($I8-($D8+$F8))))</f>
        <v>0.0580021782369146</v>
      </c>
    </row>
    <row r="9" customFormat="false" ht="15" hidden="false" customHeight="false" outlineLevel="0" collapsed="false">
      <c r="A9" s="8" t="s">
        <v>22</v>
      </c>
      <c r="B9" s="9" t="n">
        <f aca="false">Metadata!O7</f>
        <v>2.1567</v>
      </c>
      <c r="C9" s="9" t="n">
        <f aca="false">B9*$B$2</f>
        <v>0.539175</v>
      </c>
      <c r="D9" s="9" t="n">
        <f aca="false">Metadata!P7</f>
        <v>12.5294</v>
      </c>
      <c r="E9" s="9" t="n">
        <f aca="false">D9*$D$2</f>
        <v>3.13235</v>
      </c>
      <c r="F9" s="9" t="n">
        <f aca="false">Metadata!Q7</f>
        <v>13.5564</v>
      </c>
      <c r="G9" s="9" t="n">
        <f aca="false">F9*$F$2</f>
        <v>3.3891</v>
      </c>
      <c r="I9" s="10" t="n">
        <v>0</v>
      </c>
      <c r="J9" s="13" t="n">
        <v>4.5</v>
      </c>
      <c r="L9" s="12" t="n">
        <v>0.95</v>
      </c>
      <c r="M9" s="11" t="n">
        <f aca="false">IF($D9+($D9/($D9+$F9))*(L9*($I9-($D9+$F9)))&lt;$D9,$D9,$D9+($D9/($D9+$F9))*(L9*($I9-($D9+$F9))))</f>
        <v>12.5294</v>
      </c>
      <c r="N9" s="11" t="n">
        <f aca="false">IF($F9+($F9/($D9+$F9))*(L9*($I9-($D9+$F9)))&lt;$F9,$F9,$F9+($F9/($D9+$F9))*(L9*($I9-($D9+$F9))))</f>
        <v>13.5564</v>
      </c>
      <c r="O9" s="12" t="n">
        <v>0.975</v>
      </c>
      <c r="P9" s="11" t="n">
        <f aca="false">IF($D9+($D9/($D9+$F9))*(O9*($I9-($D9+$F9)))&lt;$D9,$D9,$D9+($D9/($D9+$F9))*(O9*($I9-($D9+$F9))))</f>
        <v>12.5294</v>
      </c>
      <c r="Q9" s="11" t="n">
        <f aca="false">IF($F9+($F9/($D9+$F9))*(O9*($I9-($D9+$F9)))&lt;$F9,$F9,$F9+($F9/($D9+$F9))*(O9*($I9-($D9+$F9))))</f>
        <v>13.5564</v>
      </c>
      <c r="R9" s="12" t="n">
        <v>0.983333333333333</v>
      </c>
      <c r="S9" s="11" t="n">
        <f aca="false">IF($D9+($D9/($D9+$F9))*(R9*($I9-($D9+$F9)))&lt;$D9,$D9,$D9+($D9/($D9+$F9))*(R9*($I9-($D9+$F9))))</f>
        <v>12.5294</v>
      </c>
      <c r="T9" s="11" t="n">
        <f aca="false">IF($F9+($F9/($D9+$F9))*(R9*($I9-($D9+$F9)))&lt;$F9,$F9,$F9+($F9/($D9+$F9))*(R9*($I9-($D9+$F9))))</f>
        <v>13.5564</v>
      </c>
    </row>
    <row r="10" customFormat="false" ht="15" hidden="false" customHeight="false" outlineLevel="0" collapsed="false">
      <c r="A10" s="8" t="s">
        <v>23</v>
      </c>
      <c r="B10" s="9" t="n">
        <f aca="false">Metadata!O8</f>
        <v>15.3120539735397</v>
      </c>
      <c r="C10" s="9" t="n">
        <f aca="false">B10*$B$2</f>
        <v>3.82801349338493</v>
      </c>
      <c r="D10" s="9" t="n">
        <f aca="false">Metadata!P8</f>
        <v>108.422866600363</v>
      </c>
      <c r="E10" s="9" t="n">
        <f aca="false">D10*$D$2</f>
        <v>27.1057166500907</v>
      </c>
      <c r="F10" s="9" t="n">
        <f aca="false">Metadata!Q8</f>
        <v>181.635755308017</v>
      </c>
      <c r="G10" s="9" t="n">
        <f aca="false">F10*$F$2</f>
        <v>45.4089388270041</v>
      </c>
      <c r="I10" s="10" t="n">
        <v>50</v>
      </c>
      <c r="J10" s="13" t="n">
        <v>13.7</v>
      </c>
      <c r="L10" s="12" t="n">
        <v>0</v>
      </c>
      <c r="M10" s="11" t="n">
        <f aca="false">IF($D10+($D10/($D10+$F10))*(L10*($I10-($D10+$F10)))&lt;$D10,$D10,$D10+($D10/($D10+$F10))*(L10*($I10-($D10+$F10))))</f>
        <v>108.422866600363</v>
      </c>
      <c r="N10" s="11" t="n">
        <f aca="false">IF($F10+($F10/($D10+$F10))*(L10*($I10-($D10+$F10)))&lt;$F10,$F10,$F10+($F10/($D10+$F10))*(L10*($I10-($D10+$F10))))</f>
        <v>181.635755308017</v>
      </c>
      <c r="O10" s="12" t="n">
        <v>0</v>
      </c>
      <c r="P10" s="11" t="n">
        <f aca="false">IF($D10+($D10/($D10+$F10))*(O10*($I10-($D10+$F10)))&lt;$D10,$D10,$D10+($D10/($D10+$F10))*(O10*($I10-($D10+$F10))))</f>
        <v>108.422866600363</v>
      </c>
      <c r="Q10" s="11" t="n">
        <f aca="false">IF($F10+($F10/($D10+$F10))*(O10*($I10-($D10+$F10)))&lt;$F10,$F10,$F10+($F10/($D10+$F10))*(O10*($I10-($D10+$F10))))</f>
        <v>181.635755308017</v>
      </c>
      <c r="R10" s="12" t="n">
        <v>1</v>
      </c>
      <c r="S10" s="11" t="n">
        <f aca="false">IF($D10+($D10/($D10+$F10))*(R10*($I10-($D10+$F10)))&lt;$D10,$D10,$D10+($D10/($D10+$F10))*(R10*($I10-($D10+$F10))))</f>
        <v>108.422866600363</v>
      </c>
      <c r="T10" s="11" t="n">
        <f aca="false">IF($F10+($F10/($D10+$F10))*(R10*($I10-($D10+$F10)))&lt;$F10,$F10,$F10+($F10/($D10+$F10))*(R10*($I10-($D10+$F10))))</f>
        <v>181.635755308017</v>
      </c>
    </row>
    <row r="11" customFormat="false" ht="15" hidden="false" customHeight="false" outlineLevel="0" collapsed="false">
      <c r="A11" s="8" t="s">
        <v>24</v>
      </c>
      <c r="B11" s="9" t="n">
        <f aca="false">Metadata!O9</f>
        <v>8.26581879338843</v>
      </c>
      <c r="C11" s="9" t="n">
        <f aca="false">B11*$B$2</f>
        <v>2.06645469834711</v>
      </c>
      <c r="D11" s="9" t="n">
        <f aca="false">Metadata!P9</f>
        <v>26.6343050009183</v>
      </c>
      <c r="E11" s="9" t="n">
        <f aca="false">D11*$D$2</f>
        <v>6.65857625022957</v>
      </c>
      <c r="F11" s="9" t="n">
        <f aca="false">Metadata!Q9</f>
        <v>19.2869105179063</v>
      </c>
      <c r="G11" s="9" t="n">
        <f aca="false">F11*$F$2</f>
        <v>4.82172762947658</v>
      </c>
      <c r="I11" s="10" t="n">
        <v>30</v>
      </c>
      <c r="J11" s="13" t="n">
        <v>21.9</v>
      </c>
      <c r="L11" s="12" t="n">
        <v>0.757575757575757</v>
      </c>
      <c r="M11" s="11" t="n">
        <f aca="false">IF($D11+($D11/($D11+$F11))*(L11*($I11-($D11+$F11)))&lt;$D11,$D11,$D11+($D11/($D11+$F11))*(L11*($I11-($D11+$F11))))</f>
        <v>26.6343050009183</v>
      </c>
      <c r="N11" s="11" t="n">
        <f aca="false">IF($F11+($F11/($D11+$F11))*(L11*($I11-($D11+$F11)))&lt;$F11,$F11,$F11+($F11/($D11+$F11))*(L11*($I11-($D11+$F11))))</f>
        <v>19.2869105179063</v>
      </c>
      <c r="O11" s="12" t="n">
        <v>0.878787878787879</v>
      </c>
      <c r="P11" s="11" t="n">
        <f aca="false">IF($D11+($D11/($D11+$F11))*(O11*($I11-($D11+$F11)))&lt;$D11,$D11,$D11+($D11/($D11+$F11))*(O11*($I11-($D11+$F11))))</f>
        <v>26.6343050009183</v>
      </c>
      <c r="Q11" s="11" t="n">
        <f aca="false">IF($F11+($F11/($D11+$F11))*(O11*($I11-($D11+$F11)))&lt;$F11,$F11,$F11+($F11/($D11+$F11))*(O11*($I11-($D11+$F11))))</f>
        <v>19.2869105179063</v>
      </c>
      <c r="R11" s="12" t="n">
        <v>0.919191919191919</v>
      </c>
      <c r="S11" s="11" t="n">
        <f aca="false">IF($D11+($D11/($D11+$F11))*(R11*($I11-($D11+$F11)))&lt;$D11,$D11,$D11+($D11/($D11+$F11))*(R11*($I11-($D11+$F11))))</f>
        <v>26.6343050009183</v>
      </c>
      <c r="T11" s="11" t="n">
        <f aca="false">IF($F11+($F11/($D11+$F11))*(R11*($I11-($D11+$F11)))&lt;$F11,$F11,$F11+($F11/($D11+$F11))*(R11*($I11-($D11+$F11))))</f>
        <v>19.2869105179063</v>
      </c>
    </row>
    <row r="12" customFormat="false" ht="15" hidden="false" customHeight="false" outlineLevel="0" collapsed="false">
      <c r="A12" s="8" t="s">
        <v>25</v>
      </c>
      <c r="B12" s="9" t="n">
        <f aca="false">Metadata!O10</f>
        <v>3.87855831037649</v>
      </c>
      <c r="C12" s="9" t="n">
        <f aca="false">B12*$B$2</f>
        <v>0.969639577594123</v>
      </c>
      <c r="D12" s="9" t="n">
        <f aca="false">Metadata!P10</f>
        <v>11.2653351698806</v>
      </c>
      <c r="E12" s="9" t="n">
        <f aca="false">D12*$D$2</f>
        <v>2.81633379247016</v>
      </c>
      <c r="F12" s="9" t="n">
        <f aca="false">Metadata!Q10</f>
        <v>6.81503673094582</v>
      </c>
      <c r="G12" s="9" t="n">
        <f aca="false">F12*$F$2</f>
        <v>1.70375918273646</v>
      </c>
      <c r="I12" s="10" t="n">
        <v>0</v>
      </c>
      <c r="J12" s="13" t="n">
        <v>9.8</v>
      </c>
      <c r="L12" s="12" t="n">
        <v>0</v>
      </c>
      <c r="M12" s="11" t="n">
        <f aca="false">IF($D12+($D12/($D12+$F12))*(L12*($I12-($D12+$F12)))&lt;$D12,$D12,$D12+($D12/($D12+$F12))*(L12*($I12-($D12+$F12))))</f>
        <v>11.2653351698806</v>
      </c>
      <c r="N12" s="11" t="n">
        <f aca="false">IF($F12+($F12/($D12+$F12))*(L12*($I12-($D12+$F12)))&lt;$F12,$F12,$F12+($F12/($D12+$F12))*(L12*($I12-($D12+$F12))))</f>
        <v>6.81503673094582</v>
      </c>
      <c r="O12" s="12" t="n">
        <v>0</v>
      </c>
      <c r="P12" s="11" t="n">
        <f aca="false">IF($D12+($D12/($D12+$F12))*(O12*($I12-($D12+$F12)))&lt;$D12,$D12,$D12+($D12/($D12+$F12))*(O12*($I12-($D12+$F12))))</f>
        <v>11.2653351698806</v>
      </c>
      <c r="Q12" s="11" t="n">
        <f aca="false">IF($F12+($F12/($D12+$F12))*(O12*($I12-($D12+$F12)))&lt;$F12,$F12,$F12+($F12/($D12+$F12))*(O12*($I12-($D12+$F12))))</f>
        <v>6.81503673094582</v>
      </c>
      <c r="R12" s="12" t="n">
        <v>1</v>
      </c>
      <c r="S12" s="11" t="n">
        <f aca="false">IF($D12+($D12/($D12+$F12))*(R12*($I12-($D12+$F12)))&lt;$D12,$D12,$D12+($D12/($D12+$F12))*(R12*($I12-($D12+$F12))))</f>
        <v>11.2653351698806</v>
      </c>
      <c r="T12" s="11" t="n">
        <f aca="false">IF($F12+($F12/($D12+$F12))*(R12*($I12-($D12+$F12)))&lt;$F12,$F12,$F12+($F12/($D12+$F12))*(R12*($I12-($D12+$F12))))</f>
        <v>6.81503673094582</v>
      </c>
    </row>
    <row r="13" customFormat="false" ht="15" hidden="false" customHeight="false" outlineLevel="0" collapsed="false">
      <c r="A13" s="8" t="s">
        <v>26</v>
      </c>
      <c r="B13" s="9" t="n">
        <f aca="false">Metadata!O11</f>
        <v>50.4735</v>
      </c>
      <c r="C13" s="9" t="n">
        <f aca="false">B13*$B$2</f>
        <v>12.618375</v>
      </c>
      <c r="D13" s="9" t="n">
        <f aca="false">Metadata!P11</f>
        <v>293.227</v>
      </c>
      <c r="E13" s="9" t="n">
        <f aca="false">D13*$D$2</f>
        <v>73.30675</v>
      </c>
      <c r="F13" s="9" t="n">
        <f aca="false">Metadata!Q11</f>
        <v>317.262</v>
      </c>
      <c r="G13" s="9" t="n">
        <f aca="false">F13*$F$2</f>
        <v>79.3155</v>
      </c>
      <c r="I13" s="10" t="n">
        <v>50</v>
      </c>
      <c r="J13" s="13" t="n">
        <v>106.1</v>
      </c>
      <c r="L13" s="12" t="n">
        <v>0.412892561983472</v>
      </c>
      <c r="M13" s="11" t="n">
        <f aca="false">IF($D13+($D13/($D13+$F13))*(L13*($I13-($D13+$F13)))&lt;$D13,$D13,$D13+($D13/($D13+$F13))*(L13*($I13-($D13+$F13))))</f>
        <v>293.227</v>
      </c>
      <c r="N13" s="11" t="n">
        <f aca="false">IF($F13+($F13/($D13+$F13))*(L13*($I13-($D13+$F13)))&lt;$F13,$F13,$F13+($F13/($D13+$F13))*(L13*($I13-($D13+$F13))))</f>
        <v>317.262</v>
      </c>
      <c r="O13" s="12" t="n">
        <v>0.706446280991736</v>
      </c>
      <c r="P13" s="11" t="n">
        <f aca="false">IF($D13+($D13/($D13+$F13))*(O13*($I13-($D13+$F13)))&lt;$D13,$D13,$D13+($D13/($D13+$F13))*(O13*($I13-($D13+$F13))))</f>
        <v>293.227</v>
      </c>
      <c r="Q13" s="11" t="n">
        <f aca="false">IF($F13+($F13/($D13+$F13))*(O13*($I13-($D13+$F13)))&lt;$F13,$F13,$F13+($F13/($D13+$F13))*(O13*($I13-($D13+$F13))))</f>
        <v>317.262</v>
      </c>
      <c r="R13" s="12" t="n">
        <v>0.804297520661157</v>
      </c>
      <c r="S13" s="11" t="n">
        <f aca="false">IF($D13+($D13/($D13+$F13))*(R13*($I13-($D13+$F13)))&lt;$D13,$D13,$D13+($D13/($D13+$F13))*(R13*($I13-($D13+$F13))))</f>
        <v>293.227</v>
      </c>
      <c r="T13" s="11" t="n">
        <f aca="false">IF($F13+($F13/($D13+$F13))*(R13*($I13-($D13+$F13)))&lt;$F13,$F13,$F13+($F13/($D13+$F13))*(R13*($I13-($D13+$F13))))</f>
        <v>317.262</v>
      </c>
    </row>
    <row r="14" customFormat="false" ht="15" hidden="false" customHeight="false" outlineLevel="0" collapsed="false">
      <c r="A14" s="8" t="s">
        <v>27</v>
      </c>
      <c r="B14" s="9" t="n">
        <f aca="false">Metadata!O12</f>
        <v>0.713957759412305</v>
      </c>
      <c r="C14" s="9" t="n">
        <f aca="false">B14*$B$2</f>
        <v>0.178489439853076</v>
      </c>
      <c r="D14" s="9" t="n">
        <f aca="false">Metadata!P12</f>
        <v>31.5148593214341</v>
      </c>
      <c r="E14" s="9" t="n">
        <f aca="false">D14*$D$2</f>
        <v>7.87871483035852</v>
      </c>
      <c r="F14" s="9" t="n">
        <f aca="false">Metadata!Q12</f>
        <v>22.512432058735</v>
      </c>
      <c r="G14" s="9" t="n">
        <f aca="false">F14*$F$2</f>
        <v>5.62810801468374</v>
      </c>
      <c r="I14" s="10" t="n">
        <v>0</v>
      </c>
      <c r="J14" s="13" t="n">
        <v>46.9</v>
      </c>
      <c r="L14" s="12" t="n">
        <v>0</v>
      </c>
      <c r="M14" s="11" t="n">
        <f aca="false">IF($D14+($D14/($D14+$F14))*(L14*($I14-($D14+$F14)))&lt;$D14,$D14,$D14+($D14/($D14+$F14))*(L14*($I14-($D14+$F14))))</f>
        <v>31.5148593214341</v>
      </c>
      <c r="N14" s="11" t="n">
        <f aca="false">IF($F14+($F14/($D14+$F14))*(L14*($I14-($D14+$F14)))&lt;$F14,$F14,$F14+($F14/($D14+$F14))*(L14*($I14-($D14+$F14))))</f>
        <v>22.512432058735</v>
      </c>
      <c r="O14" s="12" t="n">
        <v>0.367721280602637</v>
      </c>
      <c r="P14" s="11" t="n">
        <f aca="false">IF($D14+($D14/($D14+$F14))*(O14*($I14-($D14+$F14)))&lt;$D14,$D14,$D14+($D14/($D14+$F14))*(O14*($I14-($D14+$F14))))</f>
        <v>31.5148593214341</v>
      </c>
      <c r="Q14" s="11" t="n">
        <f aca="false">IF($F14+($F14/($D14+$F14))*(O14*($I14-($D14+$F14)))&lt;$F14,$F14,$F14+($F14/($D14+$F14))*(O14*($I14-($D14+$F14))))</f>
        <v>22.512432058735</v>
      </c>
      <c r="R14" s="12" t="n">
        <v>0.578480853735092</v>
      </c>
      <c r="S14" s="11" t="n">
        <f aca="false">IF($D14+($D14/($D14+$F14))*(R14*($I14-($D14+$F14)))&lt;$D14,$D14,$D14+($D14/($D14+$F14))*(R14*($I14-($D14+$F14))))</f>
        <v>31.5148593214341</v>
      </c>
      <c r="T14" s="11" t="n">
        <f aca="false">IF($F14+($F14/($D14+$F14))*(R14*($I14-($D14+$F14)))&lt;$F14,$F14,$F14+($F14/($D14+$F14))*(R14*($I14-($D14+$F14))))</f>
        <v>22.512432058735</v>
      </c>
    </row>
    <row r="15" customFormat="false" ht="15" hidden="false" customHeight="false" outlineLevel="0" collapsed="false">
      <c r="A15" s="8" t="s">
        <v>28</v>
      </c>
      <c r="B15" s="9" t="n">
        <f aca="false">Metadata!O13</f>
        <v>9.9288</v>
      </c>
      <c r="C15" s="9" t="n">
        <f aca="false">B15*$B$2</f>
        <v>2.4822</v>
      </c>
      <c r="D15" s="9" t="n">
        <f aca="false">Metadata!P13</f>
        <v>60.358847242797</v>
      </c>
      <c r="E15" s="9" t="n">
        <f aca="false">D15*$D$2</f>
        <v>15.0897118106992</v>
      </c>
      <c r="F15" s="9" t="n">
        <f aca="false">Metadata!Q13</f>
        <v>39.0177279548297</v>
      </c>
      <c r="G15" s="9" t="n">
        <f aca="false">F15*$F$2</f>
        <v>9.75443198870743</v>
      </c>
      <c r="I15" s="10" t="n">
        <v>0</v>
      </c>
      <c r="J15" s="13" t="n">
        <v>20.9</v>
      </c>
      <c r="L15" s="12" t="n">
        <v>0</v>
      </c>
      <c r="M15" s="11" t="n">
        <f aca="false">IF($D15+($D15/($D15+$F15))*(L15*($I15-($D15+$F15)))&lt;$D15,$D15,$D15+($D15/($D15+$F15))*(L15*($I15-($D15+$F15))))</f>
        <v>60.358847242797</v>
      </c>
      <c r="N15" s="11" t="n">
        <f aca="false">IF($F15+($F15/($D15+$F15))*(L15*($I15-($D15+$F15)))&lt;$F15,$F15,$F15+($F15/($D15+$F15))*(L15*($I15-($D15+$F15))))</f>
        <v>39.0177279548297</v>
      </c>
      <c r="O15" s="12" t="n">
        <v>0.0383043478260869</v>
      </c>
      <c r="P15" s="11" t="n">
        <f aca="false">IF($D15+($D15/($D15+$F15))*(O15*($I15-($D15+$F15)))&lt;$D15,$D15,$D15+($D15/($D15+$F15))*(O15*($I15-($D15+$F15))))</f>
        <v>60.358847242797</v>
      </c>
      <c r="Q15" s="11" t="n">
        <f aca="false">IF($F15+($F15/($D15+$F15))*(O15*($I15-($D15+$F15)))&lt;$F15,$F15,$F15+($F15/($D15+$F15))*(O15*($I15-($D15+$F15))))</f>
        <v>39.0177279548297</v>
      </c>
      <c r="R15" s="12" t="n">
        <v>0.358869565217391</v>
      </c>
      <c r="S15" s="11" t="n">
        <f aca="false">IF($D15+($D15/($D15+$F15))*(R15*($I15-($D15+$F15)))&lt;$D15,$D15,$D15+($D15/($D15+$F15))*(R15*($I15-($D15+$F15))))</f>
        <v>60.358847242797</v>
      </c>
      <c r="T15" s="11" t="n">
        <f aca="false">IF($F15+($F15/($D15+$F15))*(R15*($I15-($D15+$F15)))&lt;$F15,$F15,$F15+($F15/($D15+$F15))*(R15*($I15-($D15+$F15))))</f>
        <v>39.0177279548297</v>
      </c>
    </row>
    <row r="16" customFormat="false" ht="15" hidden="false" customHeight="false" outlineLevel="0" collapsed="false">
      <c r="A16" s="8" t="s">
        <v>29</v>
      </c>
      <c r="B16" s="9" t="n">
        <f aca="false">Metadata!O14</f>
        <v>3.0114</v>
      </c>
      <c r="C16" s="9" t="n">
        <f aca="false">B16*$B$2</f>
        <v>0.75285</v>
      </c>
      <c r="D16" s="9" t="n">
        <f aca="false">Metadata!P14</f>
        <v>17.4948</v>
      </c>
      <c r="E16" s="9" t="n">
        <f aca="false">D16*$D$2</f>
        <v>4.3737</v>
      </c>
      <c r="F16" s="9" t="n">
        <f aca="false">Metadata!Q14</f>
        <v>18.9288</v>
      </c>
      <c r="G16" s="9" t="n">
        <f aca="false">F16*$F$2</f>
        <v>4.7322</v>
      </c>
      <c r="I16" s="10" t="n">
        <v>0</v>
      </c>
      <c r="J16" s="13" t="n">
        <v>6.3</v>
      </c>
      <c r="L16" s="12" t="n">
        <v>0</v>
      </c>
      <c r="M16" s="11" t="n">
        <f aca="false">IF($D16+($D16/($D16+$F16))*(L16*($I16-($D16+$F16)))&lt;$D16,$D16,$D16+($D16/($D16+$F16))*(L16*($I16-($D16+$F16))))</f>
        <v>17.4948</v>
      </c>
      <c r="N16" s="11" t="n">
        <f aca="false">IF($F16+($F16/($D16+$F16))*(L16*($I16-($D16+$F16)))&lt;$F16,$F16,$F16+($F16/($D16+$F16))*(L16*($I16-($D16+$F16))))</f>
        <v>18.9288</v>
      </c>
      <c r="O16" s="12" t="n">
        <v>0</v>
      </c>
      <c r="P16" s="11" t="n">
        <f aca="false">IF($D16+($D16/($D16+$F16))*(O16*($I16-($D16+$F16)))&lt;$D16,$D16,$D16+($D16/($D16+$F16))*(O16*($I16-($D16+$F16))))</f>
        <v>17.4948</v>
      </c>
      <c r="Q16" s="11" t="n">
        <f aca="false">IF($F16+($F16/($D16+$F16))*(O16*($I16-($D16+$F16)))&lt;$F16,$F16,$F16+($F16/($D16+$F16))*(O16*($I16-($D16+$F16))))</f>
        <v>18.9288</v>
      </c>
      <c r="R16" s="12" t="n">
        <v>0.200323232323232</v>
      </c>
      <c r="S16" s="11" t="n">
        <f aca="false">IF($D16+($D16/($D16+$F16))*(R16*($I16-($D16+$F16)))&lt;$D16,$D16,$D16+($D16/($D16+$F16))*(R16*($I16-($D16+$F16))))</f>
        <v>17.4948</v>
      </c>
      <c r="T16" s="11" t="n">
        <f aca="false">IF($F16+($F16/($D16+$F16))*(R16*($I16-($D16+$F16)))&lt;$F16,$F16,$F16+($F16/($D16+$F16))*(R16*($I16-($D16+$F16))))</f>
        <v>18.9288</v>
      </c>
    </row>
    <row r="17" customFormat="false" ht="15" hidden="false" customHeight="false" outlineLevel="0" collapsed="false">
      <c r="A17" s="8" t="s">
        <v>30</v>
      </c>
      <c r="B17" s="9" t="n">
        <f aca="false">Metadata!O15</f>
        <v>3.0849</v>
      </c>
      <c r="C17" s="9" t="n">
        <f aca="false">B17*$B$2</f>
        <v>0.771225</v>
      </c>
      <c r="D17" s="9" t="n">
        <f aca="false">Metadata!P15</f>
        <v>17.9218</v>
      </c>
      <c r="E17" s="9" t="n">
        <f aca="false">D17*$D$2</f>
        <v>4.48045</v>
      </c>
      <c r="F17" s="9" t="n">
        <f aca="false">Metadata!Q15</f>
        <v>19.3908</v>
      </c>
      <c r="G17" s="9" t="n">
        <f aca="false">F17*$F$2</f>
        <v>4.8477</v>
      </c>
      <c r="I17" s="10" t="n">
        <v>0</v>
      </c>
      <c r="J17" s="13" t="n">
        <v>6.5</v>
      </c>
      <c r="L17" s="12" t="n">
        <v>0</v>
      </c>
      <c r="M17" s="11" t="n">
        <f aca="false">IF($D17+($D17/($D17+$F17))*(L17*($I17-($D17+$F17)))&lt;$D17,$D17,$D17+($D17/($D17+$F17))*(L17*($I17-($D17+$F17))))</f>
        <v>17.9218</v>
      </c>
      <c r="N17" s="11" t="n">
        <f aca="false">IF($F17+($F17/($D17+$F17))*(L17*($I17-($D17+$F17)))&lt;$F17,$F17,$F17+($F17/($D17+$F17))*(L17*($I17-($D17+$F17))))</f>
        <v>19.3908</v>
      </c>
      <c r="O17" s="12" t="n">
        <v>0</v>
      </c>
      <c r="P17" s="11" t="n">
        <f aca="false">IF($D17+($D17/($D17+$F17))*(O17*($I17-($D17+$F17)))&lt;$D17,$D17,$D17+($D17/($D17+$F17))*(O17*($I17-($D17+$F17))))</f>
        <v>17.9218</v>
      </c>
      <c r="Q17" s="11" t="n">
        <f aca="false">IF($F17+($F17/($D17+$F17))*(O17*($I17-($D17+$F17)))&lt;$F17,$F17,$F17+($F17/($D17+$F17))*(O17*($I17-($D17+$F17))))</f>
        <v>19.3908</v>
      </c>
      <c r="R17" s="12" t="n">
        <v>0</v>
      </c>
      <c r="S17" s="11" t="n">
        <f aca="false">IF($D17+($D17/($D17+$F17))*(R17*($I17-($D17+$F17)))&lt;$D17,$D17,$D17+($D17/($D17+$F17))*(R17*($I17-($D17+$F17))))</f>
        <v>17.9218</v>
      </c>
      <c r="T17" s="11" t="n">
        <f aca="false">IF($F17+($F17/($D17+$F17))*(R17*($I17-($D17+$F17)))&lt;$F17,$F17,$F17+($F17/($D17+$F17))*(R17*($I17-($D17+$F17))))</f>
        <v>19.3908</v>
      </c>
    </row>
    <row r="18" customFormat="false" ht="15" hidden="false" customHeight="false" outlineLevel="0" collapsed="false">
      <c r="A18" s="8" t="s">
        <v>31</v>
      </c>
      <c r="B18" s="9" t="n">
        <f aca="false">Metadata!O16</f>
        <v>29.0039135330579</v>
      </c>
      <c r="C18" s="9" t="n">
        <f aca="false">B18*$B$2</f>
        <v>7.25097838326446</v>
      </c>
      <c r="D18" s="9" t="n">
        <f aca="false">Metadata!P16</f>
        <v>100.546900247934</v>
      </c>
      <c r="E18" s="9" t="n">
        <f aca="false">D18*$D$2</f>
        <v>25.1367250619835</v>
      </c>
      <c r="F18" s="9" t="n">
        <f aca="false">Metadata!Q16</f>
        <v>525.937632066116</v>
      </c>
      <c r="G18" s="9" t="n">
        <f aca="false">F18*$F$2</f>
        <v>131.484408016529</v>
      </c>
      <c r="I18" s="10" t="n">
        <v>9930</v>
      </c>
      <c r="J18" s="13" t="n">
        <v>325.1</v>
      </c>
      <c r="L18" s="12" t="n">
        <v>0</v>
      </c>
      <c r="M18" s="11" t="n">
        <f aca="false">IF($D18+($D18/($D18+$F18))*(L18*($I18-($D18+$F18)))&lt;$D18,$D18,$D18+($D18/($D18+$F18))*(L18*($I18-($D18+$F18))))</f>
        <v>100.546900247934</v>
      </c>
      <c r="N18" s="11" t="n">
        <f aca="false">IF($F18+($F18/($D18+$F18))*(L18*($I18-($D18+$F18)))&lt;$F18,$F18,$F18+($F18/($D18+$F18))*(L18*($I18-($D18+$F18))))</f>
        <v>525.937632066116</v>
      </c>
      <c r="O18" s="12" t="n">
        <v>0.171068449197861</v>
      </c>
      <c r="P18" s="11" t="n">
        <f aca="false">IF($D18+($D18/($D18+$F18))*(O18*($I18-($D18+$F18)))&lt;$D18,$D18,$D18+($D18/($D18+$F18))*(O18*($I18-($D18+$F18))))</f>
        <v>355.978919024348</v>
      </c>
      <c r="Q18" s="11" t="n">
        <f aca="false">IF($F18+($F18/($D18+$F18))*(O18*($I18-($D18+$F18)))&lt;$F18,$F18,$F18+($F18/($D18+$F18))*(O18*($I18-($D18+$F18))))</f>
        <v>1862.04357643505</v>
      </c>
      <c r="R18" s="12" t="n">
        <v>0.447378966131908</v>
      </c>
      <c r="S18" s="11" t="n">
        <f aca="false">IF($D18+($D18/($D18+$F18))*(R18*($I18-($D18+$F18)))&lt;$D18,$D18,$D18+($D18/($D18+$F18))*(R18*($I18-($D18+$F18))))</f>
        <v>768.5538472508</v>
      </c>
      <c r="T18" s="11" t="n">
        <f aca="false">IF($F18+($F18/($D18+$F18))*(R18*($I18-($D18+$F18)))&lt;$F18,$F18,$F18+($F18/($D18+$F18))*(R18*($I18-($D18+$F18))))</f>
        <v>4020.1278163888</v>
      </c>
    </row>
    <row r="19" customFormat="false" ht="15" hidden="false" customHeight="false" outlineLevel="0" collapsed="false">
      <c r="A19" s="8" t="s">
        <v>32</v>
      </c>
      <c r="B19" s="9" t="n">
        <f aca="false">Metadata!O17</f>
        <v>67.9157781294733</v>
      </c>
      <c r="C19" s="9" t="n">
        <f aca="false">B19*$B$2</f>
        <v>16.9789445323683</v>
      </c>
      <c r="D19" s="9" t="n">
        <f aca="false">Metadata!P17</f>
        <v>114.301118904066</v>
      </c>
      <c r="E19" s="9" t="n">
        <f aca="false">D19*$D$2</f>
        <v>28.5752797260166</v>
      </c>
      <c r="F19" s="9" t="n">
        <f aca="false">Metadata!Q17</f>
        <v>170.826893077911</v>
      </c>
      <c r="G19" s="9" t="n">
        <f aca="false">F19*$F$2</f>
        <v>42.7067232694776</v>
      </c>
      <c r="I19" s="10" t="n">
        <v>440</v>
      </c>
      <c r="J19" s="13" t="n">
        <v>43.2</v>
      </c>
      <c r="L19" s="12" t="n">
        <v>0.473252525252524</v>
      </c>
      <c r="M19" s="11" t="n">
        <f aca="false">IF($D19+($D19/($D19+$F19))*(L19*($I19-($D19+$F19)))&lt;$D19,$D19,$D19+($D19/($D19+$F19))*(L19*($I19-($D19+$F19))))</f>
        <v>143.682784325084</v>
      </c>
      <c r="N19" s="11" t="n">
        <f aca="false">IF($F19+($F19/($D19+$F19))*(L19*($I19-($D19+$F19)))&lt;$F19,$F19,$F19+($F19/($D19+$F19))*(L19*($I19-($D19+$F19))))</f>
        <v>214.738787077301</v>
      </c>
      <c r="O19" s="12" t="n">
        <v>0.736626262626262</v>
      </c>
      <c r="P19" s="11" t="n">
        <f aca="false">IF($D19+($D19/($D19+$F19))*(O19*($I19-($D19+$F19)))&lt;$D19,$D19,$D19+($D19/($D19+$F19))*(O19*($I19-($D19+$F19))))</f>
        <v>160.034221706361</v>
      </c>
      <c r="Q19" s="11" t="n">
        <f aca="false">IF($F19+($F19/($D19+$F19))*(O19*($I19-($D19+$F19)))&lt;$F19,$F19,$F19+($F19/($D19+$F19))*(O19*($I19-($D19+$F19))))</f>
        <v>239.176563994831</v>
      </c>
      <c r="R19" s="12" t="n">
        <v>0.824417508417508</v>
      </c>
      <c r="S19" s="11" t="n">
        <f aca="false">IF($D19+($D19/($D19+$F19))*(R19*($I19-($D19+$F19)))&lt;$D19,$D19,$D19+($D19/($D19+$F19))*(R19*($I19-($D19+$F19))))</f>
        <v>165.484700833454</v>
      </c>
      <c r="T19" s="11" t="n">
        <f aca="false">IF($F19+($F19/($D19+$F19))*(R19*($I19-($D19+$F19)))&lt;$F19,$F19,$F19+($F19/($D19+$F19))*(R19*($I19-($D19+$F19))))</f>
        <v>247.322489634008</v>
      </c>
    </row>
    <row r="20" s="8" customFormat="true" ht="15" hidden="false" customHeight="false" outlineLevel="0" collapsed="false">
      <c r="A20" s="8" t="s">
        <v>33</v>
      </c>
      <c r="B20" s="9" t="n">
        <f aca="false">Metadata!O18</f>
        <v>0</v>
      </c>
      <c r="C20" s="9" t="n">
        <f aca="false">B20*$B$2</f>
        <v>0</v>
      </c>
      <c r="D20" s="9" t="n">
        <f aca="false">Metadata!P18</f>
        <v>270</v>
      </c>
      <c r="E20" s="9" t="n">
        <f aca="false">D20*$D$2</f>
        <v>67.5</v>
      </c>
      <c r="F20" s="9" t="n">
        <f aca="false">Metadata!Q18</f>
        <v>270</v>
      </c>
      <c r="G20" s="9" t="n">
        <f aca="false">F20*$F$2</f>
        <v>67.5</v>
      </c>
      <c r="I20" s="15" t="s">
        <v>34</v>
      </c>
      <c r="J20" s="15" t="s">
        <v>34</v>
      </c>
      <c r="L20" s="12" t="s">
        <v>35</v>
      </c>
      <c r="M20" s="11" t="e">
        <f aca="false">IF($D20+($D20/($D20+$F20))*(L20*($I20-($D20+$F20)))&lt;$D20,$D20,$D20+($D20/($D20+$F20))*(L20*($I20-($D20+$F20))))</f>
        <v>#VALUE!</v>
      </c>
      <c r="N20" s="11" t="e">
        <f aca="false">IF($F20+($F20/($D20+$F20))*(L20*($I20-($D20+$F20)))&lt;$F20,$F20,$F20+($F20/($D20+$F20))*(L20*($I20-($D20+$F20))))</f>
        <v>#VALUE!</v>
      </c>
      <c r="O20" s="12" t="s">
        <v>35</v>
      </c>
      <c r="P20" s="11" t="e">
        <f aca="false">IF($D20+($D20/($D20+$F20))*(O20*($I20-($D20+$F20)))&lt;$D20,$D20,$D20+($D20/($D20+$F20))*(O20*($I20-($D20+$F20))))</f>
        <v>#VALUE!</v>
      </c>
      <c r="Q20" s="11" t="e">
        <f aca="false">IF($F20+($F20/($D20+$F20))*(O20*($I20-($D20+$F20)))&lt;$F20,$F20,$F20+($F20/($D20+$F20))*(O20*($I20-($D20+$F20))))</f>
        <v>#VALUE!</v>
      </c>
      <c r="R20" s="12" t="s">
        <v>35</v>
      </c>
      <c r="S20" s="11" t="e">
        <f aca="false">IF($D20+($D20/($D20+$F20))*(R20*($I20-($D20+$F20)))&lt;$D20,$D20,$D20+($D20/($D20+$F20))*(R20*($I20-($D20+$F20))))</f>
        <v>#VALUE!</v>
      </c>
      <c r="T20" s="11" t="e">
        <f aca="false">IF($F20+($F20/($D20+$F20))*(R20*($I20-($D20+$F20)))&lt;$F20,$F20,$F20+($F20/($D20+$F20))*(R20*($I20-($D20+$F20))))</f>
        <v>#VALUE!</v>
      </c>
    </row>
    <row r="21" customFormat="false" ht="15" hidden="false" customHeight="false" outlineLevel="0" collapsed="false">
      <c r="A21" s="8" t="s">
        <v>36</v>
      </c>
      <c r="B21" s="9" t="n">
        <f aca="false">Metadata!O19</f>
        <v>2.0118</v>
      </c>
      <c r="C21" s="9" t="n">
        <f aca="false">B21*$B$2</f>
        <v>0.50295</v>
      </c>
      <c r="D21" s="9" t="n">
        <f aca="false">Metadata!P19</f>
        <v>11.6876</v>
      </c>
      <c r="E21" s="9" t="n">
        <f aca="false">D21*$D$2</f>
        <v>2.9219</v>
      </c>
      <c r="F21" s="9" t="n">
        <f aca="false">Metadata!Q19</f>
        <v>12.6456</v>
      </c>
      <c r="G21" s="9" t="n">
        <f aca="false">F21*$F$2</f>
        <v>3.1614</v>
      </c>
      <c r="I21" s="10" t="n">
        <v>0</v>
      </c>
      <c r="J21" s="13" t="n">
        <v>4.2</v>
      </c>
      <c r="L21" s="12" t="n">
        <v>0</v>
      </c>
      <c r="M21" s="11" t="n">
        <f aca="false">IF($D21+($D21/($D21+$F21))*(L21*($I21-($D21+$F21)))&lt;$D21,$D21,$D21+($D21/($D21+$F21))*(L21*($I21-($D21+$F21))))</f>
        <v>11.6876</v>
      </c>
      <c r="N21" s="11" t="n">
        <f aca="false">IF($F21+($F21/($D21+$F21))*(L21*($I21-($D21+$F21)))&lt;$F21,$F21,$F21+($F21/($D21+$F21))*(L21*($I21-($D21+$F21))))</f>
        <v>12.6456</v>
      </c>
      <c r="O21" s="12" t="n">
        <v>0.27865800865801</v>
      </c>
      <c r="P21" s="11" t="n">
        <f aca="false">IF($D21+($D21/($D21+$F21))*(O21*($I21-($D21+$F21)))&lt;$D21,$D21,$D21+($D21/($D21+$F21))*(O21*($I21-($D21+$F21))))</f>
        <v>11.6876</v>
      </c>
      <c r="Q21" s="11" t="n">
        <f aca="false">IF($F21+($F21/($D21+$F21))*(O21*($I21-($D21+$F21)))&lt;$F21,$F21,$F21+($F21/($D21+$F21))*(O21*($I21-($D21+$F21))))</f>
        <v>12.6456</v>
      </c>
      <c r="R21" s="12" t="n">
        <v>0.51910533910534</v>
      </c>
      <c r="S21" s="11" t="n">
        <f aca="false">IF($D21+($D21/($D21+$F21))*(R21*($I21-($D21+$F21)))&lt;$D21,$D21,$D21+($D21/($D21+$F21))*(R21*($I21-($D21+$F21))))</f>
        <v>11.6876</v>
      </c>
      <c r="T21" s="11" t="n">
        <f aca="false">IF($F21+($F21/($D21+$F21))*(R21*($I21-($D21+$F21)))&lt;$F21,$F21,$F21+($F21/($D21+$F21))*(R21*($I21-($D21+$F21))))</f>
        <v>12.6456</v>
      </c>
    </row>
    <row r="22" customFormat="false" ht="15" hidden="false" customHeight="false" outlineLevel="0" collapsed="false">
      <c r="A22" s="8" t="s">
        <v>37</v>
      </c>
      <c r="B22" s="9" t="n">
        <f aca="false">Metadata!O20</f>
        <v>10.916858460617</v>
      </c>
      <c r="C22" s="9" t="n">
        <f aca="false">B22*$B$2</f>
        <v>2.72921461515425</v>
      </c>
      <c r="D22" s="9" t="n">
        <f aca="false">Metadata!P20</f>
        <v>464.304007646189</v>
      </c>
      <c r="E22" s="9" t="n">
        <f aca="false">D22*$D$2</f>
        <v>116.076001911547</v>
      </c>
      <c r="F22" s="9" t="n">
        <f aca="false">Metadata!Q20</f>
        <v>97.4333382738889</v>
      </c>
      <c r="G22" s="9" t="n">
        <f aca="false">F22*$F$2</f>
        <v>24.3583345684722</v>
      </c>
      <c r="I22" s="10" t="n">
        <v>200</v>
      </c>
      <c r="J22" s="13" t="n">
        <v>47</v>
      </c>
      <c r="L22" s="12" t="n">
        <v>0</v>
      </c>
      <c r="M22" s="11" t="n">
        <f aca="false">IF($D22+($D22/($D22+$F22))*(L22*($I22-($D22+$F22)))&lt;$D22,$D22,$D22+($D22/($D22+$F22))*(L22*($I22-($D22+$F22))))</f>
        <v>464.304007646189</v>
      </c>
      <c r="N22" s="11" t="n">
        <f aca="false">IF($F22+($F22/($D22+$F22))*(L22*($I22-($D22+$F22)))&lt;$F22,$F22,$F22+($F22/($D22+$F22))*(L22*($I22-($D22+$F22))))</f>
        <v>97.4333382738889</v>
      </c>
      <c r="O22" s="12" t="n">
        <v>0</v>
      </c>
      <c r="P22" s="11" t="n">
        <f aca="false">IF($D22+($D22/($D22+$F22))*(O22*($I22-($D22+$F22)))&lt;$D22,$D22,$D22+($D22/($D22+$F22))*(O22*($I22-($D22+$F22))))</f>
        <v>464.304007646189</v>
      </c>
      <c r="Q22" s="11" t="n">
        <f aca="false">IF($F22+($F22/($D22+$F22))*(O22*($I22-($D22+$F22)))&lt;$F22,$F22,$F22+($F22/($D22+$F22))*(O22*($I22-($D22+$F22))))</f>
        <v>97.4333382738889</v>
      </c>
      <c r="R22" s="12" t="n">
        <v>1</v>
      </c>
      <c r="S22" s="11" t="n">
        <f aca="false">IF($D22+($D22/($D22+$F22))*(R22*($I22-($D22+$F22)))&lt;$D22,$D22,$D22+($D22/($D22+$F22))*(R22*($I22-($D22+$F22))))</f>
        <v>464.304007646189</v>
      </c>
      <c r="T22" s="11" t="n">
        <f aca="false">IF($F22+($F22/($D22+$F22))*(R22*($I22-($D22+$F22)))&lt;$F22,$F22,$F22+($F22/($D22+$F22))*(R22*($I22-($D22+$F22))))</f>
        <v>97.4333382738889</v>
      </c>
    </row>
    <row r="23" s="8" customFormat="true" ht="15" hidden="false" customHeight="false" outlineLevel="0" collapsed="false">
      <c r="A23" s="16" t="s">
        <v>38</v>
      </c>
      <c r="B23" s="9" t="n">
        <f aca="false">Metadata!O21</f>
        <v>0</v>
      </c>
      <c r="C23" s="9" t="n">
        <f aca="false">B23*$B$2</f>
        <v>0</v>
      </c>
      <c r="D23" s="9" t="n">
        <f aca="false">Metadata!P21</f>
        <v>141.834795122002</v>
      </c>
      <c r="E23" s="9" t="n">
        <f aca="false">D23*$D$2</f>
        <v>35.4586987805006</v>
      </c>
      <c r="F23" s="9" t="n">
        <f aca="false">Metadata!Q21</f>
        <v>141.834795122002</v>
      </c>
      <c r="G23" s="9" t="n">
        <f aca="false">F23*$F$2</f>
        <v>35.4586987805006</v>
      </c>
      <c r="I23" s="15" t="s">
        <v>34</v>
      </c>
      <c r="J23" s="15" t="s">
        <v>34</v>
      </c>
      <c r="L23" s="12" t="s">
        <v>35</v>
      </c>
      <c r="M23" s="11" t="e">
        <f aca="false">IF($D23+($D23/($D23+$F23))*(L23*($I23-($D23+$F23)))&lt;$D23,$D23,$D23+($D23/($D23+$F23))*(L23*($I23-($D23+$F23))))</f>
        <v>#VALUE!</v>
      </c>
      <c r="N23" s="11" t="e">
        <f aca="false">IF($F23+($F23/($D23+$F23))*(L23*($I23-($D23+$F23)))&lt;$F23,$F23,$F23+($F23/($D23+$F23))*(L23*($I23-($D23+$F23))))</f>
        <v>#VALUE!</v>
      </c>
      <c r="O23" s="12" t="s">
        <v>35</v>
      </c>
      <c r="P23" s="11" t="e">
        <f aca="false">IF($D23+($D23/($D23+$F23))*(O23*($I23-($D23+$F23)))&lt;$D23,$D23,$D23+($D23/($D23+$F23))*(O23*($I23-($D23+$F23))))</f>
        <v>#VALUE!</v>
      </c>
      <c r="Q23" s="11" t="e">
        <f aca="false">IF($F23+($F23/($D23+$F23))*(O23*($I23-($D23+$F23)))&lt;$F23,$F23,$F23+($F23/($D23+$F23))*(O23*($I23-($D23+$F23))))</f>
        <v>#VALUE!</v>
      </c>
      <c r="R23" s="12" t="s">
        <v>35</v>
      </c>
      <c r="S23" s="11" t="e">
        <f aca="false">IF($D23+($D23/($D23+$F23))*(R23*($I23-($D23+$F23)))&lt;$D23,$D23,$D23+($D23/($D23+$F23))*(R23*($I23-($D23+$F23))))</f>
        <v>#VALUE!</v>
      </c>
      <c r="T23" s="11" t="e">
        <f aca="false">IF($F23+($F23/($D23+$F23))*(R23*($I23-($D23+$F23)))&lt;$F23,$F23,$F23+($F23/($D23+$F23))*(R23*($I23-($D23+$F23))))</f>
        <v>#VALUE!</v>
      </c>
    </row>
    <row r="24" customFormat="false" ht="15" hidden="false" customHeight="false" outlineLevel="0" collapsed="false">
      <c r="A24" s="8" t="s">
        <v>39</v>
      </c>
      <c r="B24" s="9" t="n">
        <f aca="false">Metadata!O22</f>
        <v>0.6153</v>
      </c>
      <c r="C24" s="9" t="n">
        <f aca="false">B24*$B$2</f>
        <v>0.153825</v>
      </c>
      <c r="D24" s="9" t="n">
        <f aca="false">Metadata!P22</f>
        <v>3.5746</v>
      </c>
      <c r="E24" s="9" t="n">
        <f aca="false">D24*$D$2</f>
        <v>0.89365</v>
      </c>
      <c r="F24" s="9" t="n">
        <f aca="false">Metadata!Q22</f>
        <v>3.8676</v>
      </c>
      <c r="G24" s="9" t="n">
        <f aca="false">F24*$F$2</f>
        <v>0.9669</v>
      </c>
      <c r="I24" s="10" t="n">
        <v>0</v>
      </c>
      <c r="J24" s="13" t="n">
        <v>1.3</v>
      </c>
      <c r="L24" s="12" t="n">
        <v>0</v>
      </c>
      <c r="M24" s="11" t="n">
        <f aca="false">IF($D24+($D24/($D24+$F24))*(L24*($I24-($D24+$F24)))&lt;$D24,$D24,$D24+($D24/($D24+$F24))*(L24*($I24-($D24+$F24))))</f>
        <v>3.5746</v>
      </c>
      <c r="N24" s="11" t="n">
        <f aca="false">IF($F24+($F24/($D24+$F24))*(L24*($I24-($D24+$F24)))&lt;$F24,$F24,$F24+($F24/($D24+$F24))*(L24*($I24-($D24+$F24))))</f>
        <v>3.8676</v>
      </c>
      <c r="O24" s="12" t="n">
        <v>0.349494949494952</v>
      </c>
      <c r="P24" s="11" t="n">
        <f aca="false">IF($D24+($D24/($D24+$F24))*(O24*($I24-($D24+$F24)))&lt;$D24,$D24,$D24+($D24/($D24+$F24))*(O24*($I24-($D24+$F24))))</f>
        <v>3.5746</v>
      </c>
      <c r="Q24" s="11" t="n">
        <f aca="false">IF($F24+($F24/($D24+$F24))*(O24*($I24-($D24+$F24)))&lt;$F24,$F24,$F24+($F24/($D24+$F24))*(O24*($I24-($D24+$F24))))</f>
        <v>3.8676</v>
      </c>
      <c r="R24" s="12" t="n">
        <v>0.566329966329968</v>
      </c>
      <c r="S24" s="11" t="n">
        <f aca="false">IF($D24+($D24/($D24+$F24))*(R24*($I24-($D24+$F24)))&lt;$D24,$D24,$D24+($D24/($D24+$F24))*(R24*($I24-($D24+$F24))))</f>
        <v>3.5746</v>
      </c>
      <c r="T24" s="11" t="n">
        <f aca="false">IF($F24+($F24/($D24+$F24))*(R24*($I24-($D24+$F24)))&lt;$F24,$F24,$F24+($F24/($D24+$F24))*(R24*($I24-($D24+$F24))))</f>
        <v>3.8676</v>
      </c>
    </row>
    <row r="25" customFormat="false" ht="30" hidden="false" customHeight="true" outlineLevel="0" collapsed="false">
      <c r="A25" s="14" t="s">
        <v>40</v>
      </c>
      <c r="B25" s="9" t="n">
        <f aca="false">Metadata!O23</f>
        <v>77.3682325018115</v>
      </c>
      <c r="C25" s="9" t="n">
        <f aca="false">B25*$B$2</f>
        <v>19.3420581254529</v>
      </c>
      <c r="D25" s="9" t="n">
        <f aca="false">Metadata!P23</f>
        <v>28.3530058405277</v>
      </c>
      <c r="E25" s="9" t="n">
        <f aca="false">D25*$D$2</f>
        <v>7.08825146013192</v>
      </c>
      <c r="F25" s="9" t="n">
        <f aca="false">Metadata!Q23</f>
        <v>13.114298861567</v>
      </c>
      <c r="G25" s="9" t="n">
        <f aca="false">F25*$F$2</f>
        <v>3.27857471539176</v>
      </c>
      <c r="I25" s="10" t="n">
        <v>4732</v>
      </c>
      <c r="J25" s="13" t="n">
        <v>694.9</v>
      </c>
      <c r="L25" s="12" t="n">
        <v>0.528300395256917</v>
      </c>
      <c r="M25" s="11" t="n">
        <f aca="false">IF($D25+($D25/($D25+$F25))*(L25*($I25-($D25+$F25)))&lt;$D25,$D25,$D25+($D25/($D25+$F25))*(L25*($I25-($D25+$F25))))</f>
        <v>1722.67677147557</v>
      </c>
      <c r="N25" s="11" t="n">
        <f aca="false">IF($F25+($F25/($D25+$F25))*(L25*($I25-($D25+$F25)))&lt;$F25,$F25,$F25+($F25/($D25+$F25))*(L25*($I25-($D25+$F25))))</f>
        <v>796.800810117901</v>
      </c>
      <c r="O25" s="12" t="n">
        <v>0.764150197628458</v>
      </c>
      <c r="P25" s="11" t="n">
        <f aca="false">IF($D25+($D25/($D25+$F25))*(O25*($I25-($D25+$F25)))&lt;$D25,$D25,$D25+($D25/($D25+$F25))*(O25*($I25-($D25+$F25))))</f>
        <v>2479.0758369809</v>
      </c>
      <c r="Q25" s="11" t="n">
        <f aca="false">IF($F25+($F25/($D25+$F25))*(O25*($I25-($D25+$F25)))&lt;$F25,$F25,$F25+($F25/($D25+$F25))*(O25*($I25-($D25+$F25))))</f>
        <v>1146.66295381583</v>
      </c>
      <c r="R25" s="12" t="n">
        <v>0.842766798418972</v>
      </c>
      <c r="S25" s="11" t="n">
        <f aca="false">IF($D25+($D25/($D25+$F25))*(R25*($I25-($D25+$F25)))&lt;$D25,$D25,$D25+($D25/($D25+$F25))*(R25*($I25-($D25+$F25))))</f>
        <v>2731.20885881601</v>
      </c>
      <c r="T25" s="11" t="n">
        <f aca="false">IF($F25+($F25/($D25+$F25))*(R25*($I25-($D25+$F25)))&lt;$F25,$F25,$F25+($F25/($D25+$F25))*(R25*($I25-($D25+$F25))))</f>
        <v>1263.28366838181</v>
      </c>
    </row>
    <row r="26" s="8" customFormat="true" ht="30" hidden="false" customHeight="true" outlineLevel="0" collapsed="false">
      <c r="A26" s="14" t="s">
        <v>41</v>
      </c>
      <c r="B26" s="9" t="n">
        <f aca="false">Metadata!O24</f>
        <v>0</v>
      </c>
      <c r="C26" s="9" t="n">
        <f aca="false">B26*$B$2</f>
        <v>0</v>
      </c>
      <c r="D26" s="9" t="n">
        <f aca="false">Metadata!P24</f>
        <v>0</v>
      </c>
      <c r="E26" s="9" t="n">
        <f aca="false">D26*$D$2</f>
        <v>0</v>
      </c>
      <c r="F26" s="9" t="n">
        <f aca="false">Metadata!Q24</f>
        <v>0</v>
      </c>
      <c r="G26" s="9" t="n">
        <f aca="false">F26*$F$2</f>
        <v>0</v>
      </c>
      <c r="I26" s="10" t="s">
        <v>34</v>
      </c>
      <c r="J26" s="13" t="n">
        <v>3456</v>
      </c>
      <c r="L26" s="12" t="n">
        <v>0</v>
      </c>
      <c r="M26" s="11" t="e">
        <f aca="false">IF($D26+($D26/($D26+$F26))*(L26*($I26-($D26+$F26)))&lt;$D26,$D26,$D26+($D26/($D26+$F26))*(L26*($I26-($D26+$F26))))</f>
        <v>#DIV/0!</v>
      </c>
      <c r="N26" s="11" t="e">
        <f aca="false">IF($F26+($F26/($D26+$F26))*(L26*($I26-($D26+$F26)))&lt;$F26,$F26,$F26+($F26/($D26+$F26))*(L26*($I26-($D26+$F26))))</f>
        <v>#DIV/0!</v>
      </c>
      <c r="O26" s="12" t="n">
        <v>0</v>
      </c>
      <c r="P26" s="11" t="e">
        <f aca="false">IF($D26+($D26/($D26+$F26))*(O26*($I26-($D26+$F26)))&lt;$D26,$D26,$D26+($D26/($D26+$F26))*(O26*($I26-($D26+$F26))))</f>
        <v>#DIV/0!</v>
      </c>
      <c r="Q26" s="11" t="e">
        <f aca="false">IF($F26+($F26/($D26+$F26))*(O26*($I26-($D26+$F26)))&lt;$F26,$F26,$F26+($F26/($D26+$F26))*(O26*($I26-($D26+$F26))))</f>
        <v>#DIV/0!</v>
      </c>
      <c r="R26" s="12" t="n">
        <v>0</v>
      </c>
      <c r="S26" s="11" t="e">
        <f aca="false">IF($D26+($D26/($D26+$F26))*(R26*($I26-($D26+$F26)))&lt;$D26,$D26,$D26+($D26/($D26+$F26))*(R26*($I26-($D26+$F26))))</f>
        <v>#DIV/0!</v>
      </c>
      <c r="T26" s="11" t="e">
        <f aca="false">IF($F26+($F26/($D26+$F26))*(R26*($I26-($D26+$F26)))&lt;$F26,$F26,$F26+($F26/($D26+$F26))*(R26*($I26-($D26+$F26))))</f>
        <v>#DIV/0!</v>
      </c>
    </row>
    <row r="27" customFormat="false" ht="30" hidden="false" customHeight="true" outlineLevel="0" collapsed="false">
      <c r="A27" s="14" t="s">
        <v>42</v>
      </c>
      <c r="B27" s="9" t="n">
        <f aca="false">Metadata!O25</f>
        <v>0</v>
      </c>
      <c r="C27" s="9" t="n">
        <f aca="false">B27*$B$2</f>
        <v>0</v>
      </c>
      <c r="D27" s="9" t="n">
        <f aca="false">Metadata!P25</f>
        <v>83.415065542925</v>
      </c>
      <c r="E27" s="9" t="n">
        <f aca="false">D27*$D$2</f>
        <v>20.8537663857312</v>
      </c>
      <c r="F27" s="9" t="n">
        <f aca="false">Metadata!Q25</f>
        <v>83.415065542925</v>
      </c>
      <c r="G27" s="9" t="n">
        <f aca="false">F27*$F$2</f>
        <v>20.8537663857312</v>
      </c>
      <c r="I27" s="10" t="n">
        <v>14196</v>
      </c>
      <c r="J27" s="13" t="n">
        <v>912.9</v>
      </c>
      <c r="L27" s="12" t="n">
        <v>0.528300395256917</v>
      </c>
      <c r="M27" s="11" t="n">
        <f aca="false">IF($D27+($D27/($D27+$F27))*(L27*($I27-($D27+$F27)))&lt;$D27,$D27,$D27+($D27/($D27+$F27))*(L27*($I27-($D27+$F27))))</f>
        <v>3789.22305897981</v>
      </c>
      <c r="N27" s="11" t="n">
        <f aca="false">IF($F27+($F27/($D27+$F27))*(L27*($I27-($D27+$F27)))&lt;$F27,$F27,$F27+($F27/($D27+$F27))*(L27*($I27-($D27+$F27))))</f>
        <v>3789.22305897981</v>
      </c>
      <c r="O27" s="12" t="n">
        <v>0.764150197628458</v>
      </c>
      <c r="P27" s="11" t="n">
        <f aca="false">IF($D27+($D27/($D27+$F27))*(O27*($I27-($D27+$F27)))&lt;$D27,$D27,$D27+($D27/($D27+$F27))*(O27*($I27-($D27+$F27))))</f>
        <v>5443.61152948991</v>
      </c>
      <c r="Q27" s="11" t="n">
        <f aca="false">IF($F27+($F27/($D27+$F27))*(O27*($I27-($D27+$F27)))&lt;$F27,$F27,$F27+($F27/($D27+$F27))*(O27*($I27-($D27+$F27))))</f>
        <v>5443.61152948991</v>
      </c>
      <c r="R27" s="12" t="n">
        <v>0.842766798418972</v>
      </c>
      <c r="S27" s="11" t="n">
        <f aca="false">IF($D27+($D27/($D27+$F27))*(R27*($I27-($D27+$F27)))&lt;$D27,$D27,$D27+($D27/($D27+$F27))*(R27*($I27-($D27+$F27))))</f>
        <v>5995.07435299327</v>
      </c>
      <c r="T27" s="11" t="n">
        <f aca="false">IF($F27+($F27/($D27+$F27))*(R27*($I27-($D27+$F27)))&lt;$F27,$F27,$F27+($F27/($D27+$F27))*(R27*($I27-($D27+$F27))))</f>
        <v>5995.07435299327</v>
      </c>
    </row>
    <row r="28" customFormat="false" ht="30" hidden="false" customHeight="true" outlineLevel="0" collapsed="false">
      <c r="A28" s="14" t="s">
        <v>43</v>
      </c>
      <c r="B28" s="9" t="n">
        <f aca="false">Metadata!O26</f>
        <v>0</v>
      </c>
      <c r="C28" s="9" t="n">
        <f aca="false">B28*$B$2</f>
        <v>0</v>
      </c>
      <c r="D28" s="9" t="n">
        <f aca="false">Metadata!P26</f>
        <v>9.37433060457775</v>
      </c>
      <c r="E28" s="9" t="n">
        <f aca="false">D28*$D$2</f>
        <v>2.34358265114444</v>
      </c>
      <c r="F28" s="9" t="n">
        <f aca="false">Metadata!Q26</f>
        <v>9.37433060457775</v>
      </c>
      <c r="G28" s="9" t="n">
        <f aca="false">F28*$F$2</f>
        <v>2.34358265114444</v>
      </c>
      <c r="I28" s="10" t="n">
        <v>4732</v>
      </c>
      <c r="J28" s="13" t="n">
        <v>52.1</v>
      </c>
      <c r="L28" s="12" t="n">
        <v>0.528300395256917</v>
      </c>
      <c r="M28" s="11" t="n">
        <f aca="false">IF($D28+($D28/($D28+$F28))*(L28*($I28-($D28+$F28)))&lt;$D28,$D28,$D28+($D28/($D28+$F28))*(L28*($I28-($D28+$F28))))</f>
        <v>1254.38060321878</v>
      </c>
      <c r="N28" s="11" t="n">
        <f aca="false">IF($F28+($F28/($D28+$F28))*(L28*($I28-($D28+$F28)))&lt;$F28,$F28,$F28+($F28/($D28+$F28))*(L28*($I28-($D28+$F28))))</f>
        <v>1254.38060321878</v>
      </c>
      <c r="O28" s="12" t="n">
        <v>0.764150197628458</v>
      </c>
      <c r="P28" s="11" t="n">
        <f aca="false">IF($D28+($D28/($D28+$F28))*(O28*($I28-($D28+$F28)))&lt;$D28,$D28,$D28+($D28/($D28+$F28))*(O28*($I28-($D28+$F28))))</f>
        <v>1810.19030160939</v>
      </c>
      <c r="Q28" s="11" t="n">
        <f aca="false">IF($F28+($F28/($D28+$F28))*(O28*($I28-($D28+$F28)))&lt;$F28,$F28,$F28+($F28/($D28+$F28))*(O28*($I28-($D28+$F28))))</f>
        <v>1810.19030160939</v>
      </c>
      <c r="R28" s="12" t="n">
        <v>0.842766798418972</v>
      </c>
      <c r="S28" s="11" t="n">
        <f aca="false">IF($D28+($D28/($D28+$F28))*(R28*($I28-($D28+$F28)))&lt;$D28,$D28,$D28+($D28/($D28+$F28))*(R28*($I28-($D28+$F28))))</f>
        <v>1995.46020107293</v>
      </c>
      <c r="T28" s="11" t="n">
        <f aca="false">IF($F28+($F28/($D28+$F28))*(R28*($I28-($D28+$F28)))&lt;$F28,$F28,$F28+($F28/($D28+$F28))*(R28*($I28-($D28+$F28))))</f>
        <v>1995.46020107293</v>
      </c>
    </row>
    <row r="29" customFormat="false" ht="30" hidden="false" customHeight="true" outlineLevel="0" collapsed="false">
      <c r="A29" s="14" t="s">
        <v>44</v>
      </c>
      <c r="B29" s="9" t="n">
        <f aca="false">Metadata!O27</f>
        <v>77.343</v>
      </c>
      <c r="C29" s="9" t="n">
        <f aca="false">B29*$B$2</f>
        <v>19.33575</v>
      </c>
      <c r="D29" s="9" t="n">
        <f aca="false">Metadata!P27</f>
        <v>449.326</v>
      </c>
      <c r="E29" s="9" t="n">
        <f aca="false">D29*$D$2</f>
        <v>112.3315</v>
      </c>
      <c r="F29" s="9" t="n">
        <f aca="false">Metadata!Q27</f>
        <v>486.156</v>
      </c>
      <c r="G29" s="9" t="n">
        <f aca="false">F29*$F$2</f>
        <v>121.539</v>
      </c>
      <c r="I29" s="10" t="s">
        <v>34</v>
      </c>
      <c r="J29" s="13" t="n">
        <v>931</v>
      </c>
      <c r="L29" s="12" t="n">
        <v>0.757575757575757</v>
      </c>
      <c r="M29" s="11" t="e">
        <f aca="false">IF($D29+($D29/($D29+$F29))*(L29*($I29-($D29+$F29)))&lt;$D29,$D29,$D29+($D29/($D29+$F29))*(L29*($I29-($D29+$F29))))</f>
        <v>#VALUE!</v>
      </c>
      <c r="N29" s="11" t="e">
        <f aca="false">IF($F29+($F29/($D29+$F29))*(L29*($I29-($D29+$F29)))&lt;$F29,$F29,$F29+($F29/($D29+$F29))*(L29*($I29-($D29+$F29))))</f>
        <v>#VALUE!</v>
      </c>
      <c r="O29" s="12" t="n">
        <v>0.878787878787879</v>
      </c>
      <c r="P29" s="11" t="e">
        <f aca="false">IF($D29+($D29/($D29+$F29))*(O29*($I29-($D29+$F29)))&lt;$D29,$D29,$D29+($D29/($D29+$F29))*(O29*($I29-($D29+$F29))))</f>
        <v>#VALUE!</v>
      </c>
      <c r="Q29" s="11" t="e">
        <f aca="false">IF($F29+($F29/($D29+$F29))*(O29*($I29-($D29+$F29)))&lt;$F29,$F29,$F29+($F29/($D29+$F29))*(O29*($I29-($D29+$F29))))</f>
        <v>#VALUE!</v>
      </c>
      <c r="R29" s="12" t="n">
        <v>0.919191919191919</v>
      </c>
      <c r="S29" s="11" t="e">
        <f aca="false">IF($D29+($D29/($D29+$F29))*(R29*($I29-($D29+$F29)))&lt;$D29,$D29,$D29+($D29/($D29+$F29))*(R29*($I29-($D29+$F29))))</f>
        <v>#VALUE!</v>
      </c>
      <c r="T29" s="11" t="e">
        <f aca="false">IF($F29+($F29/($D29+$F29))*(R29*($I29-($D29+$F29)))&lt;$F29,$F29,$F29+($F29/($D29+$F29))*(R29*($I29-($D29+$F29))))</f>
        <v>#VALUE!</v>
      </c>
    </row>
    <row r="30" customFormat="false" ht="30" hidden="false" customHeight="true" outlineLevel="0" collapsed="false">
      <c r="A30" s="14" t="s">
        <v>45</v>
      </c>
      <c r="B30" s="9" t="n">
        <f aca="false">Metadata!O28</f>
        <v>0</v>
      </c>
      <c r="C30" s="9" t="n">
        <f aca="false">B30*$B$2</f>
        <v>0</v>
      </c>
      <c r="D30" s="9" t="n">
        <f aca="false">Metadata!P28</f>
        <v>349.286</v>
      </c>
      <c r="E30" s="9" t="n">
        <f aca="false">D30*$D$2</f>
        <v>87.3215</v>
      </c>
      <c r="F30" s="9" t="n">
        <f aca="false">Metadata!Q28</f>
        <v>377.916</v>
      </c>
      <c r="G30" s="9" t="n">
        <f aca="false">F30*$F$2</f>
        <v>94.479</v>
      </c>
      <c r="I30" s="10" t="n">
        <v>2900</v>
      </c>
      <c r="J30" s="13" t="n">
        <v>314.3</v>
      </c>
      <c r="L30" s="12" t="n">
        <v>0.757575757575757</v>
      </c>
      <c r="M30" s="11" t="n">
        <f aca="false">IF($D30+($D30/($D30+$F30))*(L30*($I30-($D30+$F30)))&lt;$D30,$D30,$D30+($D30/($D30+$F30))*(L30*($I30-($D30+$F30))))</f>
        <v>1139.91280744452</v>
      </c>
      <c r="N30" s="11" t="n">
        <f aca="false">IF($F30+($F30/($D30+$F30))*(L30*($I30-($D30+$F30)))&lt;$F30,$F30,$F30+($F30/($D30+$F30))*(L30*($I30-($D30+$F30))))</f>
        <v>1233.34828346457</v>
      </c>
      <c r="O30" s="12" t="n">
        <v>0.878787878787879</v>
      </c>
      <c r="P30" s="11" t="n">
        <f aca="false">IF($D30+($D30/($D30+$F30))*(O30*($I30-($D30+$F30)))&lt;$D30,$D30,$D30+($D30/($D30+$F30))*(O30*($I30-($D30+$F30))))</f>
        <v>1266.41309663565</v>
      </c>
      <c r="Q30" s="11" t="n">
        <f aca="false">IF($F30+($F30/($D30+$F30))*(O30*($I30-($D30+$F30)))&lt;$F30,$F30,$F30+($F30/($D30+$F30))*(O30*($I30-($D30+$F30))))</f>
        <v>1370.2174488189</v>
      </c>
      <c r="R30" s="12" t="n">
        <v>0.919191919191919</v>
      </c>
      <c r="S30" s="11" t="n">
        <f aca="false">IF($D30+($D30/($D30+$F30))*(R30*($I30-($D30+$F30)))&lt;$D30,$D30,$D30+($D30/($D30+$F30))*(R30*($I30-($D30+$F30))))</f>
        <v>1308.57985969936</v>
      </c>
      <c r="T30" s="11" t="n">
        <f aca="false">IF($F30+($F30/($D30+$F30))*(R30*($I30-($D30+$F30)))&lt;$F30,$F30,$F30+($F30/($D30+$F30))*(R30*($I30-($D30+$F30))))</f>
        <v>1415.84050393701</v>
      </c>
    </row>
    <row r="31" customFormat="false" ht="15" hidden="false" customHeight="false" outlineLevel="0" collapsed="false">
      <c r="A31" s="8" t="s">
        <v>46</v>
      </c>
      <c r="B31" s="9" t="n">
        <f aca="false">Metadata!O29</f>
        <v>28.7772956841139</v>
      </c>
      <c r="C31" s="9" t="n">
        <f aca="false">B31*$B$2</f>
        <v>7.19432392102847</v>
      </c>
      <c r="D31" s="9" t="n">
        <f aca="false">Metadata!P29</f>
        <v>25.949576326144</v>
      </c>
      <c r="E31" s="9" t="n">
        <f aca="false">D31*$D$2</f>
        <v>6.48739408153601</v>
      </c>
      <c r="F31" s="9" t="n">
        <f aca="false">Metadata!Q29</f>
        <v>17.3071714068431</v>
      </c>
      <c r="G31" s="9" t="n">
        <f aca="false">F31*$F$2</f>
        <v>4.32679285171078</v>
      </c>
      <c r="I31" s="17" t="n">
        <v>380</v>
      </c>
      <c r="J31" s="13" t="n">
        <v>133.3</v>
      </c>
      <c r="L31" s="12" t="n">
        <v>0.423041322314049</v>
      </c>
      <c r="M31" s="11" t="n">
        <f aca="false">IF($D31+($D31/($D31+$F31))*(L31*($I31-($D31+$F31)))&lt;$D31,$D31,$D31+($D31/($D31+$F31))*(L31*($I31-($D31+$F31))))</f>
        <v>111.408634204741</v>
      </c>
      <c r="N31" s="11" t="n">
        <f aca="false">IF($F31+($F31/($D31+$F31))*(L31*($I31-($D31+$F31)))&lt;$F31,$F31,$F31+($F31/($D31+$F31))*(L31*($I31-($D31+$F31))))</f>
        <v>74.3044242476171</v>
      </c>
      <c r="O31" s="12" t="n">
        <v>0.711520661157025</v>
      </c>
      <c r="P31" s="11" t="n">
        <f aca="false">IF($D31+($D31/($D31+$F31))*(O31*($I31-($D31+$F31)))&lt;$D31,$D31,$D31+($D31/($D31+$F31))*(O31*($I31-($D31+$F31))))</f>
        <v>169.684673008958</v>
      </c>
      <c r="Q31" s="11" t="n">
        <f aca="false">IF($F31+($F31/($D31+$F31))*(O31*($I31-($D31+$F31)))&lt;$F31,$F31,$F31+($F31/($D31+$F31))*(O31*($I31-($D31+$F31))))</f>
        <v>113.171856217221</v>
      </c>
      <c r="R31" s="12" t="n">
        <v>0.80768044077135</v>
      </c>
      <c r="S31" s="11" t="n">
        <f aca="false">IF($D31+($D31/($D31+$F31))*(R31*($I31-($D31+$F31)))&lt;$D31,$D31,$D31+($D31/($D31+$F31))*(R31*($I31-($D31+$F31))))</f>
        <v>189.110019277031</v>
      </c>
      <c r="T31" s="11" t="n">
        <f aca="false">IF($F31+($F31/($D31+$F31))*(R31*($I31-($D31+$F31)))&lt;$F31,$F31,$F31+($F31/($D31+$F31))*(R31*($I31-($D31+$F31))))</f>
        <v>126.127666873755</v>
      </c>
    </row>
    <row r="32" customFormat="false" ht="15" hidden="false" customHeight="false" outlineLevel="0" collapsed="false">
      <c r="A32" s="8" t="s">
        <v>47</v>
      </c>
      <c r="B32" s="9" t="n">
        <f aca="false">Metadata!O30</f>
        <v>2.793</v>
      </c>
      <c r="C32" s="9" t="n">
        <f aca="false">B32*$B$2</f>
        <v>0.69825</v>
      </c>
      <c r="D32" s="9" t="n">
        <f aca="false">Metadata!P30</f>
        <v>16.226</v>
      </c>
      <c r="E32" s="9" t="n">
        <f aca="false">D32*$D$2</f>
        <v>4.0565</v>
      </c>
      <c r="F32" s="9" t="n">
        <f aca="false">Metadata!Q30</f>
        <v>17.556</v>
      </c>
      <c r="G32" s="9" t="n">
        <f aca="false">F32*$F$2</f>
        <v>4.389</v>
      </c>
      <c r="I32" s="10" t="n">
        <v>0</v>
      </c>
      <c r="J32" s="13" t="n">
        <v>5.9</v>
      </c>
      <c r="L32" s="12" t="n">
        <v>0.757575757575757</v>
      </c>
      <c r="M32" s="11" t="n">
        <f aca="false">IF($D32+($D32/($D32+$F32))*(L32*($I32-($D32+$F32)))&lt;$D32,$D32,$D32+($D32/($D32+$F32))*(L32*($I32-($D32+$F32))))</f>
        <v>16.226</v>
      </c>
      <c r="N32" s="11" t="n">
        <f aca="false">IF($F32+($F32/($D32+$F32))*(L32*($I32-($D32+$F32)))&lt;$F32,$F32,$F32+($F32/($D32+$F32))*(L32*($I32-($D32+$F32))))</f>
        <v>17.556</v>
      </c>
      <c r="O32" s="12" t="n">
        <v>0.878787878787879</v>
      </c>
      <c r="P32" s="11" t="n">
        <f aca="false">IF($D32+($D32/($D32+$F32))*(O32*($I32-($D32+$F32)))&lt;$D32,$D32,$D32+($D32/($D32+$F32))*(O32*($I32-($D32+$F32))))</f>
        <v>16.226</v>
      </c>
      <c r="Q32" s="11" t="n">
        <f aca="false">IF($F32+($F32/($D32+$F32))*(O32*($I32-($D32+$F32)))&lt;$F32,$F32,$F32+($F32/($D32+$F32))*(O32*($I32-($D32+$F32))))</f>
        <v>17.556</v>
      </c>
      <c r="R32" s="12" t="n">
        <v>0.919191919191919</v>
      </c>
      <c r="S32" s="11" t="n">
        <f aca="false">IF($D32+($D32/($D32+$F32))*(R32*($I32-($D32+$F32)))&lt;$D32,$D32,$D32+($D32/($D32+$F32))*(R32*($I32-($D32+$F32))))</f>
        <v>16.226</v>
      </c>
      <c r="T32" s="11" t="n">
        <f aca="false">IF($F32+($F32/($D32+$F32))*(R32*($I32-($D32+$F32)))&lt;$F32,$F32,$F32+($F32/($D32+$F32))*(R32*($I32-($D32+$F32))))</f>
        <v>17.556</v>
      </c>
    </row>
    <row r="33" customFormat="false" ht="15" hidden="false" customHeight="false" outlineLevel="0" collapsed="false">
      <c r="A33" s="8" t="s">
        <v>48</v>
      </c>
      <c r="B33" s="9" t="n">
        <f aca="false">Metadata!O31</f>
        <v>5.523</v>
      </c>
      <c r="C33" s="9" t="n">
        <f aca="false">B33*$B$2</f>
        <v>1.38075</v>
      </c>
      <c r="D33" s="9" t="n">
        <f aca="false">Metadata!P31</f>
        <v>32.086</v>
      </c>
      <c r="E33" s="9" t="n">
        <f aca="false">D33*$D$2</f>
        <v>8.0215</v>
      </c>
      <c r="F33" s="9" t="n">
        <f aca="false">Metadata!Q31</f>
        <v>34.716</v>
      </c>
      <c r="G33" s="9" t="n">
        <f aca="false">F33*$F$2</f>
        <v>8.679</v>
      </c>
      <c r="I33" s="10" t="n">
        <v>0</v>
      </c>
      <c r="J33" s="13" t="n">
        <v>11.6</v>
      </c>
      <c r="L33" s="12" t="n">
        <v>0.757575757575757</v>
      </c>
      <c r="M33" s="11" t="n">
        <f aca="false">IF($D33+($D33/($D33+$F33))*(L33*($I33-($D33+$F33)))&lt;$D33,$D33,$D33+($D33/($D33+$F33))*(L33*($I33-($D33+$F33))))</f>
        <v>32.086</v>
      </c>
      <c r="N33" s="11" t="n">
        <f aca="false">IF($F33+($F33/($D33+$F33))*(L33*($I33-($D33+$F33)))&lt;$F33,$F33,$F33+($F33/($D33+$F33))*(L33*($I33-($D33+$F33))))</f>
        <v>34.716</v>
      </c>
      <c r="O33" s="12" t="n">
        <v>0.878787878787879</v>
      </c>
      <c r="P33" s="11" t="n">
        <f aca="false">IF($D33+($D33/($D33+$F33))*(O33*($I33-($D33+$F33)))&lt;$D33,$D33,$D33+($D33/($D33+$F33))*(O33*($I33-($D33+$F33))))</f>
        <v>32.086</v>
      </c>
      <c r="Q33" s="11" t="n">
        <f aca="false">IF($F33+($F33/($D33+$F33))*(O33*($I33-($D33+$F33)))&lt;$F33,$F33,$F33+($F33/($D33+$F33))*(O33*($I33-($D33+$F33))))</f>
        <v>34.716</v>
      </c>
      <c r="R33" s="12" t="n">
        <v>0.919191919191919</v>
      </c>
      <c r="S33" s="11" t="n">
        <f aca="false">IF($D33+($D33/($D33+$F33))*(R33*($I33-($D33+$F33)))&lt;$D33,$D33,$D33+($D33/($D33+$F33))*(R33*($I33-($D33+$F33))))</f>
        <v>32.086</v>
      </c>
      <c r="T33" s="11" t="n">
        <f aca="false">IF($F33+($F33/($D33+$F33))*(R33*($I33-($D33+$F33)))&lt;$F33,$F33,$F33+($F33/($D33+$F33))*(R33*($I33-($D33+$F33))))</f>
        <v>34.716</v>
      </c>
    </row>
    <row r="34" customFormat="false" ht="15" hidden="false" customHeight="false" outlineLevel="0" collapsed="false">
      <c r="A34" s="8" t="s">
        <v>49</v>
      </c>
      <c r="B34" s="9" t="n">
        <f aca="false">Metadata!O32</f>
        <v>12.411</v>
      </c>
      <c r="C34" s="9" t="n">
        <f aca="false">B34*$B$2</f>
        <v>3.10275</v>
      </c>
      <c r="D34" s="9" t="n">
        <f aca="false">Metadata!P32</f>
        <v>72.102</v>
      </c>
      <c r="E34" s="9" t="n">
        <f aca="false">D34*$D$2</f>
        <v>18.0255</v>
      </c>
      <c r="F34" s="9" t="n">
        <f aca="false">Metadata!Q32</f>
        <v>78.012</v>
      </c>
      <c r="G34" s="9" t="n">
        <f aca="false">F34*$F$2</f>
        <v>19.503</v>
      </c>
      <c r="I34" s="17" t="n">
        <v>810</v>
      </c>
      <c r="J34" s="13" t="n">
        <v>104.7</v>
      </c>
      <c r="L34" s="12" t="n">
        <v>0.907578947368421</v>
      </c>
      <c r="M34" s="11" t="n">
        <f aca="false">IF($D34+($D34/($D34+$F34))*(L34*($I34-($D34+$F34)))&lt;$D34,$D34,$D34+($D34/($D34+$F34))*(L34*($I34-($D34+$F34))))</f>
        <v>359.761977299627</v>
      </c>
      <c r="N34" s="11" t="n">
        <f aca="false">IF($F34+($F34/($D34+$F34))*(L34*($I34-($D34+$F34)))&lt;$F34,$F34,$F34+($F34/($D34+$F34))*(L34*($I34-($D34+$F34))))</f>
        <v>389.250663963531</v>
      </c>
      <c r="O34" s="12" t="n">
        <v>0.953789473684211</v>
      </c>
      <c r="P34" s="11" t="n">
        <f aca="false">IF($D34+($D34/($D34+$F34))*(O34*($I34-($D34+$F34)))&lt;$D34,$D34,$D34+($D34/($D34+$F34))*(O34*($I34-($D34+$F34))))</f>
        <v>374.408547704932</v>
      </c>
      <c r="Q34" s="11" t="n">
        <f aca="false">IF($F34+($F34/($D34+$F34))*(O34*($I34-($D34+$F34)))&lt;$F34,$F34,$F34+($F34/($D34+$F34))*(O34*($I34-($D34+$F34))))</f>
        <v>405.097772926647</v>
      </c>
      <c r="R34" s="12" t="n">
        <v>0.96919298245614</v>
      </c>
      <c r="S34" s="11" t="n">
        <f aca="false">IF($D34+($D34/($D34+$F34))*(R34*($I34-($D34+$F34)))&lt;$D34,$D34,$D34+($D34/($D34+$F34))*(R34*($I34-($D34+$F34))))</f>
        <v>379.290737840033</v>
      </c>
      <c r="T34" s="11" t="n">
        <f aca="false">IF($F34+($F34/($D34+$F34))*(R34*($I34-($D34+$F34)))&lt;$F34,$F34,$F34+($F34/($D34+$F34))*(R34*($I34-($D34+$F34))))</f>
        <v>410.38014258102</v>
      </c>
    </row>
    <row r="35" s="8" customFormat="true" ht="15" hidden="false" customHeight="false" outlineLevel="0" collapsed="false">
      <c r="A35" s="8" t="s">
        <v>50</v>
      </c>
      <c r="B35" s="9" t="n">
        <f aca="false">Metadata!O33</f>
        <v>0</v>
      </c>
      <c r="C35" s="9" t="n">
        <f aca="false">B35*$B$2</f>
        <v>0</v>
      </c>
      <c r="D35" s="9" t="n">
        <f aca="false">Metadata!P33</f>
        <v>0</v>
      </c>
      <c r="E35" s="9" t="n">
        <f aca="false">D35*$D$2</f>
        <v>0</v>
      </c>
      <c r="F35" s="9" t="n">
        <f aca="false">Metadata!Q33</f>
        <v>0</v>
      </c>
      <c r="G35" s="9" t="n">
        <f aca="false">F35*$F$2</f>
        <v>0</v>
      </c>
      <c r="I35" s="17" t="s">
        <v>34</v>
      </c>
      <c r="J35" s="13" t="s">
        <v>51</v>
      </c>
      <c r="L35" s="12" t="n">
        <v>0</v>
      </c>
      <c r="M35" s="11" t="e">
        <f aca="false">IF($D35+($D35/($D35+$F35))*(L35*($I35-($D35+$F35)))&lt;$D35,$D35,$D35+($D35/($D35+$F35))*(L35*($I35-($D35+$F35))))</f>
        <v>#DIV/0!</v>
      </c>
      <c r="N35" s="11" t="e">
        <f aca="false">IF($F35+($F35/($D35+$F35))*(L35*($I35-($D35+$F35)))&lt;$F35,$F35,$F35+($F35/($D35+$F35))*(L35*($I35-($D35+$F35))))</f>
        <v>#DIV/0!</v>
      </c>
      <c r="O35" s="12" t="n">
        <v>0</v>
      </c>
      <c r="P35" s="11" t="e">
        <f aca="false">IF($D35+($D35/($D35+$F35))*(O35*($I35-($D35+$F35)))&lt;$D35,$D35,$D35+($D35/($D35+$F35))*(O35*($I35-($D35+$F35))))</f>
        <v>#DIV/0!</v>
      </c>
      <c r="Q35" s="11" t="e">
        <f aca="false">IF($F35+($F35/($D35+$F35))*(O35*($I35-($D35+$F35)))&lt;$F35,$F35,$F35+($F35/($D35+$F35))*(O35*($I35-($D35+$F35))))</f>
        <v>#DIV/0!</v>
      </c>
      <c r="R35" s="12" t="n">
        <v>0</v>
      </c>
      <c r="S35" s="11" t="e">
        <f aca="false">IF($D35+($D35/($D35+$F35))*(R35*($I35-($D35+$F35)))&lt;$D35,$D35,$D35+($D35/($D35+$F35))*(R35*($I35-($D35+$F35))))</f>
        <v>#DIV/0!</v>
      </c>
      <c r="T35" s="11" t="e">
        <f aca="false">IF($F35+($F35/($D35+$F35))*(R35*($I35-($D35+$F35)))&lt;$F35,$F35,$F35+($F35/($D35+$F35))*(R35*($I35-($D35+$F35))))</f>
        <v>#DIV/0!</v>
      </c>
    </row>
    <row r="36" customFormat="false" ht="15" hidden="false" customHeight="false" outlineLevel="0" collapsed="false">
      <c r="A36" s="8" t="s">
        <v>52</v>
      </c>
      <c r="B36" s="9" t="n">
        <f aca="false">Metadata!O34</f>
        <v>21.1531680440771</v>
      </c>
      <c r="C36" s="9" t="n">
        <f aca="false">B36*$B$2</f>
        <v>5.28829201101928</v>
      </c>
      <c r="D36" s="9" t="n">
        <f aca="false">Metadata!P34</f>
        <v>6.86076675849403</v>
      </c>
      <c r="E36" s="9" t="n">
        <f aca="false">D36*$D$2</f>
        <v>1.71519168962351</v>
      </c>
      <c r="F36" s="9" t="n">
        <f aca="false">Metadata!Q34</f>
        <v>4.39031221303949</v>
      </c>
      <c r="G36" s="9" t="n">
        <f aca="false">F36*$F$2</f>
        <v>1.09757805325987</v>
      </c>
      <c r="I36" s="17" t="n">
        <v>1230</v>
      </c>
      <c r="J36" s="13" t="n">
        <v>149.9</v>
      </c>
      <c r="L36" s="12" t="n">
        <v>0.164881542699727</v>
      </c>
      <c r="M36" s="11" t="n">
        <f aca="false">IF($D36+($D36/($D36+$F36))*(L36*($I36-($D36+$F36)))&lt;$D36,$D36,$D36+($D36/($D36+$F36))*(L36*($I36-($D36+$F36))))</f>
        <v>129.397068433978</v>
      </c>
      <c r="N36" s="11" t="n">
        <f aca="false">IF($F36+($F36/($D36+$F36))*(L36*($I36-($D36+$F36)))&lt;$F36,$F36,$F36+($F36/($D36+$F36))*(L36*($I36-($D36+$F36))))</f>
        <v>82.8032128003573</v>
      </c>
      <c r="O36" s="12" t="n">
        <v>0.582440771349864</v>
      </c>
      <c r="P36" s="11" t="n">
        <f aca="false">IF($D36+($D36/($D36+$F36))*(O36*($I36-($D36+$F36)))&lt;$D36,$D36,$D36+($D36/($D36+$F36))*(O36*($I36-($D36+$F36))))</f>
        <v>439.717816114246</v>
      </c>
      <c r="Q36" s="11" t="n">
        <f aca="false">IF($F36+($F36/($D36+$F36))*(O36*($I36-($D36+$F36)))&lt;$F36,$F36,$F36+($F36/($D36+$F36))*(O36*($I36-($D36+$F36))))</f>
        <v>281.382324502921</v>
      </c>
      <c r="R36" s="12" t="n">
        <v>0.721627180899909</v>
      </c>
      <c r="S36" s="11" t="n">
        <f aca="false">IF($D36+($D36/($D36+$F36))*(R36*($I36-($D36+$F36)))&lt;$D36,$D36,$D36+($D36/($D36+$F36))*(R36*($I36-($D36+$F36))))</f>
        <v>543.158065341002</v>
      </c>
      <c r="T36" s="11" t="n">
        <f aca="false">IF($F36+($F36/($D36+$F36))*(R36*($I36-($D36+$F36)))&lt;$F36,$F36,$F36+($F36/($D36+$F36))*(R36*($I36-($D36+$F36))))</f>
        <v>347.57536173711</v>
      </c>
    </row>
  </sheetData>
  <mergeCells count="1">
    <mergeCell ref="B1:F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98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" activeCellId="0" sqref="E2"/>
    </sheetView>
  </sheetViews>
  <sheetFormatPr defaultRowHeight="15"/>
  <cols>
    <col collapsed="false" hidden="false" max="1" min="1" style="0" width="15.1052631578947"/>
    <col collapsed="false" hidden="false" max="4" min="2" style="0" width="8.57085020242915"/>
    <col collapsed="false" hidden="false" max="5" min="5" style="17" width="40.17004048583"/>
    <col collapsed="false" hidden="false" max="6" min="6" style="17" width="46.3805668016194"/>
    <col collapsed="false" hidden="false" max="15" min="7" style="17" width="9.10526315789474"/>
    <col collapsed="false" hidden="false" max="1025" min="16" style="0" width="8.57085020242915"/>
  </cols>
  <sheetData>
    <row r="1" customFormat="false" ht="15" hidden="false" customHeight="false" outlineLevel="0" collapsed="false">
      <c r="A1" s="55" t="s">
        <v>179</v>
      </c>
      <c r="B1" s="55" t="s">
        <v>254</v>
      </c>
      <c r="C1" s="55" t="s">
        <v>255</v>
      </c>
      <c r="D1" s="55" t="s">
        <v>256</v>
      </c>
      <c r="E1" s="56" t="s">
        <v>257</v>
      </c>
      <c r="F1" s="57" t="s">
        <v>258</v>
      </c>
    </row>
    <row r="2" customFormat="false" ht="15" hidden="false" customHeight="false" outlineLevel="0" collapsed="false">
      <c r="A2" s="58" t="n">
        <v>12692</v>
      </c>
      <c r="B2" s="0" t="n">
        <v>1934</v>
      </c>
      <c r="C2" s="0" t="n">
        <v>9</v>
      </c>
      <c r="D2" s="0" t="n">
        <v>4227.89476450537</v>
      </c>
      <c r="E2" s="13" t="n">
        <v>2877580.82468487</v>
      </c>
      <c r="F2" s="24" t="n">
        <f aca="false">E2/43560</f>
        <v>66.0601658559429</v>
      </c>
    </row>
    <row r="3" customFormat="false" ht="15" hidden="false" customHeight="false" outlineLevel="0" collapsed="false">
      <c r="A3" s="58" t="n">
        <v>28276</v>
      </c>
      <c r="B3" s="0" t="n">
        <v>1977</v>
      </c>
      <c r="C3" s="0" t="n">
        <v>5</v>
      </c>
      <c r="D3" s="0" t="n">
        <v>4279.73506854598</v>
      </c>
      <c r="E3" s="13" t="n">
        <v>2745293.89329139</v>
      </c>
      <c r="F3" s="24" t="n">
        <f aca="false">E3/43560</f>
        <v>63.023275787222</v>
      </c>
    </row>
    <row r="4" customFormat="false" ht="15" hidden="false" customHeight="false" outlineLevel="0" collapsed="false">
      <c r="A4" s="58" t="n">
        <v>12723</v>
      </c>
      <c r="B4" s="0" t="n">
        <v>1934</v>
      </c>
      <c r="C4" s="0" t="n">
        <v>10</v>
      </c>
      <c r="D4" s="0" t="n">
        <v>4492.78849646696</v>
      </c>
      <c r="E4" s="13" t="n">
        <v>2727076.15258792</v>
      </c>
      <c r="F4" s="24" t="n">
        <f aca="false">E4/43560</f>
        <v>62.6050540079871</v>
      </c>
    </row>
    <row r="5" customFormat="false" ht="15" hidden="false" customHeight="false" outlineLevel="0" collapsed="false">
      <c r="A5" s="58" t="n">
        <v>11596</v>
      </c>
      <c r="B5" s="0" t="n">
        <v>1931</v>
      </c>
      <c r="C5" s="0" t="n">
        <v>9</v>
      </c>
      <c r="D5" s="0" t="n">
        <v>4713.74359636246</v>
      </c>
      <c r="E5" s="13" t="n">
        <v>2670757.09170419</v>
      </c>
      <c r="F5" s="24" t="n">
        <f aca="false">E5/43560</f>
        <v>61.3121462742009</v>
      </c>
    </row>
    <row r="6" customFormat="false" ht="15" hidden="false" customHeight="false" outlineLevel="0" collapsed="false">
      <c r="A6" s="58" t="n">
        <v>33177</v>
      </c>
      <c r="B6" s="0" t="n">
        <v>1990</v>
      </c>
      <c r="C6" s="0" t="n">
        <v>10</v>
      </c>
      <c r="D6" s="0" t="n">
        <v>4803.8615147293</v>
      </c>
      <c r="E6" s="13" t="n">
        <v>2482898.31788272</v>
      </c>
      <c r="F6" s="24" t="n">
        <f aca="false">E6/43560</f>
        <v>56.999502247078</v>
      </c>
    </row>
    <row r="7" customFormat="false" ht="15" hidden="false" customHeight="false" outlineLevel="0" collapsed="false">
      <c r="A7" s="58" t="n">
        <v>12662</v>
      </c>
      <c r="B7" s="0" t="n">
        <v>1934</v>
      </c>
      <c r="C7" s="0" t="n">
        <v>8</v>
      </c>
      <c r="D7" s="0" t="n">
        <v>4915.93281623209</v>
      </c>
      <c r="E7" s="13" t="n">
        <v>2523593.30689896</v>
      </c>
      <c r="F7" s="24" t="n">
        <f aca="false">E7/43560</f>
        <v>57.9337306450634</v>
      </c>
    </row>
    <row r="8" customFormat="false" ht="15" hidden="false" customHeight="false" outlineLevel="0" collapsed="false">
      <c r="A8" s="58" t="n">
        <v>11993</v>
      </c>
      <c r="B8" s="0" t="n">
        <v>1932</v>
      </c>
      <c r="C8" s="0" t="n">
        <v>10</v>
      </c>
      <c r="D8" s="0" t="n">
        <v>5069.76797932424</v>
      </c>
      <c r="E8" s="13" t="n">
        <v>2332393.64578576</v>
      </c>
      <c r="F8" s="24" t="n">
        <f aca="false">E8/43560</f>
        <v>53.5443903991222</v>
      </c>
    </row>
    <row r="9" customFormat="false" ht="15" hidden="false" customHeight="false" outlineLevel="0" collapsed="false">
      <c r="A9" s="58" t="n">
        <v>33572</v>
      </c>
      <c r="B9" s="0" t="n">
        <v>1991</v>
      </c>
      <c r="C9" s="0" t="n">
        <v>11</v>
      </c>
      <c r="D9" s="0" t="n">
        <v>5195.22814552647</v>
      </c>
      <c r="E9" s="13" t="n">
        <v>2430604.05554675</v>
      </c>
      <c r="F9" s="24" t="n">
        <f aca="false">E9/43560</f>
        <v>55.7989911741679</v>
      </c>
    </row>
    <row r="10" customFormat="false" ht="15" hidden="false" customHeight="false" outlineLevel="0" collapsed="false">
      <c r="A10" s="58" t="n">
        <v>8918</v>
      </c>
      <c r="B10" s="0" t="n">
        <v>1924</v>
      </c>
      <c r="C10" s="0" t="n">
        <v>5</v>
      </c>
      <c r="D10" s="0" t="n">
        <v>5197.71534447154</v>
      </c>
      <c r="E10" s="13" t="n">
        <v>2395555.91115546</v>
      </c>
      <c r="F10" s="24" t="n">
        <f aca="false">E10/43560</f>
        <v>54.9943964911722</v>
      </c>
    </row>
    <row r="11" customFormat="false" ht="15" hidden="false" customHeight="false" outlineLevel="0" collapsed="false">
      <c r="A11" s="58" t="n">
        <v>12358</v>
      </c>
      <c r="B11" s="0" t="n">
        <v>1933</v>
      </c>
      <c r="C11" s="0" t="n">
        <v>10</v>
      </c>
      <c r="D11" s="0" t="n">
        <v>5216.80710402568</v>
      </c>
      <c r="E11" s="13" t="n">
        <v>2294181.96821088</v>
      </c>
      <c r="F11" s="24" t="n">
        <f aca="false">E11/43560</f>
        <v>52.667170987394</v>
      </c>
    </row>
    <row r="12" customFormat="false" ht="15" hidden="false" customHeight="false" outlineLevel="0" collapsed="false">
      <c r="A12" s="58" t="n">
        <v>33207</v>
      </c>
      <c r="B12" s="0" t="n">
        <v>1990</v>
      </c>
      <c r="C12" s="0" t="n">
        <v>11</v>
      </c>
      <c r="D12" s="0" t="n">
        <v>5220.66621466959</v>
      </c>
      <c r="E12" s="13" t="n">
        <v>2332393.64578576</v>
      </c>
      <c r="F12" s="24" t="n">
        <f aca="false">E12/43560</f>
        <v>53.5443903991222</v>
      </c>
    </row>
    <row r="13" customFormat="false" ht="15" hidden="false" customHeight="false" outlineLevel="0" collapsed="false">
      <c r="A13" s="58" t="n">
        <v>10866</v>
      </c>
      <c r="B13" s="0" t="n">
        <v>1929</v>
      </c>
      <c r="C13" s="0" t="n">
        <v>9</v>
      </c>
      <c r="D13" s="0" t="n">
        <v>5245.38969819865</v>
      </c>
      <c r="E13" s="13" t="n">
        <v>2294181.96821088</v>
      </c>
      <c r="F13" s="24" t="n">
        <f aca="false">E13/43560</f>
        <v>52.667170987394</v>
      </c>
    </row>
    <row r="14" customFormat="false" ht="15" hidden="false" customHeight="false" outlineLevel="0" collapsed="false">
      <c r="A14" s="58" t="n">
        <v>9040</v>
      </c>
      <c r="B14" s="0" t="n">
        <v>1924</v>
      </c>
      <c r="C14" s="0" t="n">
        <v>9</v>
      </c>
      <c r="D14" s="0" t="n">
        <v>5250.36660280653</v>
      </c>
      <c r="E14" s="13" t="n">
        <v>2297389.63648973</v>
      </c>
      <c r="F14" s="24" t="n">
        <f aca="false">E14/43560</f>
        <v>52.740808918497</v>
      </c>
    </row>
    <row r="15" customFormat="false" ht="15" hidden="false" customHeight="false" outlineLevel="0" collapsed="false">
      <c r="A15" s="58" t="n">
        <v>12023</v>
      </c>
      <c r="B15" s="0" t="n">
        <v>1932</v>
      </c>
      <c r="C15" s="0" t="n">
        <v>11</v>
      </c>
      <c r="D15" s="0" t="n">
        <v>5264.56592418889</v>
      </c>
      <c r="E15" s="13" t="n">
        <v>2602381.85743309</v>
      </c>
      <c r="F15" s="24" t="n">
        <f aca="false">E15/43560</f>
        <v>59.7424668832206</v>
      </c>
    </row>
    <row r="16" customFormat="false" ht="15" hidden="false" customHeight="false" outlineLevel="0" collapsed="false">
      <c r="A16" s="58" t="n">
        <v>11627</v>
      </c>
      <c r="B16" s="0" t="n">
        <v>1931</v>
      </c>
      <c r="C16" s="0" t="n">
        <v>10</v>
      </c>
      <c r="D16" s="0" t="n">
        <v>5270.59170357285</v>
      </c>
      <c r="E16" s="13" t="n">
        <v>2294181.96821088</v>
      </c>
      <c r="F16" s="24" t="n">
        <f aca="false">E16/43560</f>
        <v>52.667170987394</v>
      </c>
    </row>
    <row r="17" customFormat="false" ht="15" hidden="false" customHeight="false" outlineLevel="0" collapsed="false">
      <c r="A17" s="58" t="n">
        <v>12388</v>
      </c>
      <c r="B17" s="0" t="n">
        <v>1933</v>
      </c>
      <c r="C17" s="0" t="n">
        <v>11</v>
      </c>
      <c r="D17" s="0" t="n">
        <v>5275.08773201135</v>
      </c>
      <c r="E17" s="13" t="n">
        <v>2294181.96821088</v>
      </c>
      <c r="F17" s="24" t="n">
        <f aca="false">E17/43560</f>
        <v>52.667170987394</v>
      </c>
    </row>
    <row r="18" customFormat="false" ht="15" hidden="false" customHeight="false" outlineLevel="0" collapsed="false">
      <c r="A18" s="58" t="n">
        <v>33542</v>
      </c>
      <c r="B18" s="0" t="n">
        <v>1991</v>
      </c>
      <c r="C18" s="0" t="n">
        <v>10</v>
      </c>
      <c r="D18" s="0" t="n">
        <v>5362.35288428045</v>
      </c>
      <c r="E18" s="13" t="n">
        <v>2215396.94228786</v>
      </c>
      <c r="F18" s="24" t="n">
        <f aca="false">E18/43560</f>
        <v>50.8585156631741</v>
      </c>
    </row>
    <row r="19" customFormat="false" ht="15" hidden="false" customHeight="false" outlineLevel="0" collapsed="false">
      <c r="A19" s="58" t="n">
        <v>12327</v>
      </c>
      <c r="B19" s="0" t="n">
        <v>1933</v>
      </c>
      <c r="C19" s="0" t="n">
        <v>9</v>
      </c>
      <c r="D19" s="0" t="n">
        <v>5367.46897081509</v>
      </c>
      <c r="E19" s="13" t="n">
        <v>2215396.94228786</v>
      </c>
      <c r="F19" s="24" t="n">
        <f aca="false">E19/43560</f>
        <v>50.8585156631741</v>
      </c>
    </row>
    <row r="20" customFormat="false" ht="15" hidden="false" customHeight="false" outlineLevel="0" collapsed="false">
      <c r="A20" s="58" t="n">
        <v>33938</v>
      </c>
      <c r="B20" s="0" t="n">
        <v>1992</v>
      </c>
      <c r="C20" s="0" t="n">
        <v>11</v>
      </c>
      <c r="D20" s="0" t="n">
        <v>5374.88861900378</v>
      </c>
      <c r="E20" s="13" t="n">
        <v>2289689.83153585</v>
      </c>
      <c r="F20" s="24" t="n">
        <f aca="false">E20/43560</f>
        <v>52.5640457193722</v>
      </c>
    </row>
    <row r="21" customFormat="false" ht="15" hidden="false" customHeight="false" outlineLevel="0" collapsed="false">
      <c r="A21" s="58" t="n">
        <v>32447</v>
      </c>
      <c r="B21" s="0" t="n">
        <v>1988</v>
      </c>
      <c r="C21" s="0" t="n">
        <v>10</v>
      </c>
      <c r="D21" s="0" t="n">
        <v>5374.98615396099</v>
      </c>
      <c r="E21" s="13" t="n">
        <v>2297389.63648973</v>
      </c>
      <c r="F21" s="24" t="n">
        <f aca="false">E21/43560</f>
        <v>52.740808918497</v>
      </c>
    </row>
    <row r="22" customFormat="false" ht="15" hidden="false" customHeight="false" outlineLevel="0" collapsed="false">
      <c r="A22" s="58" t="n">
        <v>11474</v>
      </c>
      <c r="B22" s="0" t="n">
        <v>1931</v>
      </c>
      <c r="C22" s="0" t="n">
        <v>5</v>
      </c>
      <c r="D22" s="0" t="n">
        <v>5393.32005747412</v>
      </c>
      <c r="E22" s="13" t="n">
        <v>2395555.91115546</v>
      </c>
      <c r="F22" s="24" t="n">
        <f aca="false">E22/43560</f>
        <v>54.9943964911722</v>
      </c>
    </row>
    <row r="23" customFormat="false" ht="15" hidden="false" customHeight="false" outlineLevel="0" collapsed="false">
      <c r="A23" s="58" t="n">
        <v>11657</v>
      </c>
      <c r="B23" s="0" t="n">
        <v>1931</v>
      </c>
      <c r="C23" s="0" t="n">
        <v>11</v>
      </c>
      <c r="D23" s="0" t="n">
        <v>5453.53807971736</v>
      </c>
      <c r="E23" s="13" t="n">
        <v>2392392.37797187</v>
      </c>
      <c r="F23" s="24" t="n">
        <f aca="false">E23/43560</f>
        <v>54.9217717624397</v>
      </c>
    </row>
    <row r="24" customFormat="false" ht="15" hidden="false" customHeight="false" outlineLevel="0" collapsed="false">
      <c r="A24" s="58" t="n">
        <v>10897</v>
      </c>
      <c r="B24" s="0" t="n">
        <v>1929</v>
      </c>
      <c r="C24" s="0" t="n">
        <v>10</v>
      </c>
      <c r="D24" s="0" t="n">
        <v>5457.25090814092</v>
      </c>
      <c r="E24" s="13" t="n">
        <v>2297389.63648973</v>
      </c>
      <c r="F24" s="24" t="n">
        <f aca="false">E24/43560</f>
        <v>52.740808918497</v>
      </c>
    </row>
    <row r="25" customFormat="false" ht="15" hidden="false" customHeight="false" outlineLevel="0" collapsed="false">
      <c r="A25" s="58" t="n">
        <v>28429</v>
      </c>
      <c r="B25" s="0" t="n">
        <v>1977</v>
      </c>
      <c r="C25" s="0" t="n">
        <v>10</v>
      </c>
      <c r="D25" s="0" t="n">
        <v>5491.65635263236</v>
      </c>
      <c r="E25" s="13" t="n">
        <v>2139868.9605282</v>
      </c>
      <c r="F25" s="24" t="n">
        <f aca="false">E25/43560</f>
        <v>49.1246317843938</v>
      </c>
    </row>
    <row r="26" customFormat="false" ht="15" hidden="false" customHeight="false" outlineLevel="0" collapsed="false">
      <c r="A26" s="58" t="n">
        <v>34638</v>
      </c>
      <c r="B26" s="0" t="n">
        <v>1994</v>
      </c>
      <c r="C26" s="0" t="n">
        <v>10</v>
      </c>
      <c r="D26" s="0" t="n">
        <v>5582.83738679339</v>
      </c>
      <c r="E26" s="13" t="n">
        <v>2395600.04625072</v>
      </c>
      <c r="F26" s="24" t="n">
        <f aca="false">E26/43560</f>
        <v>54.9954096935427</v>
      </c>
    </row>
    <row r="27" customFormat="false" ht="15" hidden="false" customHeight="false" outlineLevel="0" collapsed="false">
      <c r="A27" s="58" t="n">
        <v>33908</v>
      </c>
      <c r="B27" s="0" t="n">
        <v>1992</v>
      </c>
      <c r="C27" s="0" t="n">
        <v>10</v>
      </c>
      <c r="D27" s="0" t="n">
        <v>5590.66528786823</v>
      </c>
      <c r="E27" s="13" t="n">
        <v>2207697.13733398</v>
      </c>
      <c r="F27" s="24" t="n">
        <f aca="false">E27/43560</f>
        <v>50.6817524640492</v>
      </c>
    </row>
    <row r="28" customFormat="false" ht="15" hidden="false" customHeight="false" outlineLevel="0" collapsed="false">
      <c r="A28" s="58" t="n">
        <v>10927</v>
      </c>
      <c r="B28" s="0" t="n">
        <v>1929</v>
      </c>
      <c r="C28" s="0" t="n">
        <v>11</v>
      </c>
      <c r="D28" s="0" t="n">
        <v>5605.11328125</v>
      </c>
      <c r="E28" s="13" t="n">
        <v>2313607.35204885</v>
      </c>
      <c r="F28" s="24" t="n">
        <f aca="false">E28/43560</f>
        <v>53.1131164382198</v>
      </c>
    </row>
    <row r="29" customFormat="false" ht="15" hidden="false" customHeight="false" outlineLevel="0" collapsed="false">
      <c r="A29" s="58" t="n">
        <v>11566</v>
      </c>
      <c r="B29" s="0" t="n">
        <v>1931</v>
      </c>
      <c r="C29" s="0" t="n">
        <v>8</v>
      </c>
      <c r="D29" s="0" t="n">
        <v>5733.74152194467</v>
      </c>
      <c r="E29" s="13" t="n">
        <v>2395600.04625072</v>
      </c>
      <c r="F29" s="24" t="n">
        <f aca="false">E29/43560</f>
        <v>54.9954096935427</v>
      </c>
    </row>
    <row r="30" customFormat="false" ht="15" hidden="false" customHeight="false" outlineLevel="0" collapsed="false">
      <c r="A30" s="58" t="n">
        <v>28459</v>
      </c>
      <c r="B30" s="0" t="n">
        <v>1977</v>
      </c>
      <c r="C30" s="0" t="n">
        <v>11</v>
      </c>
      <c r="D30" s="0" t="n">
        <v>5775.62939764132</v>
      </c>
      <c r="E30" s="13" t="n">
        <v>2238079.37028919</v>
      </c>
      <c r="F30" s="24" t="n">
        <f aca="false">E30/43560</f>
        <v>51.3792325594396</v>
      </c>
    </row>
    <row r="31" customFormat="false" ht="15" hidden="false" customHeight="false" outlineLevel="0" collapsed="false">
      <c r="A31" s="58" t="n">
        <v>10836</v>
      </c>
      <c r="B31" s="0" t="n">
        <v>1929</v>
      </c>
      <c r="C31" s="0" t="n">
        <v>8</v>
      </c>
      <c r="D31" s="0" t="n">
        <v>5869.54975803643</v>
      </c>
      <c r="E31" s="13" t="n">
        <v>2305907.54709498</v>
      </c>
      <c r="F31" s="24" t="n">
        <f aca="false">E31/43560</f>
        <v>52.936353239095</v>
      </c>
    </row>
    <row r="32" customFormat="false" ht="15" hidden="false" customHeight="false" outlineLevel="0" collapsed="false">
      <c r="A32" s="58" t="n">
        <v>33269</v>
      </c>
      <c r="B32" s="0" t="n">
        <v>1991</v>
      </c>
      <c r="C32" s="0" t="n">
        <v>1</v>
      </c>
      <c r="D32" s="0" t="n">
        <v>5879.85250796178</v>
      </c>
      <c r="E32" s="13" t="n">
        <v>2305907.54709498</v>
      </c>
      <c r="F32" s="24" t="n">
        <f aca="false">E32/43560</f>
        <v>52.936353239095</v>
      </c>
    </row>
    <row r="33" customFormat="false" ht="15" hidden="false" customHeight="false" outlineLevel="0" collapsed="false">
      <c r="A33" s="58" t="n">
        <v>9071</v>
      </c>
      <c r="B33" s="0" t="n">
        <v>1924</v>
      </c>
      <c r="C33" s="0" t="n">
        <v>10</v>
      </c>
      <c r="D33" s="0" t="n">
        <v>5923.64319702926</v>
      </c>
      <c r="E33" s="13" t="n">
        <v>2409241.35593948</v>
      </c>
      <c r="F33" s="24" t="n">
        <f aca="false">E33/43560</f>
        <v>55.3085710729909</v>
      </c>
    </row>
    <row r="34" customFormat="false" ht="15" hidden="false" customHeight="false" outlineLevel="0" collapsed="false">
      <c r="A34" s="58" t="n">
        <v>8948</v>
      </c>
      <c r="B34" s="0" t="n">
        <v>1924</v>
      </c>
      <c r="C34" s="0" t="n">
        <v>6</v>
      </c>
      <c r="D34" s="0" t="n">
        <v>5939.68358130971</v>
      </c>
      <c r="E34" s="13" t="n">
        <v>2242413.02840294</v>
      </c>
      <c r="F34" s="24" t="n">
        <f aca="false">E34/43560</f>
        <v>51.4787196603062</v>
      </c>
    </row>
    <row r="35" customFormat="false" ht="15" hidden="false" customHeight="false" outlineLevel="0" collapsed="false">
      <c r="A35" s="58" t="n">
        <v>33024</v>
      </c>
      <c r="B35" s="0" t="n">
        <v>1990</v>
      </c>
      <c r="C35" s="0" t="n">
        <v>5</v>
      </c>
      <c r="D35" s="0" t="n">
        <v>6020.41899196357</v>
      </c>
      <c r="E35" s="13" t="n">
        <v>2246701.68689877</v>
      </c>
      <c r="F35" s="24" t="n">
        <f aca="false">E35/43560</f>
        <v>51.5771737120929</v>
      </c>
    </row>
    <row r="36" customFormat="false" ht="15" hidden="false" customHeight="false" outlineLevel="0" collapsed="false">
      <c r="A36" s="58" t="n">
        <v>20332</v>
      </c>
      <c r="B36" s="0" t="n">
        <v>1955</v>
      </c>
      <c r="C36" s="0" t="n">
        <v>8</v>
      </c>
      <c r="D36" s="0" t="n">
        <v>6022.86828846537</v>
      </c>
      <c r="E36" s="13" t="n">
        <v>2322756.52506259</v>
      </c>
      <c r="F36" s="24" t="n">
        <f aca="false">E36/43560</f>
        <v>53.3231525496462</v>
      </c>
    </row>
    <row r="37" customFormat="false" ht="15" hidden="false" customHeight="false" outlineLevel="0" collapsed="false">
      <c r="A37" s="58" t="n">
        <v>33238</v>
      </c>
      <c r="B37" s="0" t="n">
        <v>1990</v>
      </c>
      <c r="C37" s="0" t="n">
        <v>12</v>
      </c>
      <c r="D37" s="0" t="n">
        <v>6027.32995061206</v>
      </c>
      <c r="E37" s="13" t="n">
        <v>2412449.02421833</v>
      </c>
      <c r="F37" s="24" t="n">
        <f aca="false">E37/43560</f>
        <v>55.3822090040939</v>
      </c>
    </row>
    <row r="38" customFormat="false" ht="15" hidden="false" customHeight="false" outlineLevel="0" collapsed="false">
      <c r="A38" s="58" t="n">
        <v>28398</v>
      </c>
      <c r="B38" s="0" t="n">
        <v>1977</v>
      </c>
      <c r="C38" s="0" t="n">
        <v>9</v>
      </c>
      <c r="D38" s="0" t="n">
        <v>6072.04358454419</v>
      </c>
      <c r="E38" s="13" t="n">
        <v>2092912.70215901</v>
      </c>
      <c r="F38" s="24" t="n">
        <f aca="false">E38/43560</f>
        <v>48.0466644205467</v>
      </c>
    </row>
    <row r="39" customFormat="false" ht="15" hidden="false" customHeight="false" outlineLevel="0" collapsed="false">
      <c r="A39" s="58" t="n">
        <v>28033</v>
      </c>
      <c r="B39" s="0" t="n">
        <v>1976</v>
      </c>
      <c r="C39" s="0" t="n">
        <v>9</v>
      </c>
      <c r="D39" s="0" t="n">
        <v>6073.74992535828</v>
      </c>
      <c r="E39" s="13" t="n">
        <v>2092912.70215901</v>
      </c>
      <c r="F39" s="24" t="n">
        <f aca="false">E39/43560</f>
        <v>48.0466644205467</v>
      </c>
    </row>
    <row r="40" customFormat="false" ht="15" hidden="false" customHeight="false" outlineLevel="0" collapsed="false">
      <c r="A40" s="58" t="n">
        <v>33511</v>
      </c>
      <c r="B40" s="0" t="n">
        <v>1991</v>
      </c>
      <c r="C40" s="0" t="n">
        <v>9</v>
      </c>
      <c r="D40" s="0" t="n">
        <v>6076.46080065685</v>
      </c>
      <c r="E40" s="13" t="n">
        <v>1998990.95089385</v>
      </c>
      <c r="F40" s="24" t="n">
        <f aca="false">E40/43560</f>
        <v>45.8905176972876</v>
      </c>
    </row>
    <row r="41" customFormat="false" ht="15" hidden="false" customHeight="false" outlineLevel="0" collapsed="false">
      <c r="A41" s="58" t="n">
        <v>33389</v>
      </c>
      <c r="B41" s="0" t="n">
        <v>1991</v>
      </c>
      <c r="C41" s="0" t="n">
        <v>5</v>
      </c>
      <c r="D41" s="0" t="n">
        <v>6142.05192575637</v>
      </c>
      <c r="E41" s="13" t="n">
        <v>2327090.18317634</v>
      </c>
      <c r="F41" s="24" t="n">
        <f aca="false">E41/43560</f>
        <v>53.4226396505129</v>
      </c>
    </row>
    <row r="42" customFormat="false" ht="15" hidden="false" customHeight="false" outlineLevel="0" collapsed="false">
      <c r="A42" s="58" t="n">
        <v>33054</v>
      </c>
      <c r="B42" s="0" t="n">
        <v>1990</v>
      </c>
      <c r="C42" s="0" t="n">
        <v>6</v>
      </c>
      <c r="D42" s="0" t="n">
        <v>6144.28760698647</v>
      </c>
      <c r="E42" s="13" t="n">
        <v>2331378.84167217</v>
      </c>
      <c r="F42" s="24" t="n">
        <f aca="false">E42/43560</f>
        <v>53.5210937022995</v>
      </c>
    </row>
    <row r="43" customFormat="false" ht="15" hidden="false" customHeight="false" outlineLevel="0" collapsed="false">
      <c r="A43" s="58" t="n">
        <v>32416</v>
      </c>
      <c r="B43" s="0" t="n">
        <v>1988</v>
      </c>
      <c r="C43" s="0" t="n">
        <v>9</v>
      </c>
      <c r="D43" s="0" t="n">
        <v>6207.90253657444</v>
      </c>
      <c r="E43" s="13" t="n">
        <v>2097201.36065484</v>
      </c>
      <c r="F43" s="24" t="n">
        <f aca="false">E43/43560</f>
        <v>48.1451184723334</v>
      </c>
    </row>
    <row r="44" customFormat="false" ht="15" hidden="false" customHeight="false" outlineLevel="0" collapsed="false">
      <c r="A44" s="58" t="n">
        <v>32233</v>
      </c>
      <c r="B44" s="0" t="n">
        <v>1988</v>
      </c>
      <c r="C44" s="0" t="n">
        <v>3</v>
      </c>
      <c r="D44" s="0" t="n">
        <v>6224.08503246915</v>
      </c>
      <c r="E44" s="13" t="n">
        <v>2254928.3482568</v>
      </c>
      <c r="F44" s="24" t="n">
        <f aca="false">E44/43560</f>
        <v>51.7660318699908</v>
      </c>
    </row>
    <row r="45" customFormat="false" ht="15" hidden="false" customHeight="false" outlineLevel="0" collapsed="false">
      <c r="A45" s="58" t="n">
        <v>11262</v>
      </c>
      <c r="B45" s="0" t="n">
        <v>1930</v>
      </c>
      <c r="C45" s="0" t="n">
        <v>10</v>
      </c>
      <c r="D45" s="0" t="n">
        <v>6241.12771198248</v>
      </c>
      <c r="E45" s="13" t="n">
        <v>2429044.38683201</v>
      </c>
      <c r="F45" s="24" t="n">
        <f aca="false">E45/43560</f>
        <v>55.7631861072546</v>
      </c>
    </row>
    <row r="46" customFormat="false" ht="15" hidden="false" customHeight="false" outlineLevel="0" collapsed="false">
      <c r="A46" s="58" t="n">
        <v>11504</v>
      </c>
      <c r="B46" s="0" t="n">
        <v>1931</v>
      </c>
      <c r="C46" s="0" t="n">
        <v>6</v>
      </c>
      <c r="D46" s="0" t="n">
        <v>6260.53404284435</v>
      </c>
      <c r="E46" s="13" t="n">
        <v>2097201.36065484</v>
      </c>
      <c r="F46" s="24" t="n">
        <f aca="false">E46/43560</f>
        <v>48.1451184723334</v>
      </c>
    </row>
    <row r="47" customFormat="false" ht="15" hidden="false" customHeight="false" outlineLevel="0" collapsed="false">
      <c r="A47" s="58" t="n">
        <v>11292</v>
      </c>
      <c r="B47" s="0" t="n">
        <v>1930</v>
      </c>
      <c r="C47" s="0" t="n">
        <v>11</v>
      </c>
      <c r="D47" s="0" t="n">
        <v>6272.8021963326</v>
      </c>
      <c r="E47" s="13" t="n">
        <v>2425836.71855316</v>
      </c>
      <c r="F47" s="24" t="n">
        <f aca="false">E47/43560</f>
        <v>55.6895481761515</v>
      </c>
    </row>
    <row r="48" customFormat="false" ht="15" hidden="false" customHeight="false" outlineLevel="0" collapsed="false">
      <c r="A48" s="58" t="n">
        <v>16315</v>
      </c>
      <c r="B48" s="0" t="n">
        <v>1944</v>
      </c>
      <c r="C48" s="0" t="n">
        <v>8</v>
      </c>
      <c r="D48" s="0" t="n">
        <v>6279.92056565983</v>
      </c>
      <c r="E48" s="13" t="n">
        <v>2259262.00637055</v>
      </c>
      <c r="F48" s="24" t="n">
        <f aca="false">E48/43560</f>
        <v>51.8655189708575</v>
      </c>
    </row>
    <row r="49" customFormat="false" ht="15" hidden="false" customHeight="false" outlineLevel="0" collapsed="false">
      <c r="A49" s="58" t="n">
        <v>28003</v>
      </c>
      <c r="B49" s="0" t="n">
        <v>1976</v>
      </c>
      <c r="C49" s="0" t="n">
        <v>8</v>
      </c>
      <c r="D49" s="0" t="n">
        <v>6315.0572875199</v>
      </c>
      <c r="E49" s="13" t="n">
        <v>2097201.36065484</v>
      </c>
      <c r="F49" s="24" t="n">
        <f aca="false">E49/43560</f>
        <v>48.1451184723334</v>
      </c>
    </row>
    <row r="50" customFormat="false" ht="15" hidden="false" customHeight="false" outlineLevel="0" collapsed="false">
      <c r="A50" s="58" t="n">
        <v>32386</v>
      </c>
      <c r="B50" s="0" t="n">
        <v>1988</v>
      </c>
      <c r="C50" s="0" t="n">
        <v>8</v>
      </c>
      <c r="D50" s="0" t="n">
        <v>6332.33422074045</v>
      </c>
      <c r="E50" s="13" t="n">
        <v>2097201.36065484</v>
      </c>
      <c r="F50" s="24" t="n">
        <f aca="false">E50/43560</f>
        <v>48.1451184723334</v>
      </c>
    </row>
    <row r="51" customFormat="false" ht="15" hidden="false" customHeight="false" outlineLevel="0" collapsed="false">
      <c r="A51" s="58" t="n">
        <v>12631</v>
      </c>
      <c r="B51" s="0" t="n">
        <v>1934</v>
      </c>
      <c r="C51" s="0" t="n">
        <v>7</v>
      </c>
      <c r="D51" s="0" t="n">
        <v>6336.39406784932</v>
      </c>
      <c r="E51" s="13" t="n">
        <v>2339351.88767627</v>
      </c>
      <c r="F51" s="24" t="n">
        <f aca="false">E51/43560</f>
        <v>53.7041296528068</v>
      </c>
    </row>
    <row r="52" customFormat="false" ht="15" hidden="false" customHeight="false" outlineLevel="0" collapsed="false">
      <c r="A52" s="58" t="n">
        <v>9801</v>
      </c>
      <c r="B52" s="0" t="n">
        <v>1926</v>
      </c>
      <c r="C52" s="0" t="n">
        <v>10</v>
      </c>
      <c r="D52" s="0" t="n">
        <v>6368.73025726513</v>
      </c>
      <c r="E52" s="13" t="n">
        <v>2347051.69263014</v>
      </c>
      <c r="F52" s="24" t="n">
        <f aca="false">E52/43560</f>
        <v>53.8808928519317</v>
      </c>
    </row>
    <row r="53" customFormat="false" ht="15" hidden="false" customHeight="false" outlineLevel="0" collapsed="false">
      <c r="A53" s="58" t="n">
        <v>11932</v>
      </c>
      <c r="B53" s="0" t="n">
        <v>1932</v>
      </c>
      <c r="C53" s="0" t="n">
        <v>8</v>
      </c>
      <c r="D53" s="0" t="n">
        <v>6479.65656722731</v>
      </c>
      <c r="E53" s="13" t="n">
        <v>2339351.88767627</v>
      </c>
      <c r="F53" s="24" t="n">
        <f aca="false">E53/43560</f>
        <v>53.7041296528068</v>
      </c>
    </row>
    <row r="54" customFormat="false" ht="15" hidden="false" customHeight="false" outlineLevel="0" collapsed="false">
      <c r="A54" s="58" t="n">
        <v>33603</v>
      </c>
      <c r="B54" s="0" t="n">
        <v>1991</v>
      </c>
      <c r="C54" s="0" t="n">
        <v>12</v>
      </c>
      <c r="D54" s="0" t="n">
        <v>6512.6834289162</v>
      </c>
      <c r="E54" s="13" t="n">
        <v>2109761.68012663</v>
      </c>
      <c r="F54" s="24" t="n">
        <f aca="false">E54/43560</f>
        <v>48.433463731098</v>
      </c>
    </row>
    <row r="55" customFormat="false" ht="15" hidden="false" customHeight="false" outlineLevel="0" collapsed="false">
      <c r="A55" s="58" t="n">
        <v>28306</v>
      </c>
      <c r="B55" s="0" t="n">
        <v>1977</v>
      </c>
      <c r="C55" s="0" t="n">
        <v>6</v>
      </c>
      <c r="D55" s="0" t="n">
        <v>6515.44034260549</v>
      </c>
      <c r="E55" s="13" t="n">
        <v>2117602.91359534</v>
      </c>
      <c r="F55" s="24" t="n">
        <f aca="false">E55/43560</f>
        <v>48.6134736821705</v>
      </c>
    </row>
    <row r="56" customFormat="false" ht="15" hidden="false" customHeight="false" outlineLevel="0" collapsed="false">
      <c r="A56" s="58" t="n">
        <v>8887</v>
      </c>
      <c r="B56" s="0" t="n">
        <v>1924</v>
      </c>
      <c r="C56" s="0" t="n">
        <v>4</v>
      </c>
      <c r="D56" s="0" t="n">
        <v>6523.52809638734</v>
      </c>
      <c r="E56" s="13" t="n">
        <v>2134451.89156296</v>
      </c>
      <c r="F56" s="24" t="n">
        <f aca="false">E56/43560</f>
        <v>49.0002729927217</v>
      </c>
    </row>
    <row r="57" customFormat="false" ht="15" hidden="false" customHeight="false" outlineLevel="0" collapsed="false">
      <c r="A57" s="58" t="n">
        <v>9436</v>
      </c>
      <c r="B57" s="0" t="n">
        <v>1925</v>
      </c>
      <c r="C57" s="0" t="n">
        <v>10</v>
      </c>
      <c r="D57" s="0" t="n">
        <v>6593.15748469845</v>
      </c>
      <c r="E57" s="13" t="n">
        <v>2271523.71087048</v>
      </c>
      <c r="F57" s="24" t="n">
        <f aca="false">E57/43560</f>
        <v>52.1470089731514</v>
      </c>
    </row>
    <row r="58" customFormat="false" ht="15" hidden="false" customHeight="false" outlineLevel="0" collapsed="false">
      <c r="A58" s="58" t="n">
        <v>33146</v>
      </c>
      <c r="B58" s="0" t="n">
        <v>1990</v>
      </c>
      <c r="C58" s="0" t="n">
        <v>9</v>
      </c>
      <c r="D58" s="0" t="n">
        <v>6608.31049089371</v>
      </c>
      <c r="E58" s="13" t="n">
        <v>2134451.89156296</v>
      </c>
      <c r="F58" s="24" t="n">
        <f aca="false">E58/43560</f>
        <v>49.0002729927217</v>
      </c>
    </row>
    <row r="59" customFormat="false" ht="15" hidden="false" customHeight="false" outlineLevel="0" collapsed="false">
      <c r="A59" s="58" t="n">
        <v>9101</v>
      </c>
      <c r="B59" s="0" t="n">
        <v>1924</v>
      </c>
      <c r="C59" s="0" t="n">
        <v>11</v>
      </c>
      <c r="D59" s="0" t="n">
        <v>6639.32263261346</v>
      </c>
      <c r="E59" s="13" t="n">
        <v>2126357.0427403</v>
      </c>
      <c r="F59" s="24" t="n">
        <f aca="false">E59/43560</f>
        <v>48.8144408342586</v>
      </c>
    </row>
    <row r="60" customFormat="false" ht="15" hidden="false" customHeight="false" outlineLevel="0" collapsed="false">
      <c r="A60" s="58" t="n">
        <v>28368</v>
      </c>
      <c r="B60" s="0" t="n">
        <v>1977</v>
      </c>
      <c r="C60" s="0" t="n">
        <v>8</v>
      </c>
      <c r="D60" s="0" t="n">
        <v>6654.76109673567</v>
      </c>
      <c r="E60" s="13" t="n">
        <v>2134451.89156296</v>
      </c>
      <c r="F60" s="24" t="n">
        <f aca="false">E60/43560</f>
        <v>49.0002729927217</v>
      </c>
    </row>
    <row r="61" customFormat="false" ht="15" hidden="false" customHeight="false" outlineLevel="0" collapsed="false">
      <c r="A61" s="58" t="n">
        <v>23681</v>
      </c>
      <c r="B61" s="0" t="n">
        <v>1964</v>
      </c>
      <c r="C61" s="0" t="n">
        <v>10</v>
      </c>
      <c r="D61" s="0" t="n">
        <v>6663.16740582703</v>
      </c>
      <c r="E61" s="13" t="n">
        <v>2271523.71087048</v>
      </c>
      <c r="F61" s="24" t="n">
        <f aca="false">E61/43560</f>
        <v>52.1470089731514</v>
      </c>
    </row>
    <row r="62" customFormat="false" ht="15" hidden="false" customHeight="false" outlineLevel="0" collapsed="false">
      <c r="A62" s="58" t="n">
        <v>16376</v>
      </c>
      <c r="B62" s="0" t="n">
        <v>1944</v>
      </c>
      <c r="C62" s="0" t="n">
        <v>10</v>
      </c>
      <c r="D62" s="0" t="n">
        <v>6676.43809713376</v>
      </c>
      <c r="E62" s="13" t="n">
        <v>2271523.71087048</v>
      </c>
      <c r="F62" s="24" t="n">
        <f aca="false">E62/43560</f>
        <v>52.1470089731514</v>
      </c>
    </row>
    <row r="63" customFormat="false" ht="15" hidden="false" customHeight="false" outlineLevel="0" collapsed="false">
      <c r="A63" s="58" t="n">
        <v>32111</v>
      </c>
      <c r="B63" s="0" t="n">
        <v>1987</v>
      </c>
      <c r="C63" s="0" t="n">
        <v>11</v>
      </c>
      <c r="D63" s="0" t="n">
        <v>6683.99682150677</v>
      </c>
      <c r="E63" s="13" t="n">
        <v>2271523.71087048</v>
      </c>
      <c r="F63" s="24" t="n">
        <f aca="false">E63/43560</f>
        <v>52.1470089731514</v>
      </c>
    </row>
    <row r="64" customFormat="false" ht="15" hidden="false" customHeight="false" outlineLevel="0" collapsed="false">
      <c r="A64" s="58" t="n">
        <v>32873</v>
      </c>
      <c r="B64" s="0" t="n">
        <v>1989</v>
      </c>
      <c r="C64" s="0" t="n">
        <v>12</v>
      </c>
      <c r="D64" s="0" t="n">
        <v>6689.60498979897</v>
      </c>
      <c r="E64" s="13" t="n">
        <v>2275857.36898423</v>
      </c>
      <c r="F64" s="24" t="n">
        <f aca="false">E64/43560</f>
        <v>52.2464960740181</v>
      </c>
    </row>
    <row r="65" customFormat="false" ht="15" hidden="false" customHeight="false" outlineLevel="0" collapsed="false">
      <c r="A65" s="58" t="n">
        <v>34668</v>
      </c>
      <c r="B65" s="0" t="n">
        <v>1994</v>
      </c>
      <c r="C65" s="0" t="n">
        <v>11</v>
      </c>
      <c r="D65" s="0" t="n">
        <v>6694.85701445561</v>
      </c>
      <c r="E65" s="13" t="n">
        <v>2275857.36898423</v>
      </c>
      <c r="F65" s="24" t="n">
        <f aca="false">E65/43560</f>
        <v>52.2464960740181</v>
      </c>
    </row>
    <row r="66" customFormat="false" ht="15" hidden="false" customHeight="false" outlineLevel="0" collapsed="false">
      <c r="A66" s="58" t="n">
        <v>23620</v>
      </c>
      <c r="B66" s="0" t="n">
        <v>1964</v>
      </c>
      <c r="C66" s="0" t="n">
        <v>8</v>
      </c>
      <c r="D66" s="0" t="n">
        <v>6700.67324965167</v>
      </c>
      <c r="E66" s="13" t="n">
        <v>2280146.02748005</v>
      </c>
      <c r="F66" s="24" t="n">
        <f aca="false">E66/43560</f>
        <v>52.3449501258047</v>
      </c>
    </row>
    <row r="67" customFormat="false" ht="15" hidden="false" customHeight="false" outlineLevel="0" collapsed="false">
      <c r="A67" s="58" t="n">
        <v>18202</v>
      </c>
      <c r="B67" s="0" t="n">
        <v>1949</v>
      </c>
      <c r="C67" s="0" t="n">
        <v>10</v>
      </c>
      <c r="D67" s="0" t="n">
        <v>6739.8700736465</v>
      </c>
      <c r="E67" s="13" t="n">
        <v>2271523.71087048</v>
      </c>
      <c r="F67" s="24" t="n">
        <f aca="false">E67/43560</f>
        <v>52.1470089731514</v>
      </c>
    </row>
    <row r="68" customFormat="false" ht="15" hidden="false" customHeight="false" outlineLevel="0" collapsed="false">
      <c r="A68" s="58" t="n">
        <v>34515</v>
      </c>
      <c r="B68" s="0" t="n">
        <v>1994</v>
      </c>
      <c r="C68" s="0" t="n">
        <v>6</v>
      </c>
      <c r="D68" s="0" t="n">
        <v>6758.28711248507</v>
      </c>
      <c r="E68" s="13" t="n">
        <v>2125683.32032697</v>
      </c>
      <c r="F68" s="24" t="n">
        <f aca="false">E68/43560</f>
        <v>48.798974295844</v>
      </c>
    </row>
    <row r="69" customFormat="false" ht="15" hidden="false" customHeight="false" outlineLevel="0" collapsed="false">
      <c r="A69" s="58" t="n">
        <v>11323</v>
      </c>
      <c r="B69" s="0" t="n">
        <v>1930</v>
      </c>
      <c r="C69" s="0" t="n">
        <v>12</v>
      </c>
      <c r="D69" s="0" t="n">
        <v>6785.21875933022</v>
      </c>
      <c r="E69" s="13" t="n">
        <v>2296634.17222679</v>
      </c>
      <c r="F69" s="24" t="n">
        <f aca="false">E69/43560</f>
        <v>52.7234658454268</v>
      </c>
    </row>
    <row r="70" customFormat="false" ht="15" hidden="false" customHeight="false" outlineLevel="0" collapsed="false">
      <c r="A70" s="58" t="n">
        <v>27941</v>
      </c>
      <c r="B70" s="0" t="n">
        <v>1976</v>
      </c>
      <c r="C70" s="0" t="n">
        <v>6</v>
      </c>
      <c r="D70" s="0" t="n">
        <v>6789.31312823447</v>
      </c>
      <c r="E70" s="13" t="n">
        <v>2134451.89156296</v>
      </c>
      <c r="F70" s="24" t="n">
        <f aca="false">E70/43560</f>
        <v>49.0002729927217</v>
      </c>
    </row>
    <row r="71" customFormat="false" ht="15" hidden="false" customHeight="false" outlineLevel="0" collapsed="false">
      <c r="A71" s="58" t="n">
        <v>32020</v>
      </c>
      <c r="B71" s="0" t="n">
        <v>1987</v>
      </c>
      <c r="C71" s="0" t="n">
        <v>8</v>
      </c>
      <c r="D71" s="0" t="n">
        <v>6813.66344359574</v>
      </c>
      <c r="E71" s="13" t="n">
        <v>2151047.25417663</v>
      </c>
      <c r="F71" s="24" t="n">
        <f aca="false">E71/43560</f>
        <v>49.3812500958823</v>
      </c>
    </row>
    <row r="72" customFormat="false" ht="15" hidden="false" customHeight="false" outlineLevel="0" collapsed="false">
      <c r="A72" s="58" t="n">
        <v>32842</v>
      </c>
      <c r="B72" s="0" t="n">
        <v>1989</v>
      </c>
      <c r="C72" s="0" t="n">
        <v>11</v>
      </c>
      <c r="D72" s="0" t="n">
        <v>6833.72543043392</v>
      </c>
      <c r="E72" s="13" t="n">
        <v>2300967.83034054</v>
      </c>
      <c r="F72" s="24" t="n">
        <f aca="false">E72/43560</f>
        <v>52.8229529462935</v>
      </c>
    </row>
    <row r="73" customFormat="false" ht="15" hidden="false" customHeight="false" outlineLevel="0" collapsed="false">
      <c r="A73" s="58" t="n">
        <v>23650</v>
      </c>
      <c r="B73" s="0" t="n">
        <v>1964</v>
      </c>
      <c r="C73" s="0" t="n">
        <v>9</v>
      </c>
      <c r="D73" s="0" t="n">
        <v>6871.97590316481</v>
      </c>
      <c r="E73" s="13" t="n">
        <v>2130645.70123613</v>
      </c>
      <c r="F73" s="24" t="n">
        <f aca="false">E73/43560</f>
        <v>48.9128948860452</v>
      </c>
    </row>
    <row r="74" customFormat="false" ht="15" hidden="false" customHeight="false" outlineLevel="0" collapsed="false">
      <c r="A74" s="58" t="n">
        <v>16223</v>
      </c>
      <c r="B74" s="0" t="n">
        <v>1944</v>
      </c>
      <c r="C74" s="0" t="n">
        <v>5</v>
      </c>
      <c r="D74" s="0" t="n">
        <v>6891.39225467755</v>
      </c>
      <c r="E74" s="13" t="n">
        <v>2130645.70123613</v>
      </c>
      <c r="F74" s="24" t="n">
        <f aca="false">E74/43560</f>
        <v>48.9128948860452</v>
      </c>
    </row>
    <row r="75" customFormat="false" ht="15" hidden="false" customHeight="false" outlineLevel="0" collapsed="false">
      <c r="A75" s="58" t="n">
        <v>13484</v>
      </c>
      <c r="B75" s="0" t="n">
        <v>1936</v>
      </c>
      <c r="C75" s="0" t="n">
        <v>11</v>
      </c>
      <c r="D75" s="0" t="n">
        <v>6940.71795382166</v>
      </c>
      <c r="E75" s="13" t="n">
        <v>2296634.17222679</v>
      </c>
      <c r="F75" s="24" t="n">
        <f aca="false">E75/43560</f>
        <v>52.7234658454268</v>
      </c>
    </row>
    <row r="76" customFormat="false" ht="15" hidden="false" customHeight="false" outlineLevel="0" collapsed="false">
      <c r="A76" s="58" t="n">
        <v>32081</v>
      </c>
      <c r="B76" s="0" t="n">
        <v>1987</v>
      </c>
      <c r="C76" s="0" t="n">
        <v>10</v>
      </c>
      <c r="D76" s="0" t="n">
        <v>6981.6296526672</v>
      </c>
      <c r="E76" s="13" t="n">
        <v>2130645.70123613</v>
      </c>
      <c r="F76" s="24" t="n">
        <f aca="false">E76/43560</f>
        <v>48.9128948860452</v>
      </c>
    </row>
    <row r="77" customFormat="false" ht="15" hidden="false" customHeight="false" outlineLevel="0" collapsed="false">
      <c r="A77" s="58" t="n">
        <v>12205</v>
      </c>
      <c r="B77" s="0" t="n">
        <v>1933</v>
      </c>
      <c r="C77" s="0" t="n">
        <v>5</v>
      </c>
      <c r="D77" s="0" t="n">
        <v>6984.57706446557</v>
      </c>
      <c r="E77" s="13" t="n">
        <v>2155756.16259245</v>
      </c>
      <c r="F77" s="24" t="n">
        <f aca="false">E77/43560</f>
        <v>49.4893517583206</v>
      </c>
    </row>
    <row r="78" customFormat="false" ht="15" hidden="false" customHeight="false" outlineLevel="0" collapsed="false">
      <c r="A78" s="58" t="n">
        <v>11962</v>
      </c>
      <c r="B78" s="0" t="n">
        <v>1932</v>
      </c>
      <c r="C78" s="0" t="n">
        <v>9</v>
      </c>
      <c r="D78" s="0" t="n">
        <v>7003.76660778264</v>
      </c>
      <c r="E78" s="13" t="n">
        <v>2114472.58382255</v>
      </c>
      <c r="F78" s="24" t="n">
        <f aca="false">E78/43560</f>
        <v>48.5416111988647</v>
      </c>
    </row>
    <row r="79" customFormat="false" ht="15" hidden="false" customHeight="false" outlineLevel="0" collapsed="false">
      <c r="A79" s="58" t="n">
        <v>11413</v>
      </c>
      <c r="B79" s="0" t="n">
        <v>1931</v>
      </c>
      <c r="C79" s="0" t="n">
        <v>3</v>
      </c>
      <c r="D79" s="0" t="n">
        <v>7040.00147417397</v>
      </c>
      <c r="E79" s="13" t="n">
        <v>2156009.6350858</v>
      </c>
      <c r="F79" s="24" t="n">
        <f aca="false">E79/43560</f>
        <v>49.4951706860835</v>
      </c>
    </row>
    <row r="80" customFormat="false" ht="15" hidden="false" customHeight="false" outlineLevel="0" collapsed="false">
      <c r="A80" s="58" t="n">
        <v>32050</v>
      </c>
      <c r="B80" s="0" t="n">
        <v>1987</v>
      </c>
      <c r="C80" s="0" t="n">
        <v>9</v>
      </c>
      <c r="D80" s="0" t="n">
        <v>7047.37203299164</v>
      </c>
      <c r="E80" s="13" t="n">
        <v>2081723.28052679</v>
      </c>
      <c r="F80" s="24" t="n">
        <f aca="false">E80/43560</f>
        <v>47.7897906457022</v>
      </c>
    </row>
    <row r="81" customFormat="false" ht="15" hidden="false" customHeight="false" outlineLevel="0" collapsed="false">
      <c r="A81" s="58" t="n">
        <v>14579</v>
      </c>
      <c r="B81" s="0" t="n">
        <v>1939</v>
      </c>
      <c r="C81" s="0" t="n">
        <v>11</v>
      </c>
      <c r="D81" s="0" t="n">
        <v>7063.29646136047</v>
      </c>
      <c r="E81" s="13" t="n">
        <v>2156009.6350858</v>
      </c>
      <c r="F81" s="24" t="n">
        <f aca="false">E81/43560</f>
        <v>49.4951706860835</v>
      </c>
    </row>
    <row r="82" customFormat="false" ht="15" hidden="false" customHeight="false" outlineLevel="0" collapsed="false">
      <c r="A82" s="58" t="n">
        <v>37560</v>
      </c>
      <c r="B82" s="0" t="n">
        <v>2002</v>
      </c>
      <c r="C82" s="0" t="n">
        <v>10</v>
      </c>
      <c r="D82" s="0" t="n">
        <v>7075.85617784634</v>
      </c>
      <c r="E82" s="13" t="n">
        <v>2155756.16259245</v>
      </c>
      <c r="F82" s="24" t="n">
        <f aca="false">E82/43560</f>
        <v>49.4893517583206</v>
      </c>
    </row>
    <row r="83" customFormat="false" ht="15" hidden="false" customHeight="false" outlineLevel="0" collapsed="false">
      <c r="A83" s="58" t="n">
        <v>17440</v>
      </c>
      <c r="B83" s="0" t="n">
        <v>1947</v>
      </c>
      <c r="C83" s="0" t="n">
        <v>9</v>
      </c>
      <c r="D83" s="0" t="n">
        <v>7080.52056379379</v>
      </c>
      <c r="E83" s="13" t="n">
        <v>2181120.09644211</v>
      </c>
      <c r="F83" s="24" t="n">
        <f aca="false">E83/43560</f>
        <v>50.0716275583589</v>
      </c>
    </row>
    <row r="84" customFormat="false" ht="15" hidden="false" customHeight="false" outlineLevel="0" collapsed="false">
      <c r="A84" s="58" t="n">
        <v>8979</v>
      </c>
      <c r="B84" s="0" t="n">
        <v>1924</v>
      </c>
      <c r="C84" s="0" t="n">
        <v>7</v>
      </c>
      <c r="D84" s="0" t="n">
        <v>7082.22471200736</v>
      </c>
      <c r="E84" s="13" t="n">
        <v>2154290.25157146</v>
      </c>
      <c r="F84" s="24" t="n">
        <f aca="false">E84/43560</f>
        <v>49.4556990718884</v>
      </c>
    </row>
    <row r="85" customFormat="false" ht="15" hidden="false" customHeight="false" outlineLevel="0" collapsed="false">
      <c r="A85" s="58" t="n">
        <v>21915</v>
      </c>
      <c r="B85" s="0" t="n">
        <v>1959</v>
      </c>
      <c r="C85" s="0" t="n">
        <v>12</v>
      </c>
      <c r="D85" s="0" t="n">
        <v>7115.81374402866</v>
      </c>
      <c r="E85" s="13" t="n">
        <v>2151467.50409662</v>
      </c>
      <c r="F85" s="24" t="n">
        <f aca="false">E85/43560</f>
        <v>49.3908977065339</v>
      </c>
    </row>
    <row r="86" customFormat="false" ht="15" hidden="false" customHeight="false" outlineLevel="0" collapsed="false">
      <c r="A86" s="58" t="n">
        <v>13788</v>
      </c>
      <c r="B86" s="0" t="n">
        <v>1937</v>
      </c>
      <c r="C86" s="0" t="n">
        <v>9</v>
      </c>
      <c r="D86" s="0" t="n">
        <v>7119.47422061604</v>
      </c>
      <c r="E86" s="13" t="n">
        <v>2155756.16259245</v>
      </c>
      <c r="F86" s="24" t="n">
        <f aca="false">E86/43560</f>
        <v>49.4893517583206</v>
      </c>
    </row>
    <row r="87" customFormat="false" ht="15" hidden="false" customHeight="false" outlineLevel="0" collapsed="false">
      <c r="A87" s="58" t="n">
        <v>13819</v>
      </c>
      <c r="B87" s="0" t="n">
        <v>1937</v>
      </c>
      <c r="C87" s="0" t="n">
        <v>10</v>
      </c>
      <c r="D87" s="0" t="n">
        <v>7119.57025651871</v>
      </c>
      <c r="E87" s="13" t="n">
        <v>2151467.50409662</v>
      </c>
      <c r="F87" s="24" t="n">
        <f aca="false">E87/43560</f>
        <v>49.3908977065339</v>
      </c>
    </row>
    <row r="88" customFormat="false" ht="15" hidden="false" customHeight="false" outlineLevel="0" collapsed="false">
      <c r="A88" s="58" t="n">
        <v>22220</v>
      </c>
      <c r="B88" s="0" t="n">
        <v>1960</v>
      </c>
      <c r="C88" s="0" t="n">
        <v>10</v>
      </c>
      <c r="D88" s="0" t="n">
        <v>7127.65015114948</v>
      </c>
      <c r="E88" s="13" t="n">
        <v>2151467.50409662</v>
      </c>
      <c r="F88" s="24" t="n">
        <f aca="false">E88/43560</f>
        <v>49.3908977065339</v>
      </c>
    </row>
    <row r="89" customFormat="false" ht="15" hidden="false" customHeight="false" outlineLevel="0" collapsed="false">
      <c r="A89" s="58" t="n">
        <v>12570</v>
      </c>
      <c r="B89" s="0" t="n">
        <v>1934</v>
      </c>
      <c r="C89" s="0" t="n">
        <v>5</v>
      </c>
      <c r="D89" s="0" t="n">
        <v>7142.32000771298</v>
      </c>
      <c r="E89" s="13" t="n">
        <v>2052326.53626806</v>
      </c>
      <c r="F89" s="24" t="n">
        <f aca="false">E89/43560</f>
        <v>47.1149342577608</v>
      </c>
    </row>
    <row r="90" customFormat="false" ht="15" hidden="false" customHeight="false" outlineLevel="0" collapsed="false">
      <c r="A90" s="58" t="n">
        <v>13118</v>
      </c>
      <c r="B90" s="0" t="n">
        <v>1935</v>
      </c>
      <c r="C90" s="0" t="n">
        <v>11</v>
      </c>
      <c r="D90" s="0" t="n">
        <v>7142.62405453822</v>
      </c>
      <c r="E90" s="13" t="n">
        <v>2046644.40701676</v>
      </c>
      <c r="F90" s="24" t="n">
        <f aca="false">E90/43560</f>
        <v>46.9844905192093</v>
      </c>
    </row>
    <row r="91" customFormat="false" ht="15" hidden="false" customHeight="false" outlineLevel="0" collapsed="false">
      <c r="A91" s="58" t="n">
        <v>14549</v>
      </c>
      <c r="B91" s="0" t="n">
        <v>1939</v>
      </c>
      <c r="C91" s="0" t="n">
        <v>10</v>
      </c>
      <c r="D91" s="0" t="n">
        <v>7144.14738318571</v>
      </c>
      <c r="E91" s="13" t="n">
        <v>2156009.6350858</v>
      </c>
      <c r="F91" s="24" t="n">
        <f aca="false">E91/43560</f>
        <v>49.4951706860835</v>
      </c>
    </row>
    <row r="92" customFormat="false" ht="15" hidden="false" customHeight="false" outlineLevel="0" collapsed="false">
      <c r="A92" s="58" t="n">
        <v>9466</v>
      </c>
      <c r="B92" s="0" t="n">
        <v>1925</v>
      </c>
      <c r="C92" s="0" t="n">
        <v>11</v>
      </c>
      <c r="D92" s="0" t="n">
        <v>7145.99759591461</v>
      </c>
      <c r="E92" s="13" t="n">
        <v>2046644.40701676</v>
      </c>
      <c r="F92" s="24" t="n">
        <f aca="false">E92/43560</f>
        <v>46.9844905192093</v>
      </c>
    </row>
    <row r="93" customFormat="false" ht="15" hidden="false" customHeight="false" outlineLevel="0" collapsed="false">
      <c r="A93" s="58" t="n">
        <v>18141</v>
      </c>
      <c r="B93" s="0" t="n">
        <v>1949</v>
      </c>
      <c r="C93" s="0" t="n">
        <v>8</v>
      </c>
      <c r="D93" s="0" t="n">
        <v>7150.65474472532</v>
      </c>
      <c r="E93" s="13" t="n">
        <v>2056615.19476389</v>
      </c>
      <c r="F93" s="24" t="n">
        <f aca="false">E93/43560</f>
        <v>47.2133883095475</v>
      </c>
    </row>
    <row r="94" customFormat="false" ht="15" hidden="false" customHeight="false" outlineLevel="0" collapsed="false">
      <c r="A94" s="58" t="n">
        <v>8735</v>
      </c>
      <c r="B94" s="0" t="n">
        <v>1923</v>
      </c>
      <c r="C94" s="0" t="n">
        <v>11</v>
      </c>
      <c r="D94" s="0" t="n">
        <v>7150.75144307325</v>
      </c>
      <c r="E94" s="13" t="n">
        <v>2046644.40701676</v>
      </c>
      <c r="F94" s="24" t="n">
        <f aca="false">E94/43560</f>
        <v>46.9844905192093</v>
      </c>
    </row>
    <row r="95" customFormat="false" ht="15" hidden="false" customHeight="false" outlineLevel="0" collapsed="false">
      <c r="A95" s="58" t="n">
        <v>8766</v>
      </c>
      <c r="B95" s="0" t="n">
        <v>1923</v>
      </c>
      <c r="C95" s="0" t="n">
        <v>12</v>
      </c>
      <c r="D95" s="0" t="n">
        <v>7184.0789584992</v>
      </c>
      <c r="E95" s="13" t="n">
        <v>2047992.87815431</v>
      </c>
      <c r="F95" s="24" t="n">
        <f aca="false">E95/43560</f>
        <v>47.0154471568942</v>
      </c>
    </row>
    <row r="96" customFormat="false" ht="15" hidden="false" customHeight="false" outlineLevel="0" collapsed="false">
      <c r="A96" s="58" t="n">
        <v>20393</v>
      </c>
      <c r="B96" s="0" t="n">
        <v>1955</v>
      </c>
      <c r="C96" s="0" t="n">
        <v>10</v>
      </c>
      <c r="D96" s="0" t="n">
        <v>7186.44559551652</v>
      </c>
      <c r="E96" s="13" t="n">
        <v>1901477.73888658</v>
      </c>
      <c r="F96" s="24" t="n">
        <f aca="false">E96/43560</f>
        <v>43.6519223803165</v>
      </c>
    </row>
    <row r="97" customFormat="false" ht="15" hidden="false" customHeight="false" outlineLevel="0" collapsed="false">
      <c r="A97" s="58" t="n">
        <v>16345</v>
      </c>
      <c r="B97" s="0" t="n">
        <v>1944</v>
      </c>
      <c r="C97" s="0" t="n">
        <v>9</v>
      </c>
      <c r="D97" s="0" t="n">
        <v>7203.40780503583</v>
      </c>
      <c r="E97" s="13" t="n">
        <v>2155756.16259245</v>
      </c>
      <c r="F97" s="24" t="n">
        <f aca="false">E97/43560</f>
        <v>49.4893517583206</v>
      </c>
    </row>
    <row r="98" customFormat="false" ht="15" hidden="false" customHeight="false" outlineLevel="0" collapsed="false">
      <c r="A98" s="58" t="n">
        <v>14518</v>
      </c>
      <c r="B98" s="0" t="n">
        <v>1939</v>
      </c>
      <c r="C98" s="0" t="n">
        <v>9</v>
      </c>
      <c r="D98" s="0" t="n">
        <v>7206.51183071258</v>
      </c>
      <c r="E98" s="13" t="n">
        <v>2081723.28052679</v>
      </c>
      <c r="F98" s="24" t="n">
        <f aca="false">E98/43560</f>
        <v>47.7897906457022</v>
      </c>
    </row>
    <row r="99" customFormat="false" ht="15" hidden="false" customHeight="false" outlineLevel="0" collapsed="false">
      <c r="A99" s="58" t="n">
        <v>21854</v>
      </c>
      <c r="B99" s="0" t="n">
        <v>1959</v>
      </c>
      <c r="C99" s="0" t="n">
        <v>10</v>
      </c>
      <c r="D99" s="0" t="n">
        <v>7227.08363604697</v>
      </c>
      <c r="E99" s="13" t="n">
        <v>2181120.09644211</v>
      </c>
      <c r="F99" s="24" t="n">
        <f aca="false">E99/43560</f>
        <v>50.0716275583589</v>
      </c>
    </row>
    <row r="100" customFormat="false" ht="15" hidden="false" customHeight="false" outlineLevel="0" collapsed="false">
      <c r="A100" s="58" t="n">
        <v>9770</v>
      </c>
      <c r="B100" s="0" t="n">
        <v>1926</v>
      </c>
      <c r="C100" s="0" t="n">
        <v>9</v>
      </c>
      <c r="D100" s="0" t="n">
        <v>7242.02833586286</v>
      </c>
      <c r="E100" s="13" t="n">
        <v>2176157.71553295</v>
      </c>
      <c r="F100" s="24" t="n">
        <f aca="false">E100/43560</f>
        <v>49.9577069681577</v>
      </c>
    </row>
    <row r="101" customFormat="false" ht="15" hidden="false" customHeight="false" outlineLevel="0" collapsed="false">
      <c r="A101" s="58" t="n">
        <v>37195</v>
      </c>
      <c r="B101" s="0" t="n">
        <v>2001</v>
      </c>
      <c r="C101" s="0" t="n">
        <v>10</v>
      </c>
      <c r="D101" s="0" t="n">
        <v>7244.043012291</v>
      </c>
      <c r="E101" s="13" t="n">
        <v>2081723.28052679</v>
      </c>
      <c r="F101" s="24" t="n">
        <f aca="false">E101/43560</f>
        <v>47.7897906457022</v>
      </c>
    </row>
    <row r="102" customFormat="false" ht="15" hidden="false" customHeight="false" outlineLevel="0" collapsed="false">
      <c r="A102" s="58" t="n">
        <v>31593</v>
      </c>
      <c r="B102" s="0" t="n">
        <v>1986</v>
      </c>
      <c r="C102" s="0" t="n">
        <v>6</v>
      </c>
      <c r="D102" s="0" t="n">
        <v>7272.70829393909</v>
      </c>
      <c r="E102" s="13" t="n">
        <v>2177506.1866705</v>
      </c>
      <c r="F102" s="24" t="n">
        <f aca="false">E102/43560</f>
        <v>49.9886636058425</v>
      </c>
    </row>
    <row r="103" customFormat="false" ht="15" hidden="false" customHeight="false" outlineLevel="0" collapsed="false">
      <c r="A103" s="58" t="n">
        <v>16741</v>
      </c>
      <c r="B103" s="0" t="n">
        <v>1945</v>
      </c>
      <c r="C103" s="0" t="n">
        <v>10</v>
      </c>
      <c r="D103" s="0" t="n">
        <v>7297.05311380374</v>
      </c>
      <c r="E103" s="13" t="n">
        <v>1901477.73888658</v>
      </c>
      <c r="F103" s="24" t="n">
        <f aca="false">E103/43560</f>
        <v>43.6519223803165</v>
      </c>
    </row>
    <row r="104" customFormat="false" ht="15" hidden="false" customHeight="false" outlineLevel="0" collapsed="false">
      <c r="A104" s="58" t="n">
        <v>10744</v>
      </c>
      <c r="B104" s="0" t="n">
        <v>1929</v>
      </c>
      <c r="C104" s="0" t="n">
        <v>5</v>
      </c>
      <c r="D104" s="0" t="n">
        <v>7322.67645924562</v>
      </c>
      <c r="E104" s="13" t="n">
        <v>2110076.73927793</v>
      </c>
      <c r="F104" s="24" t="n">
        <f aca="false">E104/43560</f>
        <v>48.4406964939836</v>
      </c>
    </row>
    <row r="105" customFormat="false" ht="15" hidden="false" customHeight="false" outlineLevel="0" collapsed="false">
      <c r="A105" s="58" t="n">
        <v>28064</v>
      </c>
      <c r="B105" s="0" t="n">
        <v>1976</v>
      </c>
      <c r="C105" s="0" t="n">
        <v>10</v>
      </c>
      <c r="D105" s="0" t="n">
        <v>7342.63758023985</v>
      </c>
      <c r="E105" s="13" t="n">
        <v>2081723.28052679</v>
      </c>
      <c r="F105" s="24" t="n">
        <f aca="false">E105/43560</f>
        <v>47.7897906457022</v>
      </c>
    </row>
    <row r="106" customFormat="false" ht="15" hidden="false" customHeight="false" outlineLevel="0" collapsed="false">
      <c r="A106" s="58" t="n">
        <v>11535</v>
      </c>
      <c r="B106" s="0" t="n">
        <v>1931</v>
      </c>
      <c r="C106" s="0" t="n">
        <v>7</v>
      </c>
      <c r="D106" s="0" t="n">
        <v>7343.36193458897</v>
      </c>
      <c r="E106" s="13" t="n">
        <v>2084966.27792161</v>
      </c>
      <c r="F106" s="24" t="n">
        <f aca="false">E106/43560</f>
        <v>47.8642396217083</v>
      </c>
    </row>
    <row r="107" customFormat="false" ht="15" hidden="false" customHeight="false" outlineLevel="0" collapsed="false">
      <c r="A107" s="58" t="n">
        <v>12297</v>
      </c>
      <c r="B107" s="0" t="n">
        <v>1933</v>
      </c>
      <c r="C107" s="0" t="n">
        <v>8</v>
      </c>
      <c r="D107" s="0" t="n">
        <v>7365.81277368631</v>
      </c>
      <c r="E107" s="13" t="n">
        <v>2111561.19314397</v>
      </c>
      <c r="F107" s="24" t="n">
        <f aca="false">E107/43560</f>
        <v>48.4747748655641</v>
      </c>
    </row>
    <row r="108" customFormat="false" ht="15" hidden="false" customHeight="false" outlineLevel="0" collapsed="false">
      <c r="A108" s="58" t="n">
        <v>31351</v>
      </c>
      <c r="B108" s="0" t="n">
        <v>1985</v>
      </c>
      <c r="C108" s="0" t="n">
        <v>10</v>
      </c>
      <c r="D108" s="0" t="n">
        <v>7388.49358392217</v>
      </c>
      <c r="E108" s="13" t="n">
        <v>2181120.09644211</v>
      </c>
      <c r="F108" s="24" t="n">
        <f aca="false">E108/43560</f>
        <v>50.0716275583589</v>
      </c>
    </row>
    <row r="109" customFormat="false" ht="15" hidden="false" customHeight="false" outlineLevel="0" collapsed="false">
      <c r="A109" s="58" t="n">
        <v>16192</v>
      </c>
      <c r="B109" s="0" t="n">
        <v>1944</v>
      </c>
      <c r="C109" s="0" t="n">
        <v>4</v>
      </c>
      <c r="D109" s="0" t="n">
        <v>7414.99685882763</v>
      </c>
      <c r="E109" s="13" t="n">
        <v>2177506.1866705</v>
      </c>
      <c r="F109" s="24" t="n">
        <f aca="false">E109/43560</f>
        <v>49.9886636058425</v>
      </c>
    </row>
    <row r="110" customFormat="false" ht="15" hidden="false" customHeight="false" outlineLevel="0" collapsed="false">
      <c r="A110" s="58" t="n">
        <v>34485</v>
      </c>
      <c r="B110" s="0" t="n">
        <v>1994</v>
      </c>
      <c r="C110" s="0" t="n">
        <v>5</v>
      </c>
      <c r="D110" s="0" t="n">
        <v>7418.64418914212</v>
      </c>
      <c r="E110" s="13" t="n">
        <v>1927516.42146047</v>
      </c>
      <c r="F110" s="24" t="n">
        <f aca="false">E110/43560</f>
        <v>44.2496882796251</v>
      </c>
    </row>
    <row r="111" customFormat="false" ht="15" hidden="false" customHeight="false" outlineLevel="0" collapsed="false">
      <c r="A111" s="58" t="n">
        <v>8705</v>
      </c>
      <c r="B111" s="0" t="n">
        <v>1923</v>
      </c>
      <c r="C111" s="0" t="n">
        <v>10</v>
      </c>
      <c r="D111" s="0" t="n">
        <v>7455.56564739252</v>
      </c>
      <c r="E111" s="13" t="n">
        <v>2111561.19314397</v>
      </c>
      <c r="F111" s="24" t="n">
        <f aca="false">E111/43560</f>
        <v>48.4747748655641</v>
      </c>
    </row>
    <row r="112" customFormat="false" ht="15" hidden="false" customHeight="false" outlineLevel="0" collapsed="false">
      <c r="A112" s="58" t="n">
        <v>22585</v>
      </c>
      <c r="B112" s="0" t="n">
        <v>1961</v>
      </c>
      <c r="C112" s="0" t="n">
        <v>10</v>
      </c>
      <c r="D112" s="0" t="n">
        <v>7477.56029806927</v>
      </c>
      <c r="E112" s="13" t="n">
        <v>2106833.7418831</v>
      </c>
      <c r="F112" s="24" t="n">
        <f aca="false">E112/43560</f>
        <v>48.3662475179776</v>
      </c>
    </row>
    <row r="113" customFormat="false" ht="15" hidden="false" customHeight="false" outlineLevel="0" collapsed="false">
      <c r="A113" s="58" t="n">
        <v>33877</v>
      </c>
      <c r="B113" s="0" t="n">
        <v>1992</v>
      </c>
      <c r="C113" s="0" t="n">
        <v>9</v>
      </c>
      <c r="D113" s="0" t="n">
        <v>7519.8805297074</v>
      </c>
      <c r="E113" s="13" t="n">
        <v>2038295.55121262</v>
      </c>
      <c r="F113" s="24" t="n">
        <f aca="false">E113/43560</f>
        <v>46.7928271628241</v>
      </c>
    </row>
    <row r="114" customFormat="false" ht="15" hidden="false" customHeight="false" outlineLevel="0" collapsed="false">
      <c r="A114" s="58" t="n">
        <v>24411</v>
      </c>
      <c r="B114" s="0" t="n">
        <v>1966</v>
      </c>
      <c r="C114" s="0" t="n">
        <v>10</v>
      </c>
      <c r="D114" s="0" t="n">
        <v>7525.2181466461</v>
      </c>
      <c r="E114" s="13" t="n">
        <v>1931130.33123208</v>
      </c>
      <c r="F114" s="24" t="n">
        <f aca="false">E114/43560</f>
        <v>44.3326522321414</v>
      </c>
    </row>
    <row r="115" customFormat="false" ht="15" hidden="false" customHeight="false" outlineLevel="0" collapsed="false">
      <c r="A115" s="58" t="n">
        <v>37134</v>
      </c>
      <c r="B115" s="0" t="n">
        <v>2001</v>
      </c>
      <c r="C115" s="0" t="n">
        <v>8</v>
      </c>
      <c r="D115" s="0" t="n">
        <v>7531.0330382912</v>
      </c>
      <c r="E115" s="13" t="n">
        <v>2106017.27843219</v>
      </c>
      <c r="F115" s="24" t="n">
        <f aca="false">E115/43560</f>
        <v>48.3475040962394</v>
      </c>
    </row>
    <row r="116" customFormat="false" ht="15" hidden="false" customHeight="false" outlineLevel="0" collapsed="false">
      <c r="A116" s="58" t="n">
        <v>28215</v>
      </c>
      <c r="B116" s="0" t="n">
        <v>1977</v>
      </c>
      <c r="C116" s="0" t="n">
        <v>3</v>
      </c>
      <c r="D116" s="0" t="n">
        <v>7532.09016719745</v>
      </c>
      <c r="E116" s="13" t="n">
        <v>2106833.7418831</v>
      </c>
      <c r="F116" s="24" t="n">
        <f aca="false">E116/43560</f>
        <v>48.3662475179776</v>
      </c>
    </row>
    <row r="117" customFormat="false" ht="15" hidden="false" customHeight="false" outlineLevel="0" collapsed="false">
      <c r="A117" s="58" t="n">
        <v>10713</v>
      </c>
      <c r="B117" s="0" t="n">
        <v>1929</v>
      </c>
      <c r="C117" s="0" t="n">
        <v>4</v>
      </c>
      <c r="D117" s="0" t="n">
        <v>7546.90964619825</v>
      </c>
      <c r="E117" s="13" t="n">
        <v>2108182.21302066</v>
      </c>
      <c r="F117" s="24" t="n">
        <f aca="false">E117/43560</f>
        <v>48.3972041556624</v>
      </c>
    </row>
    <row r="118" customFormat="false" ht="15" hidden="false" customHeight="false" outlineLevel="0" collapsed="false">
      <c r="A118" s="58" t="n">
        <v>13088</v>
      </c>
      <c r="B118" s="0" t="n">
        <v>1935</v>
      </c>
      <c r="C118" s="0" t="n">
        <v>10</v>
      </c>
      <c r="D118" s="0" t="n">
        <v>7553.04545680732</v>
      </c>
      <c r="E118" s="13" t="n">
        <v>2107416.85057793</v>
      </c>
      <c r="F118" s="24" t="n">
        <f aca="false">E118/43560</f>
        <v>48.3796338516514</v>
      </c>
    </row>
    <row r="119" customFormat="false" ht="15" hidden="false" customHeight="false" outlineLevel="0" collapsed="false">
      <c r="A119" s="58" t="n">
        <v>22615</v>
      </c>
      <c r="B119" s="0" t="n">
        <v>1961</v>
      </c>
      <c r="C119" s="0" t="n">
        <v>11</v>
      </c>
      <c r="D119" s="0" t="n">
        <v>7623.89216448547</v>
      </c>
      <c r="E119" s="13" t="n">
        <v>1856843.97667307</v>
      </c>
      <c r="F119" s="24" t="n">
        <f aca="false">E119/43560</f>
        <v>42.6272721917601</v>
      </c>
    </row>
    <row r="120" customFormat="false" ht="15" hidden="false" customHeight="false" outlineLevel="0" collapsed="false">
      <c r="A120" s="58" t="n">
        <v>12266</v>
      </c>
      <c r="B120" s="0" t="n">
        <v>1933</v>
      </c>
      <c r="C120" s="0" t="n">
        <v>7</v>
      </c>
      <c r="D120" s="0" t="n">
        <v>7629.73099746218</v>
      </c>
      <c r="E120" s="13" t="n">
        <v>2063406.01256893</v>
      </c>
      <c r="F120" s="24" t="n">
        <f aca="false">E120/43560</f>
        <v>47.3692840350995</v>
      </c>
    </row>
    <row r="121" customFormat="false" ht="15" hidden="false" customHeight="false" outlineLevel="0" collapsed="false">
      <c r="A121" s="58" t="n">
        <v>33419</v>
      </c>
      <c r="B121" s="0" t="n">
        <v>1991</v>
      </c>
      <c r="C121" s="0" t="n">
        <v>6</v>
      </c>
      <c r="D121" s="0" t="n">
        <v>7692.86406498806</v>
      </c>
      <c r="E121" s="13" t="n">
        <v>1927705.73700818</v>
      </c>
      <c r="F121" s="24" t="n">
        <f aca="false">E121/43560</f>
        <v>44.254034366579</v>
      </c>
    </row>
    <row r="122" customFormat="false" ht="15" hidden="false" customHeight="false" outlineLevel="0" collapsed="false">
      <c r="A122" s="58" t="n">
        <v>28337</v>
      </c>
      <c r="B122" s="0" t="n">
        <v>1977</v>
      </c>
      <c r="C122" s="0" t="n">
        <v>7</v>
      </c>
      <c r="D122" s="0" t="n">
        <v>7694.93195785231</v>
      </c>
      <c r="E122" s="13" t="n">
        <v>2064943.7992542</v>
      </c>
      <c r="F122" s="24" t="n">
        <f aca="false">E122/43560</f>
        <v>47.4045867597383</v>
      </c>
    </row>
    <row r="123" customFormat="false" ht="15" hidden="false" customHeight="false" outlineLevel="0" collapsed="false">
      <c r="A123" s="58" t="n">
        <v>29737</v>
      </c>
      <c r="B123" s="0" t="n">
        <v>1981</v>
      </c>
      <c r="C123" s="0" t="n">
        <v>5</v>
      </c>
      <c r="D123" s="0" t="n">
        <v>7695.6341187301</v>
      </c>
      <c r="E123" s="13" t="n">
        <v>2107365.74956974</v>
      </c>
      <c r="F123" s="24" t="n">
        <f aca="false">E123/43560</f>
        <v>48.3784607339242</v>
      </c>
    </row>
    <row r="124" customFormat="false" ht="15" hidden="false" customHeight="false" outlineLevel="0" collapsed="false">
      <c r="A124" s="58" t="n">
        <v>14365</v>
      </c>
      <c r="B124" s="0" t="n">
        <v>1939</v>
      </c>
      <c r="C124" s="0" t="n">
        <v>4</v>
      </c>
      <c r="D124" s="0" t="n">
        <v>7730.5082292496</v>
      </c>
      <c r="E124" s="13" t="n">
        <v>1861435.44520545</v>
      </c>
      <c r="F124" s="24" t="n">
        <f aca="false">E124/43560</f>
        <v>42.732677805451</v>
      </c>
    </row>
    <row r="125" customFormat="false" ht="15" hidden="false" customHeight="false" outlineLevel="0" collapsed="false">
      <c r="A125" s="58" t="n">
        <v>28245</v>
      </c>
      <c r="B125" s="0" t="n">
        <v>1977</v>
      </c>
      <c r="C125" s="0" t="n">
        <v>4</v>
      </c>
      <c r="D125" s="0" t="n">
        <v>7758.06082678145</v>
      </c>
      <c r="E125" s="13" t="n">
        <v>2064943.7992542</v>
      </c>
      <c r="F125" s="24" t="n">
        <f aca="false">E125/43560</f>
        <v>47.4045867597383</v>
      </c>
    </row>
    <row r="126" customFormat="false" ht="15" hidden="false" customHeight="false" outlineLevel="0" collapsed="false">
      <c r="A126" s="58" t="n">
        <v>18171</v>
      </c>
      <c r="B126" s="0" t="n">
        <v>1949</v>
      </c>
      <c r="C126" s="0" t="n">
        <v>9</v>
      </c>
      <c r="D126" s="0" t="n">
        <v>7846.21531026075</v>
      </c>
      <c r="E126" s="13" t="n">
        <v>1986751.07833638</v>
      </c>
      <c r="F126" s="24" t="n">
        <f aca="false">E126/43560</f>
        <v>45.6095288874284</v>
      </c>
    </row>
    <row r="127" customFormat="false" ht="15" hidden="false" customHeight="false" outlineLevel="0" collapsed="false">
      <c r="A127" s="58" t="n">
        <v>18263</v>
      </c>
      <c r="B127" s="0" t="n">
        <v>1949</v>
      </c>
      <c r="C127" s="0" t="n">
        <v>12</v>
      </c>
      <c r="D127" s="0" t="n">
        <v>7850.29877214371</v>
      </c>
      <c r="E127" s="13" t="n">
        <v>1774780.59714025</v>
      </c>
      <c r="F127" s="24" t="n">
        <f aca="false">E127/43560</f>
        <v>40.7433562245236</v>
      </c>
    </row>
    <row r="128" customFormat="false" ht="15" hidden="false" customHeight="false" outlineLevel="0" collapsed="false">
      <c r="A128" s="58" t="n">
        <v>20362</v>
      </c>
      <c r="B128" s="0" t="n">
        <v>1955</v>
      </c>
      <c r="C128" s="0" t="n">
        <v>9</v>
      </c>
      <c r="D128" s="0" t="n">
        <v>7850.98798890326</v>
      </c>
      <c r="E128" s="13" t="n">
        <v>1986940.39388409</v>
      </c>
      <c r="F128" s="24" t="n">
        <f aca="false">E128/43560</f>
        <v>45.6138749743823</v>
      </c>
    </row>
    <row r="129" customFormat="false" ht="15" hidden="false" customHeight="false" outlineLevel="0" collapsed="false">
      <c r="A129" s="58" t="n">
        <v>33847</v>
      </c>
      <c r="B129" s="0" t="n">
        <v>1992</v>
      </c>
      <c r="C129" s="0" t="n">
        <v>8</v>
      </c>
      <c r="D129" s="0" t="n">
        <v>7851.90330787221</v>
      </c>
      <c r="E129" s="13" t="n">
        <v>1861435.44520545</v>
      </c>
      <c r="F129" s="24" t="n">
        <f aca="false">E129/43560</f>
        <v>42.732677805451</v>
      </c>
    </row>
    <row r="130" customFormat="false" ht="15" hidden="false" customHeight="false" outlineLevel="0" collapsed="false">
      <c r="A130" s="58" t="n">
        <v>28125</v>
      </c>
      <c r="B130" s="0" t="n">
        <v>1976</v>
      </c>
      <c r="C130" s="0" t="n">
        <v>12</v>
      </c>
      <c r="D130" s="0" t="n">
        <v>7871.62200189092</v>
      </c>
      <c r="E130" s="13" t="n">
        <v>1817475.70820464</v>
      </c>
      <c r="F130" s="24" t="n">
        <f aca="false">E130/43560</f>
        <v>41.7235011066263</v>
      </c>
    </row>
    <row r="131" customFormat="false" ht="15" hidden="false" customHeight="false" outlineLevel="0" collapsed="false">
      <c r="A131" s="58" t="n">
        <v>9497</v>
      </c>
      <c r="B131" s="0" t="n">
        <v>1925</v>
      </c>
      <c r="C131" s="0" t="n">
        <v>12</v>
      </c>
      <c r="D131" s="0" t="n">
        <v>7873.23632190486</v>
      </c>
      <c r="E131" s="13" t="n">
        <v>1774780.59714025</v>
      </c>
      <c r="F131" s="24" t="n">
        <f aca="false">E131/43560</f>
        <v>40.7433562245236</v>
      </c>
    </row>
    <row r="132" customFormat="false" ht="15" hidden="false" customHeight="false" outlineLevel="0" collapsed="false">
      <c r="A132" s="58" t="n">
        <v>12235</v>
      </c>
      <c r="B132" s="0" t="n">
        <v>1933</v>
      </c>
      <c r="C132" s="0" t="n">
        <v>6</v>
      </c>
      <c r="D132" s="0" t="n">
        <v>7934.82413166799</v>
      </c>
      <c r="E132" s="13" t="n">
        <v>1785206.85920011</v>
      </c>
      <c r="F132" s="24" t="n">
        <f aca="false">E132/43560</f>
        <v>40.9827102663018</v>
      </c>
    </row>
    <row r="133" customFormat="false" ht="15" hidden="false" customHeight="false" outlineLevel="0" collapsed="false">
      <c r="A133" s="58" t="n">
        <v>33481</v>
      </c>
      <c r="B133" s="0" t="n">
        <v>1991</v>
      </c>
      <c r="C133" s="0" t="n">
        <v>8</v>
      </c>
      <c r="D133" s="0" t="n">
        <v>7973.0171613754</v>
      </c>
      <c r="E133" s="13" t="n">
        <v>2063532.52868812</v>
      </c>
      <c r="F133" s="24" t="n">
        <f aca="false">E133/43560</f>
        <v>47.3721884455491</v>
      </c>
    </row>
    <row r="134" customFormat="false" ht="15" hidden="false" customHeight="false" outlineLevel="0" collapsed="false">
      <c r="A134" s="58" t="n">
        <v>8857</v>
      </c>
      <c r="B134" s="0" t="n">
        <v>1924</v>
      </c>
      <c r="C134" s="0" t="n">
        <v>3</v>
      </c>
      <c r="D134" s="0" t="n">
        <v>7974.17183767914</v>
      </c>
      <c r="E134" s="13" t="n">
        <v>1858192.44781062</v>
      </c>
      <c r="F134" s="24" t="n">
        <f aca="false">E134/43560</f>
        <v>42.6582288294449</v>
      </c>
    </row>
    <row r="135" customFormat="false" ht="15" hidden="false" customHeight="false" outlineLevel="0" collapsed="false">
      <c r="A135" s="58" t="n">
        <v>32294</v>
      </c>
      <c r="B135" s="0" t="n">
        <v>1988</v>
      </c>
      <c r="C135" s="0" t="n">
        <v>5</v>
      </c>
      <c r="D135" s="0" t="n">
        <v>7986.45475467755</v>
      </c>
      <c r="E135" s="13" t="n">
        <v>1814764.71849645</v>
      </c>
      <c r="F135" s="24" t="n">
        <f aca="false">E135/43560</f>
        <v>41.6612653465669</v>
      </c>
    </row>
    <row r="136" customFormat="false" ht="15" hidden="false" customHeight="false" outlineLevel="0" collapsed="false">
      <c r="A136" s="58" t="n">
        <v>9375</v>
      </c>
      <c r="B136" s="0" t="n">
        <v>1925</v>
      </c>
      <c r="C136" s="0" t="n">
        <v>8</v>
      </c>
      <c r="D136" s="0" t="n">
        <v>8004.49035877787</v>
      </c>
      <c r="E136" s="13" t="n">
        <v>1920859.41762907</v>
      </c>
      <c r="F136" s="24" t="n">
        <f aca="false">E136/43560</f>
        <v>44.0968645002082</v>
      </c>
    </row>
    <row r="137" customFormat="false" ht="15" hidden="false" customHeight="false" outlineLevel="0" collapsed="false">
      <c r="A137" s="58" t="n">
        <v>17471</v>
      </c>
      <c r="B137" s="0" t="n">
        <v>1947</v>
      </c>
      <c r="C137" s="0" t="n">
        <v>10</v>
      </c>
      <c r="D137" s="0" t="n">
        <v>8015.52347482086</v>
      </c>
      <c r="E137" s="13" t="n">
        <v>1991902.77479326</v>
      </c>
      <c r="F137" s="24" t="n">
        <f aca="false">E137/43560</f>
        <v>45.7277955645835</v>
      </c>
    </row>
    <row r="138" customFormat="false" ht="15" hidden="false" customHeight="false" outlineLevel="0" collapsed="false">
      <c r="A138" s="58" t="n">
        <v>17532</v>
      </c>
      <c r="B138" s="0" t="n">
        <v>1947</v>
      </c>
      <c r="C138" s="0" t="n">
        <v>12</v>
      </c>
      <c r="D138" s="0" t="n">
        <v>8025.01489102309</v>
      </c>
      <c r="E138" s="13" t="n">
        <v>1804433.18948575</v>
      </c>
      <c r="F138" s="24" t="n">
        <f aca="false">E138/43560</f>
        <v>41.4240860763486</v>
      </c>
    </row>
    <row r="139" customFormat="false" ht="15" hidden="false" customHeight="false" outlineLevel="0" collapsed="false">
      <c r="A139" s="58" t="n">
        <v>14610</v>
      </c>
      <c r="B139" s="0" t="n">
        <v>1939</v>
      </c>
      <c r="C139" s="0" t="n">
        <v>12</v>
      </c>
      <c r="D139" s="0" t="n">
        <v>8046.25882016322</v>
      </c>
      <c r="E139" s="13" t="n">
        <v>1917427.10468653</v>
      </c>
      <c r="F139" s="24" t="n">
        <f aca="false">E139/43560</f>
        <v>44.0180694372482</v>
      </c>
    </row>
    <row r="140" customFormat="false" ht="15" hidden="false" customHeight="false" outlineLevel="0" collapsed="false">
      <c r="A140" s="58" t="n">
        <v>9010</v>
      </c>
      <c r="B140" s="0" t="n">
        <v>1924</v>
      </c>
      <c r="C140" s="0" t="n">
        <v>8</v>
      </c>
      <c r="D140" s="0" t="n">
        <v>8106.87721437102</v>
      </c>
      <c r="E140" s="13" t="n">
        <v>1814764.71849645</v>
      </c>
      <c r="F140" s="24" t="n">
        <f aca="false">E140/43560</f>
        <v>41.6612653465669</v>
      </c>
    </row>
    <row r="141" customFormat="false" ht="15" hidden="false" customHeight="false" outlineLevel="0" collapsed="false">
      <c r="A141" s="58" t="n">
        <v>12054</v>
      </c>
      <c r="B141" s="0" t="n">
        <v>1932</v>
      </c>
      <c r="C141" s="0" t="n">
        <v>12</v>
      </c>
      <c r="D141" s="0" t="n">
        <v>8125.07364027667</v>
      </c>
      <c r="E141" s="13" t="n">
        <v>1780918.20070428</v>
      </c>
      <c r="F141" s="24" t="n">
        <f aca="false">E141/43560</f>
        <v>40.8842562145152</v>
      </c>
    </row>
    <row r="142" customFormat="false" ht="15" hidden="false" customHeight="false" outlineLevel="0" collapsed="false">
      <c r="A142" s="58" t="n">
        <v>29159</v>
      </c>
      <c r="B142" s="0" t="n">
        <v>1979</v>
      </c>
      <c r="C142" s="0" t="n">
        <v>10</v>
      </c>
      <c r="D142" s="0" t="n">
        <v>8133.3802995621</v>
      </c>
      <c r="E142" s="13" t="n">
        <v>1799470.80857658</v>
      </c>
      <c r="F142" s="24" t="n">
        <f aca="false">E142/43560</f>
        <v>41.3101654861474</v>
      </c>
    </row>
    <row r="143" customFormat="false" ht="15" hidden="false" customHeight="false" outlineLevel="0" collapsed="false">
      <c r="A143" s="58" t="n">
        <v>29890</v>
      </c>
      <c r="B143" s="0" t="n">
        <v>1981</v>
      </c>
      <c r="C143" s="0" t="n">
        <v>10</v>
      </c>
      <c r="D143" s="0" t="n">
        <v>8136.53443471338</v>
      </c>
      <c r="E143" s="13" t="n">
        <v>1805608.41214061</v>
      </c>
      <c r="F143" s="24" t="n">
        <f aca="false">E143/43560</f>
        <v>41.4510654761389</v>
      </c>
    </row>
    <row r="144" customFormat="false" ht="15" hidden="false" customHeight="false" outlineLevel="0" collapsed="false">
      <c r="A144" s="58" t="n">
        <v>23558</v>
      </c>
      <c r="B144" s="0" t="n">
        <v>1964</v>
      </c>
      <c r="C144" s="0" t="n">
        <v>6</v>
      </c>
      <c r="D144" s="0" t="n">
        <v>8172.0283203125</v>
      </c>
      <c r="E144" s="13" t="n">
        <v>1801176.01928614</v>
      </c>
      <c r="F144" s="24" t="n">
        <f aca="false">E144/43560</f>
        <v>41.3493117375147</v>
      </c>
    </row>
    <row r="145" customFormat="false" ht="15" hidden="false" customHeight="false" outlineLevel="0" collapsed="false">
      <c r="A145" s="58" t="n">
        <v>26572</v>
      </c>
      <c r="B145" s="0" t="n">
        <v>1972</v>
      </c>
      <c r="C145" s="0" t="n">
        <v>9</v>
      </c>
      <c r="D145" s="0" t="n">
        <v>8179.3366839172</v>
      </c>
      <c r="E145" s="13" t="n">
        <v>1873999.37537236</v>
      </c>
      <c r="F145" s="24" t="n">
        <f aca="false">E145/43560</f>
        <v>43.0211059543702</v>
      </c>
    </row>
    <row r="146" customFormat="false" ht="15" hidden="false" customHeight="false" outlineLevel="0" collapsed="false">
      <c r="A146" s="58" t="n">
        <v>22067</v>
      </c>
      <c r="B146" s="0" t="n">
        <v>1960</v>
      </c>
      <c r="C146" s="0" t="n">
        <v>5</v>
      </c>
      <c r="D146" s="0" t="n">
        <v>8184.63201010151</v>
      </c>
      <c r="E146" s="13" t="n">
        <v>1926997.0211931</v>
      </c>
      <c r="F146" s="24" t="n">
        <f aca="false">E146/43560</f>
        <v>44.2377644901997</v>
      </c>
    </row>
    <row r="147" customFormat="false" ht="15" hidden="false" customHeight="false" outlineLevel="0" collapsed="false">
      <c r="A147" s="58" t="n">
        <v>24958</v>
      </c>
      <c r="B147" s="0" t="n">
        <v>1968</v>
      </c>
      <c r="C147" s="0" t="n">
        <v>4</v>
      </c>
      <c r="D147" s="0" t="n">
        <v>8192.34063992834</v>
      </c>
      <c r="E147" s="13" t="n">
        <v>1880326.29448411</v>
      </c>
      <c r="F147" s="24" t="n">
        <f aca="false">E147/43560</f>
        <v>43.1663520313156</v>
      </c>
    </row>
    <row r="148" customFormat="false" ht="15" hidden="false" customHeight="false" outlineLevel="0" collapsed="false">
      <c r="A148" s="58" t="n">
        <v>17410</v>
      </c>
      <c r="B148" s="0" t="n">
        <v>1947</v>
      </c>
      <c r="C148" s="0" t="n">
        <v>8</v>
      </c>
      <c r="D148" s="0" t="n">
        <v>8204.51116515725</v>
      </c>
      <c r="E148" s="13" t="n">
        <v>1874188.69092008</v>
      </c>
      <c r="F148" s="24" t="n">
        <f aca="false">E148/43560</f>
        <v>43.0254520413241</v>
      </c>
    </row>
    <row r="149" customFormat="false" ht="15" hidden="false" customHeight="false" outlineLevel="0" collapsed="false">
      <c r="A149" s="58" t="n">
        <v>37164</v>
      </c>
      <c r="B149" s="0" t="n">
        <v>2001</v>
      </c>
      <c r="C149" s="0" t="n">
        <v>9</v>
      </c>
      <c r="D149" s="0" t="n">
        <v>8255.36996790406</v>
      </c>
      <c r="E149" s="13" t="n">
        <v>1956267.94656998</v>
      </c>
      <c r="F149" s="24" t="n">
        <f aca="false">E149/43560</f>
        <v>44.9097324740583</v>
      </c>
    </row>
    <row r="150" customFormat="false" ht="15" hidden="false" customHeight="false" outlineLevel="0" collapsed="false">
      <c r="A150" s="58" t="n">
        <v>11443</v>
      </c>
      <c r="B150" s="0" t="n">
        <v>1931</v>
      </c>
      <c r="C150" s="0" t="n">
        <v>4</v>
      </c>
      <c r="D150" s="0" t="n">
        <v>8291.04590465764</v>
      </c>
      <c r="E150" s="13" t="n">
        <v>1815080.55016335</v>
      </c>
      <c r="F150" s="24" t="n">
        <f aca="false">E150/43560</f>
        <v>41.6685158439704</v>
      </c>
    </row>
    <row r="151" customFormat="false" ht="15" hidden="false" customHeight="false" outlineLevel="0" collapsed="false">
      <c r="A151" s="58" t="n">
        <v>33785</v>
      </c>
      <c r="B151" s="0" t="n">
        <v>1992</v>
      </c>
      <c r="C151" s="0" t="n">
        <v>6</v>
      </c>
      <c r="D151" s="0" t="n">
        <v>8306.36017117834</v>
      </c>
      <c r="E151" s="13" t="n">
        <v>1801355.00703149</v>
      </c>
      <c r="F151" s="24" t="n">
        <f aca="false">E151/43560</f>
        <v>41.3534207307505</v>
      </c>
    </row>
    <row r="152" customFormat="false" ht="15" hidden="false" customHeight="false" outlineLevel="0" collapsed="false">
      <c r="A152" s="58" t="n">
        <v>28156</v>
      </c>
      <c r="B152" s="0" t="n">
        <v>1977</v>
      </c>
      <c r="C152" s="0" t="n">
        <v>1</v>
      </c>
      <c r="D152" s="0" t="n">
        <v>8312.84501890924</v>
      </c>
      <c r="E152" s="13" t="n">
        <v>1887509.91497071</v>
      </c>
      <c r="F152" s="24" t="n">
        <f aca="false">E152/43560</f>
        <v>43.331265265627</v>
      </c>
    </row>
    <row r="153" customFormat="false" ht="15" hidden="false" customHeight="false" outlineLevel="0" collapsed="false">
      <c r="A153" s="58" t="n">
        <v>11109</v>
      </c>
      <c r="B153" s="0" t="n">
        <v>1930</v>
      </c>
      <c r="C153" s="0" t="n">
        <v>5</v>
      </c>
      <c r="D153" s="0" t="n">
        <v>8341.20286997412</v>
      </c>
      <c r="E153" s="13" t="n">
        <v>1874315.20703926</v>
      </c>
      <c r="F153" s="24" t="n">
        <f aca="false">E153/43560</f>
        <v>43.0283564517737</v>
      </c>
    </row>
    <row r="154" customFormat="false" ht="15" hidden="false" customHeight="false" outlineLevel="0" collapsed="false">
      <c r="A154" s="58" t="n">
        <v>33755</v>
      </c>
      <c r="B154" s="0" t="n">
        <v>1992</v>
      </c>
      <c r="C154" s="0" t="n">
        <v>5</v>
      </c>
      <c r="D154" s="0" t="n">
        <v>8343.95713077229</v>
      </c>
      <c r="E154" s="13" t="n">
        <v>1735467.97503985</v>
      </c>
      <c r="F154" s="24" t="n">
        <f aca="false">E154/43560</f>
        <v>39.8408626042206</v>
      </c>
    </row>
    <row r="155" customFormat="false" ht="15" hidden="false" customHeight="false" outlineLevel="0" collapsed="false">
      <c r="A155" s="58" t="n">
        <v>17867</v>
      </c>
      <c r="B155" s="0" t="n">
        <v>1948</v>
      </c>
      <c r="C155" s="0" t="n">
        <v>11</v>
      </c>
      <c r="D155" s="0" t="n">
        <v>8389.02555234873</v>
      </c>
      <c r="E155" s="13" t="n">
        <v>1839356.71203962</v>
      </c>
      <c r="F155" s="24" t="n">
        <f aca="false">E155/43560</f>
        <v>42.2258198356204</v>
      </c>
    </row>
    <row r="156" customFormat="false" ht="15" hidden="false" customHeight="false" outlineLevel="0" collapsed="false">
      <c r="A156" s="58" t="n">
        <v>32567</v>
      </c>
      <c r="B156" s="0" t="n">
        <v>1989</v>
      </c>
      <c r="C156" s="0" t="n">
        <v>2</v>
      </c>
      <c r="D156" s="0" t="n">
        <v>8390.79787644307</v>
      </c>
      <c r="E156" s="13" t="n">
        <v>1874188.69092008</v>
      </c>
      <c r="F156" s="24" t="n">
        <f aca="false">E156/43560</f>
        <v>43.0254520413241</v>
      </c>
    </row>
    <row r="157" customFormat="false" ht="15" hidden="false" customHeight="false" outlineLevel="0" collapsed="false">
      <c r="A157" s="58" t="n">
        <v>22189</v>
      </c>
      <c r="B157" s="0" t="n">
        <v>1960</v>
      </c>
      <c r="C157" s="0" t="n">
        <v>9</v>
      </c>
      <c r="D157" s="0" t="n">
        <v>8413.82224074443</v>
      </c>
      <c r="E157" s="13" t="n">
        <v>1874188.69092008</v>
      </c>
      <c r="F157" s="24" t="n">
        <f aca="false">E157/43560</f>
        <v>43.0254520413241</v>
      </c>
    </row>
    <row r="158" customFormat="false" ht="15" hidden="false" customHeight="false" outlineLevel="0" collapsed="false">
      <c r="A158" s="58" t="n">
        <v>16588</v>
      </c>
      <c r="B158" s="0" t="n">
        <v>1945</v>
      </c>
      <c r="C158" s="0" t="n">
        <v>5</v>
      </c>
      <c r="D158" s="0" t="n">
        <v>8414.39479871616</v>
      </c>
      <c r="E158" s="13" t="n">
        <v>1829961.93827599</v>
      </c>
      <c r="F158" s="24" t="n">
        <f aca="false">E158/43560</f>
        <v>42.0101455067949</v>
      </c>
    </row>
    <row r="159" customFormat="false" ht="15" hidden="false" customHeight="false" outlineLevel="0" collapsed="false">
      <c r="A159" s="58" t="n">
        <v>25688</v>
      </c>
      <c r="B159" s="0" t="n">
        <v>1970</v>
      </c>
      <c r="C159" s="0" t="n">
        <v>4</v>
      </c>
      <c r="D159" s="0" t="n">
        <v>8415.21878110072</v>
      </c>
      <c r="E159" s="13" t="n">
        <v>1727792.58479055</v>
      </c>
      <c r="F159" s="24" t="n">
        <f aca="false">E159/43560</f>
        <v>39.6646598895903</v>
      </c>
    </row>
    <row r="160" customFormat="false" ht="15" hidden="false" customHeight="false" outlineLevel="0" collapsed="false">
      <c r="A160" s="58" t="n">
        <v>11201</v>
      </c>
      <c r="B160" s="0" t="n">
        <v>1930</v>
      </c>
      <c r="C160" s="0" t="n">
        <v>8</v>
      </c>
      <c r="D160" s="0" t="n">
        <v>8473.36791525677</v>
      </c>
      <c r="E160" s="13" t="n">
        <v>1874315.20703926</v>
      </c>
      <c r="F160" s="24" t="n">
        <f aca="false">E160/43560</f>
        <v>43.0283564517737</v>
      </c>
    </row>
    <row r="161" customFormat="false" ht="15" hidden="false" customHeight="false" outlineLevel="0" collapsed="false">
      <c r="A161" s="58" t="n">
        <v>22401</v>
      </c>
      <c r="B161" s="0" t="n">
        <v>1961</v>
      </c>
      <c r="C161" s="0" t="n">
        <v>4</v>
      </c>
      <c r="D161" s="0" t="n">
        <v>8489.75898810709</v>
      </c>
      <c r="E161" s="13" t="n">
        <v>1874315.20703926</v>
      </c>
      <c r="F161" s="24" t="n">
        <f aca="false">E161/43560</f>
        <v>43.0283564517737</v>
      </c>
    </row>
    <row r="162" customFormat="false" ht="15" hidden="false" customHeight="false" outlineLevel="0" collapsed="false">
      <c r="A162" s="58" t="n">
        <v>15887</v>
      </c>
      <c r="B162" s="0" t="n">
        <v>1943</v>
      </c>
      <c r="C162" s="0" t="n">
        <v>6</v>
      </c>
      <c r="D162" s="0" t="n">
        <v>8501.6279296875</v>
      </c>
      <c r="E162" s="13" t="n">
        <v>1679472.68569743</v>
      </c>
      <c r="F162" s="24" t="n">
        <f aca="false">E162/43560</f>
        <v>38.5553876422734</v>
      </c>
    </row>
    <row r="163" customFormat="false" ht="15" hidden="false" customHeight="false" outlineLevel="0" collapsed="false">
      <c r="A163" s="58" t="n">
        <v>37042</v>
      </c>
      <c r="B163" s="0" t="n">
        <v>2001</v>
      </c>
      <c r="C163" s="0" t="n">
        <v>5</v>
      </c>
      <c r="D163" s="0" t="n">
        <v>8518.28055334395</v>
      </c>
      <c r="E163" s="13" t="n">
        <v>1880452.81060329</v>
      </c>
      <c r="F163" s="24" t="n">
        <f aca="false">E163/43560</f>
        <v>43.1692564417652</v>
      </c>
    </row>
    <row r="164" customFormat="false" ht="15" hidden="false" customHeight="false" outlineLevel="0" collapsed="false">
      <c r="A164" s="58" t="n">
        <v>28094</v>
      </c>
      <c r="B164" s="0" t="n">
        <v>1976</v>
      </c>
      <c r="C164" s="0" t="n">
        <v>11</v>
      </c>
      <c r="D164" s="0" t="n">
        <v>8519.42611713774</v>
      </c>
      <c r="E164" s="13" t="n">
        <v>1887699.23051843</v>
      </c>
      <c r="F164" s="24" t="n">
        <f aca="false">E164/43560</f>
        <v>43.335611352581</v>
      </c>
    </row>
    <row r="165" customFormat="false" ht="15" hidden="false" customHeight="false" outlineLevel="0" collapsed="false">
      <c r="A165" s="58" t="n">
        <v>20240</v>
      </c>
      <c r="B165" s="0" t="n">
        <v>1955</v>
      </c>
      <c r="C165" s="0" t="n">
        <v>5</v>
      </c>
      <c r="D165" s="0" t="n">
        <v>8545.56587131767</v>
      </c>
      <c r="E165" s="13" t="n">
        <v>1692856.7091766</v>
      </c>
      <c r="F165" s="24" t="n">
        <f aca="false">E165/43560</f>
        <v>38.8626425430807</v>
      </c>
    </row>
    <row r="166" customFormat="false" ht="15" hidden="false" customHeight="false" outlineLevel="0" collapsed="false">
      <c r="A166" s="58" t="n">
        <v>27880</v>
      </c>
      <c r="B166" s="0" t="n">
        <v>1976</v>
      </c>
      <c r="C166" s="0" t="n">
        <v>4</v>
      </c>
      <c r="D166" s="0" t="n">
        <v>8586.83658439491</v>
      </c>
      <c r="E166" s="13" t="n">
        <v>1872777.420354</v>
      </c>
      <c r="F166" s="24" t="n">
        <f aca="false">E166/43560</f>
        <v>42.9930537271349</v>
      </c>
    </row>
    <row r="167" customFormat="false" ht="15" hidden="false" customHeight="false" outlineLevel="0" collapsed="false">
      <c r="A167" s="58" t="n">
        <v>21884</v>
      </c>
      <c r="B167" s="0" t="n">
        <v>1959</v>
      </c>
      <c r="C167" s="0" t="n">
        <v>11</v>
      </c>
      <c r="D167" s="0" t="n">
        <v>8593.38525079618</v>
      </c>
      <c r="E167" s="13" t="n">
        <v>1690778.5664583</v>
      </c>
      <c r="F167" s="24" t="n">
        <f aca="false">E167/43560</f>
        <v>38.8149349508334</v>
      </c>
    </row>
    <row r="168" customFormat="false" ht="15" hidden="false" customHeight="false" outlineLevel="0" collapsed="false">
      <c r="A168" s="58" t="n">
        <v>31897</v>
      </c>
      <c r="B168" s="0" t="n">
        <v>1987</v>
      </c>
      <c r="C168" s="0" t="n">
        <v>4</v>
      </c>
      <c r="D168" s="0" t="n">
        <v>8593.80401572452</v>
      </c>
      <c r="E168" s="13" t="n">
        <v>1880452.81060329</v>
      </c>
      <c r="F168" s="24" t="n">
        <f aca="false">E168/43560</f>
        <v>43.1692564417652</v>
      </c>
    </row>
    <row r="169" customFormat="false" ht="15" hidden="false" customHeight="false" outlineLevel="0" collapsed="false">
      <c r="A169" s="58" t="n">
        <v>31198</v>
      </c>
      <c r="B169" s="0" t="n">
        <v>1985</v>
      </c>
      <c r="C169" s="0" t="n">
        <v>5</v>
      </c>
      <c r="D169" s="0" t="n">
        <v>8606.07033116043</v>
      </c>
      <c r="E169" s="13" t="n">
        <v>1880452.81060329</v>
      </c>
      <c r="F169" s="24" t="n">
        <f aca="false">E169/43560</f>
        <v>43.1692564417652</v>
      </c>
    </row>
    <row r="170" customFormat="false" ht="15" hidden="false" customHeight="false" outlineLevel="0" collapsed="false">
      <c r="A170" s="58" t="n">
        <v>37590</v>
      </c>
      <c r="B170" s="0" t="n">
        <v>2002</v>
      </c>
      <c r="C170" s="0" t="n">
        <v>11</v>
      </c>
      <c r="D170" s="0" t="n">
        <v>8625.86323148885</v>
      </c>
      <c r="E170" s="13" t="n">
        <v>1765070.35748061</v>
      </c>
      <c r="F170" s="24" t="n">
        <f aca="false">E170/43560</f>
        <v>40.520439795239</v>
      </c>
    </row>
    <row r="171" customFormat="false" ht="15" hidden="false" customHeight="false" outlineLevel="0" collapsed="false">
      <c r="A171" s="58" t="n">
        <v>11809</v>
      </c>
      <c r="B171" s="0" t="n">
        <v>1932</v>
      </c>
      <c r="C171" s="0" t="n">
        <v>4</v>
      </c>
      <c r="D171" s="0" t="n">
        <v>8635.28905627986</v>
      </c>
      <c r="E171" s="13" t="n">
        <v>1689185.90540409</v>
      </c>
      <c r="F171" s="24" t="n">
        <f aca="false">E171/43560</f>
        <v>38.778372484024</v>
      </c>
    </row>
    <row r="172" customFormat="false" ht="15" hidden="false" customHeight="false" outlineLevel="0" collapsed="false">
      <c r="A172" s="58" t="n">
        <v>26603</v>
      </c>
      <c r="B172" s="0" t="n">
        <v>1972</v>
      </c>
      <c r="C172" s="0" t="n">
        <v>10</v>
      </c>
      <c r="D172" s="0" t="n">
        <v>8645.35308021497</v>
      </c>
      <c r="E172" s="13" t="n">
        <v>1696916.17002234</v>
      </c>
      <c r="F172" s="24" t="n">
        <f aca="false">E172/43560</f>
        <v>38.955834940825</v>
      </c>
    </row>
    <row r="173" customFormat="false" ht="15" hidden="false" customHeight="false" outlineLevel="0" collapsed="false">
      <c r="A173" s="58" t="n">
        <v>21670</v>
      </c>
      <c r="B173" s="0" t="n">
        <v>1959</v>
      </c>
      <c r="C173" s="0" t="n">
        <v>4</v>
      </c>
      <c r="D173" s="0" t="n">
        <v>8647.70095416998</v>
      </c>
      <c r="E173" s="13" t="n">
        <v>1685307.83504648</v>
      </c>
      <c r="F173" s="24" t="n">
        <f aca="false">E173/43560</f>
        <v>38.6893442389</v>
      </c>
    </row>
    <row r="174" customFormat="false" ht="15" hidden="false" customHeight="false" outlineLevel="0" collapsed="false">
      <c r="A174" s="58" t="n">
        <v>33116</v>
      </c>
      <c r="B174" s="0" t="n">
        <v>1990</v>
      </c>
      <c r="C174" s="0" t="n">
        <v>8</v>
      </c>
      <c r="D174" s="0" t="n">
        <v>8652.89981837182</v>
      </c>
      <c r="E174" s="13" t="n">
        <v>1876019.68596125</v>
      </c>
      <c r="F174" s="24" t="n">
        <f aca="false">E174/43560</f>
        <v>43.0674859036101</v>
      </c>
    </row>
    <row r="175" customFormat="false" ht="15" hidden="false" customHeight="false" outlineLevel="0" collapsed="false">
      <c r="A175" s="58" t="n">
        <v>18232</v>
      </c>
      <c r="B175" s="0" t="n">
        <v>1949</v>
      </c>
      <c r="C175" s="0" t="n">
        <v>11</v>
      </c>
      <c r="D175" s="0" t="n">
        <v>8656.40078249403</v>
      </c>
      <c r="E175" s="13" t="n">
        <v>1765070.35748061</v>
      </c>
      <c r="F175" s="24" t="n">
        <f aca="false">E175/43560</f>
        <v>40.520439795239</v>
      </c>
    </row>
    <row r="176" customFormat="false" ht="15" hidden="false" customHeight="false" outlineLevel="0" collapsed="false">
      <c r="A176" s="58" t="n">
        <v>12784</v>
      </c>
      <c r="B176" s="0" t="n">
        <v>1934</v>
      </c>
      <c r="C176" s="0" t="n">
        <v>12</v>
      </c>
      <c r="D176" s="0" t="n">
        <v>8674.22826681927</v>
      </c>
      <c r="E176" s="13" t="n">
        <v>1696916.17002234</v>
      </c>
      <c r="F176" s="24" t="n">
        <f aca="false">E176/43560</f>
        <v>38.955834940825</v>
      </c>
    </row>
    <row r="177" customFormat="false" ht="15" hidden="false" customHeight="false" outlineLevel="0" collapsed="false">
      <c r="A177" s="58" t="n">
        <v>13515</v>
      </c>
      <c r="B177" s="0" t="n">
        <v>1936</v>
      </c>
      <c r="C177" s="0" t="n">
        <v>12</v>
      </c>
      <c r="D177" s="0" t="n">
        <v>8699.44529383957</v>
      </c>
      <c r="E177" s="13" t="n">
        <v>1694148.28631325</v>
      </c>
      <c r="F177" s="24" t="n">
        <f aca="false">E177/43560</f>
        <v>38.8922930742252</v>
      </c>
    </row>
    <row r="178" customFormat="false" ht="15" hidden="false" customHeight="false" outlineLevel="0" collapsed="false">
      <c r="A178" s="58" t="n">
        <v>20209</v>
      </c>
      <c r="B178" s="0" t="n">
        <v>1955</v>
      </c>
      <c r="C178" s="0" t="n">
        <v>4</v>
      </c>
      <c r="D178" s="0" t="n">
        <v>8723.40494999005</v>
      </c>
      <c r="E178" s="13" t="n">
        <v>1685181.3189273</v>
      </c>
      <c r="F178" s="24" t="n">
        <f aca="false">E178/43560</f>
        <v>38.6864398284504</v>
      </c>
    </row>
    <row r="179" customFormat="false" ht="15" hidden="false" customHeight="false" outlineLevel="0" collapsed="false">
      <c r="A179" s="58" t="n">
        <v>23497</v>
      </c>
      <c r="B179" s="0" t="n">
        <v>1964</v>
      </c>
      <c r="C179" s="0" t="n">
        <v>4</v>
      </c>
      <c r="D179" s="0" t="n">
        <v>8724.01161922771</v>
      </c>
      <c r="E179" s="13" t="n">
        <v>1671797.29544814</v>
      </c>
      <c r="F179" s="24" t="n">
        <f aca="false">E179/43560</f>
        <v>38.3791849276431</v>
      </c>
    </row>
    <row r="180" customFormat="false" ht="15" hidden="false" customHeight="false" outlineLevel="0" collapsed="false">
      <c r="A180" s="58" t="n">
        <v>24989</v>
      </c>
      <c r="B180" s="0" t="n">
        <v>1968</v>
      </c>
      <c r="C180" s="0" t="n">
        <v>5</v>
      </c>
      <c r="D180" s="0" t="n">
        <v>8728.58634802946</v>
      </c>
      <c r="E180" s="13" t="n">
        <v>1671797.29544814</v>
      </c>
      <c r="F180" s="24" t="n">
        <f aca="false">E180/43560</f>
        <v>38.3791849276431</v>
      </c>
    </row>
    <row r="181" customFormat="false" ht="15" hidden="false" customHeight="false" outlineLevel="0" collapsed="false">
      <c r="A181" s="58" t="n">
        <v>17318</v>
      </c>
      <c r="B181" s="0" t="n">
        <v>1947</v>
      </c>
      <c r="C181" s="0" t="n">
        <v>5</v>
      </c>
      <c r="D181" s="0" t="n">
        <v>8749.29082280056</v>
      </c>
      <c r="E181" s="13" t="n">
        <v>1760637.96462614</v>
      </c>
      <c r="F181" s="24" t="n">
        <f aca="false">E181/43560</f>
        <v>40.4186860566148</v>
      </c>
    </row>
    <row r="182" customFormat="false" ht="15" hidden="false" customHeight="false" outlineLevel="0" collapsed="false">
      <c r="A182" s="58" t="n">
        <v>10774</v>
      </c>
      <c r="B182" s="0" t="n">
        <v>1929</v>
      </c>
      <c r="C182" s="0" t="n">
        <v>6</v>
      </c>
      <c r="D182" s="0" t="n">
        <v>8758.06584021696</v>
      </c>
      <c r="E182" s="13" t="n">
        <v>1692983.22529578</v>
      </c>
      <c r="F182" s="24" t="n">
        <f aca="false">E182/43560</f>
        <v>38.8655469535303</v>
      </c>
    </row>
    <row r="183" customFormat="false" ht="15" hidden="false" customHeight="false" outlineLevel="0" collapsed="false">
      <c r="A183" s="58" t="n">
        <v>12174</v>
      </c>
      <c r="B183" s="0" t="n">
        <v>1933</v>
      </c>
      <c r="C183" s="0" t="n">
        <v>4</v>
      </c>
      <c r="D183" s="0" t="n">
        <v>8776.80068794785</v>
      </c>
      <c r="E183" s="13" t="n">
        <v>1760637.96462614</v>
      </c>
      <c r="F183" s="24" t="n">
        <f aca="false">E183/43560</f>
        <v>40.4186860566148</v>
      </c>
    </row>
    <row r="184" customFormat="false" ht="15" hidden="false" customHeight="false" outlineLevel="0" collapsed="false">
      <c r="A184" s="58" t="n">
        <v>10805</v>
      </c>
      <c r="B184" s="0" t="n">
        <v>1929</v>
      </c>
      <c r="C184" s="0" t="n">
        <v>7</v>
      </c>
      <c r="D184" s="0" t="n">
        <v>8784.40853901274</v>
      </c>
      <c r="E184" s="13" t="n">
        <v>1694687.70421777</v>
      </c>
      <c r="F184" s="24" t="n">
        <f aca="false">E184/43560</f>
        <v>38.9046764053667</v>
      </c>
    </row>
    <row r="185" customFormat="false" ht="15" hidden="false" customHeight="false" outlineLevel="0" collapsed="false">
      <c r="A185" s="58" t="n">
        <v>18049</v>
      </c>
      <c r="B185" s="0" t="n">
        <v>1949</v>
      </c>
      <c r="C185" s="0" t="n">
        <v>5</v>
      </c>
      <c r="D185" s="0" t="n">
        <v>8797.7384678543</v>
      </c>
      <c r="E185" s="13" t="n">
        <v>1689185.90540409</v>
      </c>
      <c r="F185" s="24" t="n">
        <f aca="false">E185/43560</f>
        <v>38.778372484024</v>
      </c>
    </row>
    <row r="186" customFormat="false" ht="15" hidden="false" customHeight="false" outlineLevel="0" collapsed="false">
      <c r="A186" s="58" t="n">
        <v>28184</v>
      </c>
      <c r="B186" s="0" t="n">
        <v>1977</v>
      </c>
      <c r="C186" s="0" t="n">
        <v>2</v>
      </c>
      <c r="D186" s="0" t="n">
        <v>8809.89549537221</v>
      </c>
      <c r="E186" s="13" t="n">
        <v>1857927.06102762</v>
      </c>
      <c r="F186" s="24" t="n">
        <f aca="false">E186/43560</f>
        <v>42.6521363872273</v>
      </c>
    </row>
    <row r="187" customFormat="false" ht="15" hidden="false" customHeight="false" outlineLevel="0" collapsed="false">
      <c r="A187" s="58" t="n">
        <v>32477</v>
      </c>
      <c r="B187" s="0" t="n">
        <v>1988</v>
      </c>
      <c r="C187" s="0" t="n">
        <v>11</v>
      </c>
      <c r="D187" s="0" t="n">
        <v>8830.58283364849</v>
      </c>
      <c r="E187" s="13" t="n">
        <v>1725702.08901218</v>
      </c>
      <c r="F187" s="24" t="n">
        <f aca="false">E187/43560</f>
        <v>39.6166687101052</v>
      </c>
    </row>
    <row r="188" customFormat="false" ht="15" hidden="false" customHeight="false" outlineLevel="0" collapsed="false">
      <c r="A188" s="58" t="n">
        <v>16710</v>
      </c>
      <c r="B188" s="0" t="n">
        <v>1945</v>
      </c>
      <c r="C188" s="0" t="n">
        <v>9</v>
      </c>
      <c r="D188" s="0" t="n">
        <v>8869.22880797174</v>
      </c>
      <c r="E188" s="13" t="n">
        <v>1713967.23791715</v>
      </c>
      <c r="F188" s="24" t="n">
        <f aca="false">E188/43560</f>
        <v>39.3472735977307</v>
      </c>
    </row>
    <row r="189" customFormat="false" ht="15" hidden="false" customHeight="false" outlineLevel="0" collapsed="false">
      <c r="A189" s="58" t="n">
        <v>25142</v>
      </c>
      <c r="B189" s="0" t="n">
        <v>1968</v>
      </c>
      <c r="C189" s="0" t="n">
        <v>10</v>
      </c>
      <c r="D189" s="0" t="n">
        <v>8871.2279122711</v>
      </c>
      <c r="E189" s="13" t="n">
        <v>1718026.69876289</v>
      </c>
      <c r="F189" s="24" t="n">
        <f aca="false">E189/43560</f>
        <v>39.4404659954749</v>
      </c>
    </row>
    <row r="190" customFormat="false" ht="15" hidden="false" customHeight="false" outlineLevel="0" collapsed="false">
      <c r="A190" s="58" t="n">
        <v>14426</v>
      </c>
      <c r="B190" s="0" t="n">
        <v>1939</v>
      </c>
      <c r="C190" s="0" t="n">
        <v>6</v>
      </c>
      <c r="D190" s="0" t="n">
        <v>8914.95673890326</v>
      </c>
      <c r="E190" s="13" t="n">
        <v>1678299.55820613</v>
      </c>
      <c r="F190" s="24" t="n">
        <f aca="false">E190/43560</f>
        <v>38.5284563408202</v>
      </c>
    </row>
    <row r="191" customFormat="false" ht="15" hidden="false" customHeight="false" outlineLevel="0" collapsed="false">
      <c r="A191" s="58" t="n">
        <v>22554</v>
      </c>
      <c r="B191" s="0" t="n">
        <v>1961</v>
      </c>
      <c r="C191" s="0" t="n">
        <v>9</v>
      </c>
      <c r="D191" s="0" t="n">
        <v>8936.39190634952</v>
      </c>
      <c r="E191" s="13" t="n">
        <v>1678299.55820613</v>
      </c>
      <c r="F191" s="24" t="n">
        <f aca="false">E191/43560</f>
        <v>38.5284563408202</v>
      </c>
    </row>
    <row r="192" customFormat="false" ht="15" hidden="false" customHeight="false" outlineLevel="0" collapsed="false">
      <c r="A192" s="58" t="n">
        <v>22797</v>
      </c>
      <c r="B192" s="0" t="n">
        <v>1962</v>
      </c>
      <c r="C192" s="0" t="n">
        <v>5</v>
      </c>
      <c r="D192" s="0" t="n">
        <v>8970.41758932126</v>
      </c>
      <c r="E192" s="13" t="n">
        <v>1700583.21443798</v>
      </c>
      <c r="F192" s="24" t="n">
        <f aca="false">E192/43560</f>
        <v>39.0400186969234</v>
      </c>
    </row>
    <row r="193" customFormat="false" ht="15" hidden="false" customHeight="false" outlineLevel="0" collapsed="false">
      <c r="A193" s="58" t="n">
        <v>32508</v>
      </c>
      <c r="B193" s="0" t="n">
        <v>1988</v>
      </c>
      <c r="C193" s="0" t="n">
        <v>12</v>
      </c>
      <c r="D193" s="0" t="n">
        <v>9040.39687624403</v>
      </c>
      <c r="E193" s="13" t="n">
        <v>1713967.23791715</v>
      </c>
      <c r="F193" s="24" t="n">
        <f aca="false">E193/43560</f>
        <v>39.3472735977307</v>
      </c>
    </row>
    <row r="194" customFormat="false" ht="15" hidden="false" customHeight="false" outlineLevel="0" collapsed="false">
      <c r="A194" s="58" t="n">
        <v>37225</v>
      </c>
      <c r="B194" s="0" t="n">
        <v>2001</v>
      </c>
      <c r="C194" s="0" t="n">
        <v>11</v>
      </c>
      <c r="D194" s="0" t="n">
        <v>9071.97170456807</v>
      </c>
      <c r="E194" s="13" t="n">
        <v>1721769.14428563</v>
      </c>
      <c r="F194" s="24" t="n">
        <f aca="false">E194/43560</f>
        <v>39.5263807228105</v>
      </c>
    </row>
    <row r="195" customFormat="false" ht="15" hidden="false" customHeight="false" outlineLevel="0" collapsed="false">
      <c r="A195" s="58" t="n">
        <v>31777</v>
      </c>
      <c r="B195" s="0" t="n">
        <v>1986</v>
      </c>
      <c r="C195" s="0" t="n">
        <v>12</v>
      </c>
      <c r="D195" s="0" t="n">
        <v>9090.92793341959</v>
      </c>
      <c r="E195" s="13" t="n">
        <v>1580493.66328581</v>
      </c>
      <c r="F195" s="24" t="n">
        <f aca="false">E195/43560</f>
        <v>36.2831419487101</v>
      </c>
    </row>
    <row r="196" customFormat="false" ht="15" hidden="false" customHeight="false" outlineLevel="0" collapsed="false">
      <c r="A196" s="58" t="n">
        <v>14335</v>
      </c>
      <c r="B196" s="0" t="n">
        <v>1939</v>
      </c>
      <c r="C196" s="0" t="n">
        <v>3</v>
      </c>
      <c r="D196" s="0" t="n">
        <v>9099.15746292795</v>
      </c>
      <c r="E196" s="13" t="n">
        <v>1727477.7775155</v>
      </c>
      <c r="F196" s="24" t="n">
        <f aca="false">E196/43560</f>
        <v>39.6574329089875</v>
      </c>
    </row>
    <row r="197" customFormat="false" ht="15" hidden="false" customHeight="false" outlineLevel="0" collapsed="false">
      <c r="A197" s="58" t="n">
        <v>33724</v>
      </c>
      <c r="B197" s="0" t="n">
        <v>1992</v>
      </c>
      <c r="C197" s="0" t="n">
        <v>4</v>
      </c>
      <c r="D197" s="0" t="n">
        <v>9107.09692227309</v>
      </c>
      <c r="E197" s="13" t="n">
        <v>1670624.16795683</v>
      </c>
      <c r="F197" s="24" t="n">
        <f aca="false">E197/43560</f>
        <v>38.3522536261899</v>
      </c>
    </row>
    <row r="198" customFormat="false" ht="15" hidden="false" customHeight="false" outlineLevel="0" collapsed="false">
      <c r="A198" s="58" t="n">
        <v>17592</v>
      </c>
      <c r="B198" s="0" t="n">
        <v>1948</v>
      </c>
      <c r="C198" s="0" t="n">
        <v>2</v>
      </c>
      <c r="D198" s="0" t="n">
        <v>9107.29961186306</v>
      </c>
      <c r="E198" s="13" t="n">
        <v>1623104.92914906</v>
      </c>
      <c r="F198" s="24" t="n">
        <f aca="false">E198/43560</f>
        <v>37.2613620098499</v>
      </c>
    </row>
    <row r="199" customFormat="false" ht="15" hidden="false" customHeight="false" outlineLevel="0" collapsed="false">
      <c r="A199" s="58" t="n">
        <v>17287</v>
      </c>
      <c r="B199" s="0" t="n">
        <v>1947</v>
      </c>
      <c r="C199" s="0" t="n">
        <v>4</v>
      </c>
      <c r="D199" s="0" t="n">
        <v>9131.38146894904</v>
      </c>
      <c r="E199" s="13" t="n">
        <v>1576434.20244007</v>
      </c>
      <c r="F199" s="24" t="n">
        <f aca="false">E199/43560</f>
        <v>36.1899495509658</v>
      </c>
    </row>
    <row r="200" customFormat="false" ht="15" hidden="false" customHeight="false" outlineLevel="0" collapsed="false">
      <c r="A200" s="58" t="n">
        <v>29859</v>
      </c>
      <c r="B200" s="0" t="n">
        <v>1981</v>
      </c>
      <c r="C200" s="0" t="n">
        <v>9</v>
      </c>
      <c r="D200" s="0" t="n">
        <v>9140.10273188694</v>
      </c>
      <c r="E200" s="13" t="n">
        <v>1670624.16795683</v>
      </c>
      <c r="F200" s="24" t="n">
        <f aca="false">E200/43560</f>
        <v>38.3522536261899</v>
      </c>
    </row>
    <row r="201" customFormat="false" ht="15" hidden="false" customHeight="false" outlineLevel="0" collapsed="false">
      <c r="A201" s="58" t="n">
        <v>20179</v>
      </c>
      <c r="B201" s="0" t="n">
        <v>1955</v>
      </c>
      <c r="C201" s="0" t="n">
        <v>3</v>
      </c>
      <c r="D201" s="0" t="n">
        <v>9153.50047273089</v>
      </c>
      <c r="E201" s="13" t="n">
        <v>1727477.7775155</v>
      </c>
      <c r="F201" s="24" t="n">
        <f aca="false">E201/43560</f>
        <v>39.6574329089875</v>
      </c>
    </row>
    <row r="202" customFormat="false" ht="15" hidden="false" customHeight="false" outlineLevel="0" collapsed="false">
      <c r="A202" s="58" t="n">
        <v>20270</v>
      </c>
      <c r="B202" s="0" t="n">
        <v>1955</v>
      </c>
      <c r="C202" s="0" t="n">
        <v>6</v>
      </c>
      <c r="D202" s="0" t="n">
        <v>9159.95841834196</v>
      </c>
      <c r="E202" s="13" t="n">
        <v>1715798.23295832</v>
      </c>
      <c r="F202" s="24" t="n">
        <f aca="false">E202/43560</f>
        <v>39.3893074600166</v>
      </c>
    </row>
    <row r="203" customFormat="false" ht="15" hidden="false" customHeight="false" outlineLevel="0" collapsed="false">
      <c r="A203" s="58" t="n">
        <v>13149</v>
      </c>
      <c r="B203" s="0" t="n">
        <v>1935</v>
      </c>
      <c r="C203" s="0" t="n">
        <v>12</v>
      </c>
      <c r="D203" s="0" t="n">
        <v>9178.35553095143</v>
      </c>
      <c r="E203" s="13" t="n">
        <v>1580493.66328581</v>
      </c>
      <c r="F203" s="24" t="n">
        <f aca="false">E203/43560</f>
        <v>36.2831419487101</v>
      </c>
    </row>
    <row r="204" customFormat="false" ht="15" hidden="false" customHeight="false" outlineLevel="0" collapsed="false">
      <c r="A204" s="58" t="n">
        <v>17501</v>
      </c>
      <c r="B204" s="0" t="n">
        <v>1947</v>
      </c>
      <c r="C204" s="0" t="n">
        <v>11</v>
      </c>
      <c r="D204" s="0" t="n">
        <v>9181.18113057325</v>
      </c>
      <c r="E204" s="13" t="n">
        <v>1623104.92914906</v>
      </c>
      <c r="F204" s="24" t="n">
        <f aca="false">E204/43560</f>
        <v>37.2613620098499</v>
      </c>
    </row>
    <row r="205" customFormat="false" ht="15" hidden="false" customHeight="false" outlineLevel="0" collapsed="false">
      <c r="A205" s="58" t="n">
        <v>14276</v>
      </c>
      <c r="B205" s="0" t="n">
        <v>1939</v>
      </c>
      <c r="C205" s="0" t="n">
        <v>1</v>
      </c>
      <c r="D205" s="0" t="n">
        <v>9197.5737024781</v>
      </c>
      <c r="E205" s="13" t="n">
        <v>1580493.66328581</v>
      </c>
      <c r="F205" s="24" t="n">
        <f aca="false">E205/43560</f>
        <v>36.2831419487101</v>
      </c>
    </row>
    <row r="206" customFormat="false" ht="15" hidden="false" customHeight="false" outlineLevel="0" collapsed="false">
      <c r="A206" s="58" t="n">
        <v>10532</v>
      </c>
      <c r="B206" s="0" t="n">
        <v>1928</v>
      </c>
      <c r="C206" s="0" t="n">
        <v>10</v>
      </c>
      <c r="D206" s="0" t="n">
        <v>9211.20132737858</v>
      </c>
      <c r="E206" s="13" t="n">
        <v>1727477.7775155</v>
      </c>
      <c r="F206" s="24" t="n">
        <f aca="false">E206/43560</f>
        <v>39.6574329089875</v>
      </c>
    </row>
    <row r="207" customFormat="false" ht="15" hidden="false" customHeight="false" outlineLevel="0" collapsed="false">
      <c r="A207" s="58" t="n">
        <v>29402</v>
      </c>
      <c r="B207" s="0" t="n">
        <v>1980</v>
      </c>
      <c r="C207" s="0" t="n">
        <v>6</v>
      </c>
      <c r="D207" s="0" t="n">
        <v>9215.31820387142</v>
      </c>
      <c r="E207" s="13" t="n">
        <v>1715798.23295832</v>
      </c>
      <c r="F207" s="24" t="n">
        <f aca="false">E207/43560</f>
        <v>39.3893074600166</v>
      </c>
    </row>
    <row r="208" customFormat="false" ht="15" hidden="false" customHeight="false" outlineLevel="0" collapsed="false">
      <c r="A208" s="58" t="n">
        <v>34607</v>
      </c>
      <c r="B208" s="0" t="n">
        <v>1994</v>
      </c>
      <c r="C208" s="0" t="n">
        <v>9</v>
      </c>
      <c r="D208" s="0" t="n">
        <v>9215.48968078225</v>
      </c>
      <c r="E208" s="13" t="n">
        <v>1699410.08694668</v>
      </c>
      <c r="F208" s="24" t="n">
        <f aca="false">E208/43560</f>
        <v>39.0130873954702</v>
      </c>
    </row>
    <row r="209" customFormat="false" ht="15" hidden="false" customHeight="false" outlineLevel="0" collapsed="false">
      <c r="A209" s="58" t="n">
        <v>9740</v>
      </c>
      <c r="B209" s="0" t="n">
        <v>1926</v>
      </c>
      <c r="C209" s="0" t="n">
        <v>8</v>
      </c>
      <c r="D209" s="0" t="n">
        <v>9218.20370347333</v>
      </c>
      <c r="E209" s="13" t="n">
        <v>1603153.71428466</v>
      </c>
      <c r="F209" s="24" t="n">
        <f aca="false">E209/43560</f>
        <v>36.8033451396846</v>
      </c>
    </row>
    <row r="210" customFormat="false" ht="15" hidden="false" customHeight="false" outlineLevel="0" collapsed="false">
      <c r="A210" s="58" t="n">
        <v>16953</v>
      </c>
      <c r="B210" s="0" t="n">
        <v>1946</v>
      </c>
      <c r="C210" s="0" t="n">
        <v>5</v>
      </c>
      <c r="D210" s="0" t="n">
        <v>9223.27191978503</v>
      </c>
      <c r="E210" s="13" t="n">
        <v>1563050.17896091</v>
      </c>
      <c r="F210" s="24" t="n">
        <f aca="false">E210/43560</f>
        <v>35.8826946501586</v>
      </c>
    </row>
    <row r="211" customFormat="false" ht="15" hidden="false" customHeight="false" outlineLevel="0" collapsed="false">
      <c r="A211" s="58" t="n">
        <v>12539</v>
      </c>
      <c r="B211" s="0" t="n">
        <v>1934</v>
      </c>
      <c r="C211" s="0" t="n">
        <v>4</v>
      </c>
      <c r="D211" s="0" t="n">
        <v>9236.54806304737</v>
      </c>
      <c r="E211" s="13" t="n">
        <v>1714093.75403633</v>
      </c>
      <c r="F211" s="24" t="n">
        <f aca="false">E211/43560</f>
        <v>39.3501780081802</v>
      </c>
    </row>
    <row r="212" customFormat="false" ht="15" hidden="false" customHeight="false" outlineLevel="0" collapsed="false">
      <c r="A212" s="58" t="n">
        <v>18018</v>
      </c>
      <c r="B212" s="0" t="n">
        <v>1949</v>
      </c>
      <c r="C212" s="0" t="n">
        <v>4</v>
      </c>
      <c r="D212" s="0" t="n">
        <v>9250.52593177747</v>
      </c>
      <c r="E212" s="13" t="n">
        <v>1576434.20244007</v>
      </c>
      <c r="F212" s="24" t="n">
        <f aca="false">E212/43560</f>
        <v>36.1899495509658</v>
      </c>
    </row>
    <row r="213" customFormat="false" ht="15" hidden="false" customHeight="false" outlineLevel="0" collapsed="false">
      <c r="A213" s="58" t="n">
        <v>21701</v>
      </c>
      <c r="B213" s="0" t="n">
        <v>1959</v>
      </c>
      <c r="C213" s="0" t="n">
        <v>5</v>
      </c>
      <c r="D213" s="0" t="n">
        <v>9259.58804612858</v>
      </c>
      <c r="E213" s="13" t="n">
        <v>1701114.56586313</v>
      </c>
      <c r="F213" s="24" t="n">
        <f aca="false">E213/43560</f>
        <v>39.0522168471793</v>
      </c>
    </row>
    <row r="214" customFormat="false" ht="15" hidden="false" customHeight="false" outlineLevel="0" collapsed="false">
      <c r="A214" s="58" t="n">
        <v>9405</v>
      </c>
      <c r="B214" s="0" t="n">
        <v>1925</v>
      </c>
      <c r="C214" s="0" t="n">
        <v>9</v>
      </c>
      <c r="D214" s="0" t="n">
        <v>9264.15850169188</v>
      </c>
      <c r="E214" s="13" t="n">
        <v>1714093.75403633</v>
      </c>
      <c r="F214" s="24" t="n">
        <f aca="false">E214/43560</f>
        <v>39.3501780081802</v>
      </c>
    </row>
    <row r="215" customFormat="false" ht="15" hidden="false" customHeight="false" outlineLevel="0" collapsed="false">
      <c r="A215" s="58" t="n">
        <v>23467</v>
      </c>
      <c r="B215" s="0" t="n">
        <v>1964</v>
      </c>
      <c r="C215" s="0" t="n">
        <v>3</v>
      </c>
      <c r="D215" s="0" t="n">
        <v>9284.65982658241</v>
      </c>
      <c r="E215" s="13" t="n">
        <v>1580493.66328581</v>
      </c>
      <c r="F215" s="24" t="n">
        <f aca="false">E215/43560</f>
        <v>36.2831419487101</v>
      </c>
    </row>
    <row r="216" customFormat="false" ht="15" hidden="false" customHeight="false" outlineLevel="0" collapsed="false">
      <c r="A216" s="58" t="n">
        <v>37529</v>
      </c>
      <c r="B216" s="0" t="n">
        <v>2002</v>
      </c>
      <c r="C216" s="0" t="n">
        <v>9</v>
      </c>
      <c r="D216" s="0" t="n">
        <v>9289.49315162221</v>
      </c>
      <c r="E216" s="13" t="n">
        <v>1699410.08694668</v>
      </c>
      <c r="F216" s="24" t="n">
        <f aca="false">E216/43560</f>
        <v>39.0130873954702</v>
      </c>
    </row>
    <row r="217" customFormat="false" ht="15" hidden="false" customHeight="false" outlineLevel="0" collapsed="false">
      <c r="A217" s="58" t="n">
        <v>31563</v>
      </c>
      <c r="B217" s="0" t="n">
        <v>1986</v>
      </c>
      <c r="C217" s="0" t="n">
        <v>5</v>
      </c>
      <c r="D217" s="0" t="n">
        <v>9334.33155851911</v>
      </c>
      <c r="E217" s="13" t="n">
        <v>1699410.08694668</v>
      </c>
      <c r="F217" s="24" t="n">
        <f aca="false">E217/43560</f>
        <v>39.0130873954702</v>
      </c>
    </row>
    <row r="218" customFormat="false" ht="15" hidden="false" customHeight="false" outlineLevel="0" collapsed="false">
      <c r="A218" s="58" t="n">
        <v>22677</v>
      </c>
      <c r="B218" s="0" t="n">
        <v>1962</v>
      </c>
      <c r="C218" s="0" t="n">
        <v>1</v>
      </c>
      <c r="D218" s="0" t="n">
        <v>9359.86117884156</v>
      </c>
      <c r="E218" s="13" t="n">
        <v>1576560.71855926</v>
      </c>
      <c r="F218" s="24" t="n">
        <f aca="false">E218/43560</f>
        <v>36.1928539614154</v>
      </c>
    </row>
    <row r="219" customFormat="false" ht="15" hidden="false" customHeight="false" outlineLevel="0" collapsed="false">
      <c r="A219" s="58" t="n">
        <v>32324</v>
      </c>
      <c r="B219" s="0" t="n">
        <v>1988</v>
      </c>
      <c r="C219" s="0" t="n">
        <v>6</v>
      </c>
      <c r="D219" s="0" t="n">
        <v>9384.75674263535</v>
      </c>
      <c r="E219" s="13" t="n">
        <v>1631939.63327451</v>
      </c>
      <c r="F219" s="24" t="n">
        <f aca="false">E219/43560</f>
        <v>37.4641789089648</v>
      </c>
    </row>
    <row r="220" customFormat="false" ht="15" hidden="false" customHeight="false" outlineLevel="0" collapsed="false">
      <c r="A220" s="58" t="n">
        <v>32812</v>
      </c>
      <c r="B220" s="0" t="n">
        <v>1989</v>
      </c>
      <c r="C220" s="0" t="n">
        <v>10</v>
      </c>
      <c r="D220" s="0" t="n">
        <v>9389.88576706807</v>
      </c>
      <c r="E220" s="13" t="n">
        <v>1576560.71855926</v>
      </c>
      <c r="F220" s="24" t="n">
        <f aca="false">E220/43560</f>
        <v>36.1928539614154</v>
      </c>
    </row>
    <row r="221" customFormat="false" ht="15" hidden="false" customHeight="false" outlineLevel="0" collapsed="false">
      <c r="A221" s="58" t="n">
        <v>26450</v>
      </c>
      <c r="B221" s="0" t="n">
        <v>1972</v>
      </c>
      <c r="C221" s="0" t="n">
        <v>5</v>
      </c>
      <c r="D221" s="0" t="n">
        <v>9410.39510972333</v>
      </c>
      <c r="E221" s="13" t="n">
        <v>1699410.08694668</v>
      </c>
      <c r="F221" s="24" t="n">
        <f aca="false">E221/43560</f>
        <v>39.0130873954702</v>
      </c>
    </row>
    <row r="222" customFormat="false" ht="15" hidden="false" customHeight="false" outlineLevel="0" collapsed="false">
      <c r="A222" s="58" t="n">
        <v>13301</v>
      </c>
      <c r="B222" s="0" t="n">
        <v>1936</v>
      </c>
      <c r="C222" s="0" t="n">
        <v>5</v>
      </c>
      <c r="D222" s="0" t="n">
        <v>9413.74062624403</v>
      </c>
      <c r="E222" s="13" t="n">
        <v>1579872.43917875</v>
      </c>
      <c r="F222" s="24" t="n">
        <f aca="false">E222/43560</f>
        <v>36.2688806055727</v>
      </c>
    </row>
    <row r="223" customFormat="false" ht="15" hidden="false" customHeight="false" outlineLevel="0" collapsed="false">
      <c r="A223" s="58" t="n">
        <v>22432</v>
      </c>
      <c r="B223" s="0" t="n">
        <v>1961</v>
      </c>
      <c r="C223" s="0" t="n">
        <v>5</v>
      </c>
      <c r="D223" s="0" t="n">
        <v>9424.75296078822</v>
      </c>
      <c r="E223" s="13" t="n">
        <v>1631939.63327451</v>
      </c>
      <c r="F223" s="24" t="n">
        <f aca="false">E223/43560</f>
        <v>37.4641789089648</v>
      </c>
    </row>
    <row r="224" customFormat="false" ht="15" hidden="false" customHeight="false" outlineLevel="0" collapsed="false">
      <c r="A224" s="58" t="n">
        <v>32993</v>
      </c>
      <c r="B224" s="0" t="n">
        <v>1990</v>
      </c>
      <c r="C224" s="0" t="n">
        <v>4</v>
      </c>
      <c r="D224" s="0" t="n">
        <v>9427.88426179339</v>
      </c>
      <c r="E224" s="13" t="n">
        <v>1631939.63327451</v>
      </c>
      <c r="F224" s="24" t="n">
        <f aca="false">E224/43560</f>
        <v>37.4641789089648</v>
      </c>
    </row>
    <row r="225" customFormat="false" ht="15" hidden="false" customHeight="false" outlineLevel="0" collapsed="false">
      <c r="A225" s="58" t="n">
        <v>12600</v>
      </c>
      <c r="B225" s="0" t="n">
        <v>1934</v>
      </c>
      <c r="C225" s="0" t="n">
        <v>6</v>
      </c>
      <c r="D225" s="0" t="n">
        <v>9439.91349024682</v>
      </c>
      <c r="E225" s="13" t="n">
        <v>1604858.1932122</v>
      </c>
      <c r="F225" s="24" t="n">
        <f aca="false">E225/43560</f>
        <v>36.8424745916482</v>
      </c>
    </row>
    <row r="226" customFormat="false" ht="15" hidden="false" customHeight="false" outlineLevel="0" collapsed="false">
      <c r="A226" s="58" t="n">
        <v>16071</v>
      </c>
      <c r="B226" s="0" t="n">
        <v>1943</v>
      </c>
      <c r="C226" s="0" t="n">
        <v>12</v>
      </c>
      <c r="D226" s="0" t="n">
        <v>9483.97055384156</v>
      </c>
      <c r="E226" s="13" t="n">
        <v>1593382.9787771</v>
      </c>
      <c r="F226" s="24" t="n">
        <f aca="false">E226/43560</f>
        <v>36.5790399168296</v>
      </c>
    </row>
    <row r="227" customFormat="false" ht="15" hidden="false" customHeight="false" outlineLevel="0" collapsed="false">
      <c r="A227" s="58" t="n">
        <v>13758</v>
      </c>
      <c r="B227" s="0" t="n">
        <v>1937</v>
      </c>
      <c r="C227" s="0" t="n">
        <v>8</v>
      </c>
      <c r="D227" s="0" t="n">
        <v>9487.52770451831</v>
      </c>
      <c r="E227" s="13" t="n">
        <v>1561877.0514696</v>
      </c>
      <c r="F227" s="24" t="n">
        <f aca="false">E227/43560</f>
        <v>35.8557633487053</v>
      </c>
    </row>
    <row r="228" customFormat="false" ht="15" hidden="false" customHeight="false" outlineLevel="0" collapsed="false">
      <c r="A228" s="58" t="n">
        <v>26419</v>
      </c>
      <c r="B228" s="0" t="n">
        <v>1972</v>
      </c>
      <c r="C228" s="0" t="n">
        <v>4</v>
      </c>
      <c r="D228" s="0" t="n">
        <v>9488.9205252289</v>
      </c>
      <c r="E228" s="13" t="n">
        <v>1561877.0514696</v>
      </c>
      <c r="F228" s="24" t="n">
        <f aca="false">E228/43560</f>
        <v>35.8557633487053</v>
      </c>
    </row>
    <row r="229" customFormat="false" ht="15" hidden="false" customHeight="false" outlineLevel="0" collapsed="false">
      <c r="A229" s="58" t="n">
        <v>21731</v>
      </c>
      <c r="B229" s="0" t="n">
        <v>1959</v>
      </c>
      <c r="C229" s="0" t="n">
        <v>6</v>
      </c>
      <c r="D229" s="0" t="n">
        <v>9508.9825649383</v>
      </c>
      <c r="E229" s="13" t="n">
        <v>1633644.11220204</v>
      </c>
      <c r="F229" s="24" t="n">
        <f aca="false">E229/43560</f>
        <v>37.5033083609285</v>
      </c>
    </row>
    <row r="230" customFormat="false" ht="15" hidden="false" customHeight="false" outlineLevel="0" collapsed="false">
      <c r="A230" s="58" t="n">
        <v>24380</v>
      </c>
      <c r="B230" s="0" t="n">
        <v>1966</v>
      </c>
      <c r="C230" s="0" t="n">
        <v>9</v>
      </c>
      <c r="D230" s="0" t="n">
        <v>9512.25559190884</v>
      </c>
      <c r="E230" s="13" t="n">
        <v>1631939.63327451</v>
      </c>
      <c r="F230" s="24" t="n">
        <f aca="false">E230/43560</f>
        <v>37.4641789089648</v>
      </c>
    </row>
    <row r="231" customFormat="false" ht="15" hidden="false" customHeight="false" outlineLevel="0" collapsed="false">
      <c r="A231" s="58" t="n">
        <v>20423</v>
      </c>
      <c r="B231" s="0" t="n">
        <v>1955</v>
      </c>
      <c r="C231" s="0" t="n">
        <v>11</v>
      </c>
      <c r="D231" s="0" t="n">
        <v>9514.02693322054</v>
      </c>
      <c r="E231" s="13" t="n">
        <v>1593382.9787771</v>
      </c>
      <c r="F231" s="24" t="n">
        <f aca="false">E231/43560</f>
        <v>36.5790399168296</v>
      </c>
    </row>
    <row r="232" customFormat="false" ht="15" hidden="false" customHeight="false" outlineLevel="0" collapsed="false">
      <c r="A232" s="58" t="n">
        <v>13454</v>
      </c>
      <c r="B232" s="0" t="n">
        <v>1936</v>
      </c>
      <c r="C232" s="0" t="n">
        <v>10</v>
      </c>
      <c r="D232" s="0" t="n">
        <v>9516.25358902269</v>
      </c>
      <c r="E232" s="13" t="n">
        <v>1593382.9787771</v>
      </c>
      <c r="F232" s="24" t="n">
        <f aca="false">E232/43560</f>
        <v>36.5790399168296</v>
      </c>
    </row>
    <row r="233" customFormat="false" ht="15" hidden="false" customHeight="false" outlineLevel="0" collapsed="false">
      <c r="A233" s="58" t="n">
        <v>31320</v>
      </c>
      <c r="B233" s="0" t="n">
        <v>1985</v>
      </c>
      <c r="C233" s="0" t="n">
        <v>9</v>
      </c>
      <c r="D233" s="0" t="n">
        <v>9516.50340863854</v>
      </c>
      <c r="E233" s="13" t="n">
        <v>1631939.63327451</v>
      </c>
      <c r="F233" s="24" t="n">
        <f aca="false">E233/43560</f>
        <v>37.4641789089648</v>
      </c>
    </row>
    <row r="234" customFormat="false" ht="15" hidden="false" customHeight="false" outlineLevel="0" collapsed="false">
      <c r="A234" s="58" t="n">
        <v>11840</v>
      </c>
      <c r="B234" s="0" t="n">
        <v>1932</v>
      </c>
      <c r="C234" s="0" t="n">
        <v>5</v>
      </c>
      <c r="D234" s="0" t="n">
        <v>9539.45463027468</v>
      </c>
      <c r="E234" s="13" t="n">
        <v>1519567.9814889</v>
      </c>
      <c r="F234" s="24" t="n">
        <f aca="false">E234/43560</f>
        <v>34.8844807504338</v>
      </c>
    </row>
    <row r="235" customFormat="false" ht="15" hidden="false" customHeight="false" outlineLevel="0" collapsed="false">
      <c r="A235" s="58" t="n">
        <v>10379</v>
      </c>
      <c r="B235" s="0" t="n">
        <v>1928</v>
      </c>
      <c r="C235" s="0" t="n">
        <v>5</v>
      </c>
      <c r="D235" s="0" t="n">
        <v>9575.52789734275</v>
      </c>
      <c r="E235" s="13" t="n">
        <v>1631939.63327451</v>
      </c>
      <c r="F235" s="24" t="n">
        <f aca="false">E235/43560</f>
        <v>37.4641789089648</v>
      </c>
    </row>
    <row r="236" customFormat="false" ht="15" hidden="false" customHeight="false" outlineLevel="0" collapsed="false">
      <c r="A236" s="58" t="n">
        <v>20940</v>
      </c>
      <c r="B236" s="0" t="n">
        <v>1957</v>
      </c>
      <c r="C236" s="0" t="n">
        <v>4</v>
      </c>
      <c r="D236" s="0" t="n">
        <v>9599.34610121417</v>
      </c>
      <c r="E236" s="13" t="n">
        <v>1561877.0514696</v>
      </c>
      <c r="F236" s="24" t="n">
        <f aca="false">E236/43560</f>
        <v>35.8557633487053</v>
      </c>
    </row>
    <row r="237" customFormat="false" ht="15" hidden="false" customHeight="false" outlineLevel="0" collapsed="false">
      <c r="A237" s="58" t="n">
        <v>29829</v>
      </c>
      <c r="B237" s="0" t="n">
        <v>1981</v>
      </c>
      <c r="C237" s="0" t="n">
        <v>8</v>
      </c>
      <c r="D237" s="0" t="n">
        <v>9600.58698870422</v>
      </c>
      <c r="E237" s="13" t="n">
        <v>1561877.0514696</v>
      </c>
      <c r="F237" s="24" t="n">
        <f aca="false">E237/43560</f>
        <v>35.8557633487053</v>
      </c>
    </row>
    <row r="238" customFormat="false" ht="15" hidden="false" customHeight="false" outlineLevel="0" collapsed="false">
      <c r="A238" s="58" t="n">
        <v>33634</v>
      </c>
      <c r="B238" s="0" t="n">
        <v>1992</v>
      </c>
      <c r="C238" s="0" t="n">
        <v>1</v>
      </c>
      <c r="D238" s="0" t="n">
        <v>9626.91663763933</v>
      </c>
      <c r="E238" s="13" t="n">
        <v>1631939.63327451</v>
      </c>
      <c r="F238" s="24" t="n">
        <f aca="false">E238/43560</f>
        <v>37.4641789089648</v>
      </c>
    </row>
    <row r="239" customFormat="false" ht="15" hidden="false" customHeight="false" outlineLevel="0" collapsed="false">
      <c r="A239" s="58" t="n">
        <v>37011</v>
      </c>
      <c r="B239" s="0" t="n">
        <v>2001</v>
      </c>
      <c r="C239" s="0" t="n">
        <v>4</v>
      </c>
      <c r="D239" s="0" t="n">
        <v>9629.79066729698</v>
      </c>
      <c r="E239" s="13" t="n">
        <v>1631939.63327451</v>
      </c>
      <c r="F239" s="24" t="n">
        <f aca="false">E239/43560</f>
        <v>37.4641789089648</v>
      </c>
    </row>
    <row r="240" customFormat="false" ht="15" hidden="false" customHeight="false" outlineLevel="0" collapsed="false">
      <c r="A240" s="58" t="n">
        <v>33450</v>
      </c>
      <c r="B240" s="0" t="n">
        <v>1991</v>
      </c>
      <c r="C240" s="0" t="n">
        <v>7</v>
      </c>
      <c r="D240" s="0" t="n">
        <v>9656.89965042795</v>
      </c>
      <c r="E240" s="13" t="n">
        <v>1566238.70819789</v>
      </c>
      <c r="F240" s="24" t="n">
        <f aca="false">E240/43560</f>
        <v>35.9558932093179</v>
      </c>
    </row>
    <row r="241" customFormat="false" ht="15" hidden="false" customHeight="false" outlineLevel="0" collapsed="false">
      <c r="A241" s="58" t="n">
        <v>11870</v>
      </c>
      <c r="B241" s="0" t="n">
        <v>1932</v>
      </c>
      <c r="C241" s="0" t="n">
        <v>6</v>
      </c>
      <c r="D241" s="0" t="n">
        <v>9657.30440759355</v>
      </c>
      <c r="E241" s="13" t="n">
        <v>1566488.41569958</v>
      </c>
      <c r="F241" s="24" t="n">
        <f aca="false">E241/43560</f>
        <v>35.9616257047655</v>
      </c>
    </row>
    <row r="242" customFormat="false" ht="15" hidden="false" customHeight="false" outlineLevel="0" collapsed="false">
      <c r="A242" s="58" t="n">
        <v>22462</v>
      </c>
      <c r="B242" s="0" t="n">
        <v>1961</v>
      </c>
      <c r="C242" s="0" t="n">
        <v>6</v>
      </c>
      <c r="D242" s="0" t="n">
        <v>9665.93320810111</v>
      </c>
      <c r="E242" s="13" t="n">
        <v>1633644.11220204</v>
      </c>
      <c r="F242" s="24" t="n">
        <f aca="false">E242/43560</f>
        <v>37.5033083609285</v>
      </c>
    </row>
    <row r="243" customFormat="false" ht="15" hidden="false" customHeight="false" outlineLevel="0" collapsed="false">
      <c r="A243" s="58" t="n">
        <v>17929</v>
      </c>
      <c r="B243" s="0" t="n">
        <v>1949</v>
      </c>
      <c r="C243" s="0" t="n">
        <v>1</v>
      </c>
      <c r="D243" s="0" t="n">
        <v>9669.56404259554</v>
      </c>
      <c r="E243" s="13" t="n">
        <v>1593382.9787771</v>
      </c>
      <c r="F243" s="24" t="n">
        <f aca="false">E243/43560</f>
        <v>36.5790399168296</v>
      </c>
    </row>
    <row r="244" customFormat="false" ht="15" hidden="false" customHeight="false" outlineLevel="0" collapsed="false">
      <c r="A244" s="58" t="n">
        <v>32263</v>
      </c>
      <c r="B244" s="0" t="n">
        <v>1988</v>
      </c>
      <c r="C244" s="0" t="n">
        <v>4</v>
      </c>
      <c r="D244" s="0" t="n">
        <v>9672.62779284435</v>
      </c>
      <c r="E244" s="13" t="n">
        <v>1561877.0514696</v>
      </c>
      <c r="F244" s="24" t="n">
        <f aca="false">E244/43560</f>
        <v>35.8557633487053</v>
      </c>
    </row>
    <row r="245" customFormat="false" ht="15" hidden="false" customHeight="false" outlineLevel="0" collapsed="false">
      <c r="A245" s="58" t="n">
        <v>37407</v>
      </c>
      <c r="B245" s="0" t="n">
        <v>2002</v>
      </c>
      <c r="C245" s="0" t="n">
        <v>5</v>
      </c>
      <c r="D245" s="0" t="n">
        <v>9680.60416251991</v>
      </c>
      <c r="E245" s="13" t="n">
        <v>1494406.59779743</v>
      </c>
      <c r="F245" s="24" t="n">
        <f aca="false">E245/43560</f>
        <v>34.3068548622</v>
      </c>
    </row>
    <row r="246" customFormat="false" ht="15" hidden="false" customHeight="false" outlineLevel="0" collapsed="false">
      <c r="A246" s="58" t="n">
        <v>35611</v>
      </c>
      <c r="B246" s="0" t="n">
        <v>1997</v>
      </c>
      <c r="C246" s="0" t="n">
        <v>6</v>
      </c>
      <c r="D246" s="0" t="n">
        <v>9680.82597283041</v>
      </c>
      <c r="E246" s="13" t="n">
        <v>1563581.53038605</v>
      </c>
      <c r="F246" s="24" t="n">
        <f aca="false">E246/43560</f>
        <v>35.8948928004144</v>
      </c>
    </row>
    <row r="247" customFormat="false" ht="15" hidden="false" customHeight="false" outlineLevel="0" collapsed="false">
      <c r="A247" s="58" t="n">
        <v>17198</v>
      </c>
      <c r="B247" s="0" t="n">
        <v>1947</v>
      </c>
      <c r="C247" s="0" t="n">
        <v>1</v>
      </c>
      <c r="D247" s="0" t="n">
        <v>9683.11182573646</v>
      </c>
      <c r="E247" s="13" t="n">
        <v>1523627.44233464</v>
      </c>
      <c r="F247" s="24" t="n">
        <f aca="false">E247/43560</f>
        <v>34.9776731481781</v>
      </c>
    </row>
    <row r="248" customFormat="false" ht="15" hidden="false" customHeight="false" outlineLevel="0" collapsed="false">
      <c r="A248" s="58" t="n">
        <v>25719</v>
      </c>
      <c r="B248" s="0" t="n">
        <v>1970</v>
      </c>
      <c r="C248" s="0" t="n">
        <v>5</v>
      </c>
      <c r="D248" s="0" t="n">
        <v>9692.82834892516</v>
      </c>
      <c r="E248" s="13" t="n">
        <v>1579998.95529793</v>
      </c>
      <c r="F248" s="24" t="n">
        <f aca="false">E248/43560</f>
        <v>36.2717850160223</v>
      </c>
    </row>
    <row r="249" customFormat="false" ht="15" hidden="false" customHeight="false" outlineLevel="0" collapsed="false">
      <c r="A249" s="58" t="n">
        <v>22159</v>
      </c>
      <c r="B249" s="0" t="n">
        <v>1960</v>
      </c>
      <c r="C249" s="0" t="n">
        <v>8</v>
      </c>
      <c r="D249" s="0" t="n">
        <v>9713.42473626592</v>
      </c>
      <c r="E249" s="13" t="n">
        <v>1561877.0514696</v>
      </c>
      <c r="F249" s="24" t="n">
        <f aca="false">E249/43560</f>
        <v>35.8557633487053</v>
      </c>
    </row>
    <row r="250" customFormat="false" ht="15" hidden="false" customHeight="false" outlineLevel="0" collapsed="false">
      <c r="A250" s="58" t="n">
        <v>23528</v>
      </c>
      <c r="B250" s="0" t="n">
        <v>1964</v>
      </c>
      <c r="C250" s="0" t="n">
        <v>5</v>
      </c>
      <c r="D250" s="0" t="n">
        <v>9719.87838375796</v>
      </c>
      <c r="E250" s="13" t="n">
        <v>1565315.28820828</v>
      </c>
      <c r="F250" s="24" t="n">
        <f aca="false">E250/43560</f>
        <v>35.9346944033122</v>
      </c>
    </row>
    <row r="251" customFormat="false" ht="15" hidden="false" customHeight="false" outlineLevel="0" collapsed="false">
      <c r="A251" s="58" t="n">
        <v>18809</v>
      </c>
      <c r="B251" s="0" t="n">
        <v>1951</v>
      </c>
      <c r="C251" s="0" t="n">
        <v>6</v>
      </c>
      <c r="D251" s="0" t="n">
        <v>9731.13427423368</v>
      </c>
      <c r="E251" s="13" t="n">
        <v>1567019.76712473</v>
      </c>
      <c r="F251" s="24" t="n">
        <f aca="false">E251/43560</f>
        <v>35.9738238550213</v>
      </c>
    </row>
    <row r="252" customFormat="false" ht="15" hidden="false" customHeight="false" outlineLevel="0" collapsed="false">
      <c r="A252" s="58" t="n">
        <v>33816</v>
      </c>
      <c r="B252" s="0" t="n">
        <v>1992</v>
      </c>
      <c r="C252" s="0" t="n">
        <v>7</v>
      </c>
      <c r="D252" s="0" t="n">
        <v>9747.95069914411</v>
      </c>
      <c r="E252" s="13" t="n">
        <v>1583547.05708514</v>
      </c>
      <c r="F252" s="24" t="n">
        <f aca="false">E252/43560</f>
        <v>36.353238225095</v>
      </c>
    </row>
    <row r="253" customFormat="false" ht="15" hidden="false" customHeight="false" outlineLevel="0" collapsed="false">
      <c r="A253" s="58" t="n">
        <v>13331</v>
      </c>
      <c r="B253" s="0" t="n">
        <v>1936</v>
      </c>
      <c r="C253" s="0" t="n">
        <v>6</v>
      </c>
      <c r="D253" s="0" t="n">
        <v>9751.13036798368</v>
      </c>
      <c r="E253" s="13" t="n">
        <v>1506183.95800973</v>
      </c>
      <c r="F253" s="24" t="n">
        <f aca="false">E253/43560</f>
        <v>34.5772258496266</v>
      </c>
    </row>
    <row r="254" customFormat="false" ht="15" hidden="false" customHeight="false" outlineLevel="0" collapsed="false">
      <c r="A254" s="58" t="n">
        <v>35246</v>
      </c>
      <c r="B254" s="0" t="n">
        <v>1996</v>
      </c>
      <c r="C254" s="0" t="n">
        <v>6</v>
      </c>
      <c r="D254" s="0" t="n">
        <v>9758.64417048169</v>
      </c>
      <c r="E254" s="13" t="n">
        <v>1506183.95800973</v>
      </c>
      <c r="F254" s="24" t="n">
        <f aca="false">E254/43560</f>
        <v>34.5772258496266</v>
      </c>
    </row>
    <row r="255" customFormat="false" ht="15" hidden="false" customHeight="false" outlineLevel="0" collapsed="false">
      <c r="A255" s="58" t="n">
        <v>34577</v>
      </c>
      <c r="B255" s="0" t="n">
        <v>1994</v>
      </c>
      <c r="C255" s="0" t="n">
        <v>8</v>
      </c>
      <c r="D255" s="0" t="n">
        <v>9771.21409111266</v>
      </c>
      <c r="E255" s="13" t="n">
        <v>1494406.59779743</v>
      </c>
      <c r="F255" s="24" t="n">
        <f aca="false">E255/43560</f>
        <v>34.3068548622</v>
      </c>
    </row>
    <row r="256" customFormat="false" ht="15" hidden="false" customHeight="false" outlineLevel="0" collapsed="false">
      <c r="A256" s="58" t="n">
        <v>11231</v>
      </c>
      <c r="B256" s="0" t="n">
        <v>1930</v>
      </c>
      <c r="C256" s="0" t="n">
        <v>9</v>
      </c>
      <c r="D256" s="0" t="n">
        <v>9788.8874651672</v>
      </c>
      <c r="E256" s="13" t="n">
        <v>1494406.59779743</v>
      </c>
      <c r="F256" s="24" t="n">
        <f aca="false">E256/43560</f>
        <v>34.3068548622</v>
      </c>
    </row>
    <row r="257" customFormat="false" ht="15" hidden="false" customHeight="false" outlineLevel="0" collapsed="false">
      <c r="A257" s="58" t="n">
        <v>29006</v>
      </c>
      <c r="B257" s="0" t="n">
        <v>1979</v>
      </c>
      <c r="C257" s="0" t="n">
        <v>5</v>
      </c>
      <c r="D257" s="0" t="n">
        <v>9818.4818620621</v>
      </c>
      <c r="E257" s="13" t="n">
        <v>1581703.43421992</v>
      </c>
      <c r="F257" s="24" t="n">
        <f aca="false">E257/43560</f>
        <v>36.3109144678587</v>
      </c>
    </row>
    <row r="258" customFormat="false" ht="15" hidden="false" customHeight="false" outlineLevel="0" collapsed="false">
      <c r="A258" s="58" t="n">
        <v>17837</v>
      </c>
      <c r="B258" s="0" t="n">
        <v>1948</v>
      </c>
      <c r="C258" s="0" t="n">
        <v>10</v>
      </c>
      <c r="D258" s="0" t="n">
        <v>9827.42599273487</v>
      </c>
      <c r="E258" s="13" t="n">
        <v>1563610.80928629</v>
      </c>
      <c r="F258" s="24" t="n">
        <f aca="false">E258/43560</f>
        <v>35.8955649514759</v>
      </c>
    </row>
    <row r="259" customFormat="false" ht="15" hidden="false" customHeight="false" outlineLevel="0" collapsed="false">
      <c r="A259" s="58" t="n">
        <v>12753</v>
      </c>
      <c r="B259" s="0" t="n">
        <v>1934</v>
      </c>
      <c r="C259" s="0" t="n">
        <v>11</v>
      </c>
      <c r="D259" s="0" t="n">
        <v>9847.71774855693</v>
      </c>
      <c r="E259" s="13" t="n">
        <v>1563610.80928629</v>
      </c>
      <c r="F259" s="24" t="n">
        <f aca="false">E259/43560</f>
        <v>35.8955649514759</v>
      </c>
    </row>
    <row r="260" customFormat="false" ht="15" hidden="false" customHeight="false" outlineLevel="0" collapsed="false">
      <c r="A260" s="58" t="n">
        <v>31989</v>
      </c>
      <c r="B260" s="0" t="n">
        <v>1987</v>
      </c>
      <c r="C260" s="0" t="n">
        <v>7</v>
      </c>
      <c r="D260" s="0" t="n">
        <v>9862.27628632564</v>
      </c>
      <c r="E260" s="13" t="n">
        <v>1444419.50907368</v>
      </c>
      <c r="F260" s="24" t="n">
        <f aca="false">E260/43560</f>
        <v>33.1593092073847</v>
      </c>
    </row>
    <row r="261" customFormat="false" ht="15" hidden="false" customHeight="false" outlineLevel="0" collapsed="false">
      <c r="A261" s="58" t="n">
        <v>9283</v>
      </c>
      <c r="B261" s="0" t="n">
        <v>1925</v>
      </c>
      <c r="C261" s="0" t="n">
        <v>5</v>
      </c>
      <c r="D261" s="0" t="n">
        <v>9869.61845640924</v>
      </c>
      <c r="E261" s="13" t="n">
        <v>1519694.49760808</v>
      </c>
      <c r="F261" s="24" t="n">
        <f aca="false">E261/43560</f>
        <v>34.8873851608834</v>
      </c>
    </row>
    <row r="262" customFormat="false" ht="15" hidden="false" customHeight="false" outlineLevel="0" collapsed="false">
      <c r="A262" s="58" t="n">
        <v>14396</v>
      </c>
      <c r="B262" s="0" t="n">
        <v>1939</v>
      </c>
      <c r="C262" s="0" t="n">
        <v>5</v>
      </c>
      <c r="D262" s="0" t="n">
        <v>9924.18332628384</v>
      </c>
      <c r="E262" s="13" t="n">
        <v>1442715.03014614</v>
      </c>
      <c r="F262" s="24" t="n">
        <f aca="false">E262/43560</f>
        <v>33.1201797554211</v>
      </c>
    </row>
    <row r="263" customFormat="false" ht="15" hidden="false" customHeight="false" outlineLevel="0" collapsed="false">
      <c r="A263" s="58" t="n">
        <v>34911</v>
      </c>
      <c r="B263" s="0" t="n">
        <v>1995</v>
      </c>
      <c r="C263" s="0" t="n">
        <v>7</v>
      </c>
      <c r="D263" s="0" t="n">
        <v>9924.70185609076</v>
      </c>
      <c r="E263" s="13" t="n">
        <v>1565315.28820828</v>
      </c>
      <c r="F263" s="24" t="n">
        <f aca="false">E263/43560</f>
        <v>35.9346944033122</v>
      </c>
    </row>
    <row r="264" customFormat="false" ht="15" hidden="false" customHeight="false" outlineLevel="0" collapsed="false">
      <c r="A264" s="58" t="n">
        <v>35581</v>
      </c>
      <c r="B264" s="0" t="n">
        <v>1997</v>
      </c>
      <c r="C264" s="0" t="n">
        <v>5</v>
      </c>
      <c r="D264" s="0" t="n">
        <v>9926.49277219347</v>
      </c>
      <c r="E264" s="13" t="n">
        <v>1497844.83453611</v>
      </c>
      <c r="F264" s="24" t="n">
        <f aca="false">E264/43560</f>
        <v>34.3857859168069</v>
      </c>
    </row>
    <row r="265" customFormat="false" ht="15" hidden="false" customHeight="false" outlineLevel="0" collapsed="false">
      <c r="A265" s="58" t="n">
        <v>18414</v>
      </c>
      <c r="B265" s="0" t="n">
        <v>1950</v>
      </c>
      <c r="C265" s="0" t="n">
        <v>5</v>
      </c>
      <c r="D265" s="0" t="n">
        <v>9958.04006394307</v>
      </c>
      <c r="E265" s="13" t="n">
        <v>1629862.53187557</v>
      </c>
      <c r="F265" s="24" t="n">
        <f aca="false">E265/43560</f>
        <v>37.4164952221205</v>
      </c>
    </row>
    <row r="266" customFormat="false" ht="15" hidden="false" customHeight="false" outlineLevel="0" collapsed="false">
      <c r="A266" s="58" t="n">
        <v>34273</v>
      </c>
      <c r="B266" s="0" t="n">
        <v>1993</v>
      </c>
      <c r="C266" s="0" t="n">
        <v>10</v>
      </c>
      <c r="D266" s="0" t="n">
        <v>9965.08325661823</v>
      </c>
      <c r="E266" s="13" t="n">
        <v>1496140.35561966</v>
      </c>
      <c r="F266" s="24" t="n">
        <f aca="false">E266/43560</f>
        <v>34.3466564650978</v>
      </c>
    </row>
    <row r="267" customFormat="false" ht="15" hidden="false" customHeight="false" outlineLevel="0" collapsed="false">
      <c r="A267" s="58" t="n">
        <v>8491</v>
      </c>
      <c r="B267" s="0" t="n">
        <v>1923</v>
      </c>
      <c r="C267" s="0" t="n">
        <v>3</v>
      </c>
      <c r="D267" s="0" t="n">
        <v>9972.75704120223</v>
      </c>
      <c r="E267" s="13" t="n">
        <v>1565315.28820828</v>
      </c>
      <c r="F267" s="24" t="n">
        <f aca="false">E267/43560</f>
        <v>35.9346944033122</v>
      </c>
    </row>
    <row r="268" customFormat="false" ht="15" hidden="false" customHeight="false" outlineLevel="0" collapsed="false">
      <c r="A268" s="58" t="n">
        <v>10593</v>
      </c>
      <c r="B268" s="0" t="n">
        <v>1928</v>
      </c>
      <c r="C268" s="0" t="n">
        <v>12</v>
      </c>
      <c r="D268" s="0" t="n">
        <v>9993.78467729897</v>
      </c>
      <c r="E268" s="13" t="n">
        <v>1533078.52108725</v>
      </c>
      <c r="F268" s="24" t="n">
        <f aca="false">E268/43560</f>
        <v>35.1946400616907</v>
      </c>
    </row>
    <row r="269" customFormat="false" ht="15" hidden="false" customHeight="false" outlineLevel="0" collapsed="false">
      <c r="A269" s="58" t="n">
        <v>30833</v>
      </c>
      <c r="B269" s="0" t="n">
        <v>1984</v>
      </c>
      <c r="C269" s="0" t="n">
        <v>5</v>
      </c>
      <c r="D269" s="0" t="n">
        <v>10027.2100417994</v>
      </c>
      <c r="E269" s="13" t="n">
        <v>1446014.02160806</v>
      </c>
      <c r="F269" s="24" t="n">
        <f aca="false">E269/43560</f>
        <v>33.1959141783302</v>
      </c>
    </row>
    <row r="270" customFormat="false" ht="15" hidden="false" customHeight="false" outlineLevel="0" collapsed="false">
      <c r="A270" s="58" t="n">
        <v>15157</v>
      </c>
      <c r="B270" s="0" t="n">
        <v>1941</v>
      </c>
      <c r="C270" s="0" t="n">
        <v>6</v>
      </c>
      <c r="D270" s="0" t="n">
        <v>10028.375522492</v>
      </c>
      <c r="E270" s="13" t="n">
        <v>1499549.31346364</v>
      </c>
      <c r="F270" s="24" t="n">
        <f aca="false">E270/43560</f>
        <v>34.4249153687705</v>
      </c>
    </row>
    <row r="271" customFormat="false" ht="15" hidden="false" customHeight="false" outlineLevel="0" collapsed="false">
      <c r="A271" s="58" t="n">
        <v>31381</v>
      </c>
      <c r="B271" s="0" t="n">
        <v>1985</v>
      </c>
      <c r="C271" s="0" t="n">
        <v>11</v>
      </c>
      <c r="D271" s="0" t="n">
        <v>10031.5865657345</v>
      </c>
      <c r="E271" s="13" t="n">
        <v>1503306.35159644</v>
      </c>
      <c r="F271" s="24" t="n">
        <f aca="false">E271/43560</f>
        <v>34.511165096337</v>
      </c>
    </row>
    <row r="272" customFormat="false" ht="15" hidden="false" customHeight="false" outlineLevel="0" collapsed="false">
      <c r="A272" s="58" t="n">
        <v>36830</v>
      </c>
      <c r="B272" s="0" t="n">
        <v>2000</v>
      </c>
      <c r="C272" s="0" t="n">
        <v>10</v>
      </c>
      <c r="D272" s="0" t="n">
        <v>10034.0786163913</v>
      </c>
      <c r="E272" s="13" t="n">
        <v>1496140.35561966</v>
      </c>
      <c r="F272" s="24" t="n">
        <f aca="false">E272/43560</f>
        <v>34.3466564650978</v>
      </c>
    </row>
    <row r="273" customFormat="false" ht="15" hidden="false" customHeight="false" outlineLevel="0" collapsed="false">
      <c r="A273" s="58" t="n">
        <v>21001</v>
      </c>
      <c r="B273" s="0" t="n">
        <v>1957</v>
      </c>
      <c r="C273" s="0" t="n">
        <v>6</v>
      </c>
      <c r="D273" s="0" t="n">
        <v>10048.7916936206</v>
      </c>
      <c r="E273" s="13" t="n">
        <v>1446014.02160806</v>
      </c>
      <c r="F273" s="24" t="n">
        <f aca="false">E273/43560</f>
        <v>33.1959141783302</v>
      </c>
    </row>
    <row r="274" customFormat="false" ht="15" hidden="false" customHeight="false" outlineLevel="0" collapsed="false">
      <c r="A274" s="58" t="n">
        <v>22827</v>
      </c>
      <c r="B274" s="0" t="n">
        <v>1962</v>
      </c>
      <c r="C274" s="0" t="n">
        <v>6</v>
      </c>
      <c r="D274" s="0" t="n">
        <v>10050.5601176851</v>
      </c>
      <c r="E274" s="13" t="n">
        <v>1497844.83453611</v>
      </c>
      <c r="F274" s="24" t="n">
        <f aca="false">E274/43560</f>
        <v>34.3857859168069</v>
      </c>
    </row>
    <row r="275" customFormat="false" ht="15" hidden="false" customHeight="false" outlineLevel="0" collapsed="false">
      <c r="A275" s="58" t="n">
        <v>9678</v>
      </c>
      <c r="B275" s="0" t="n">
        <v>1926</v>
      </c>
      <c r="C275" s="0" t="n">
        <v>6</v>
      </c>
      <c r="D275" s="0" t="n">
        <v>10050.806118133</v>
      </c>
      <c r="E275" s="13" t="n">
        <v>1506715.30943488</v>
      </c>
      <c r="F275" s="24" t="n">
        <f aca="false">E275/43560</f>
        <v>34.5894239998824</v>
      </c>
    </row>
    <row r="276" customFormat="false" ht="15" hidden="false" customHeight="false" outlineLevel="0" collapsed="false">
      <c r="A276" s="58" t="n">
        <v>29525</v>
      </c>
      <c r="B276" s="0" t="n">
        <v>1980</v>
      </c>
      <c r="C276" s="0" t="n">
        <v>10</v>
      </c>
      <c r="D276" s="0" t="n">
        <v>10076.0290916103</v>
      </c>
      <c r="E276" s="13" t="n">
        <v>1497844.83453611</v>
      </c>
      <c r="F276" s="24" t="n">
        <f aca="false">E276/43560</f>
        <v>34.3857859168069</v>
      </c>
    </row>
    <row r="277" customFormat="false" ht="15" hidden="false" customHeight="false" outlineLevel="0" collapsed="false">
      <c r="A277" s="58" t="n">
        <v>31928</v>
      </c>
      <c r="B277" s="0" t="n">
        <v>1987</v>
      </c>
      <c r="C277" s="0" t="n">
        <v>5</v>
      </c>
      <c r="D277" s="0" t="n">
        <v>10090.2881232584</v>
      </c>
      <c r="E277" s="13" t="n">
        <v>1446014.02160806</v>
      </c>
      <c r="F277" s="24" t="n">
        <f aca="false">E277/43560</f>
        <v>33.1959141783302</v>
      </c>
    </row>
    <row r="278" customFormat="false" ht="15" hidden="false" customHeight="false" outlineLevel="0" collapsed="false">
      <c r="A278" s="58" t="n">
        <v>18079</v>
      </c>
      <c r="B278" s="0" t="n">
        <v>1949</v>
      </c>
      <c r="C278" s="0" t="n">
        <v>6</v>
      </c>
      <c r="D278" s="0" t="n">
        <v>10096.0409534236</v>
      </c>
      <c r="E278" s="13" t="n">
        <v>1505010.83051843</v>
      </c>
      <c r="F278" s="24" t="n">
        <f aca="false">E278/43560</f>
        <v>34.5502945481733</v>
      </c>
    </row>
    <row r="279" customFormat="false" ht="15" hidden="false" customHeight="false" outlineLevel="0" collapsed="false">
      <c r="A279" s="58" t="n">
        <v>18567</v>
      </c>
      <c r="B279" s="0" t="n">
        <v>1950</v>
      </c>
      <c r="C279" s="0" t="n">
        <v>10</v>
      </c>
      <c r="D279" s="0" t="n">
        <v>10099.8538079717</v>
      </c>
      <c r="E279" s="13" t="n">
        <v>1533078.52108725</v>
      </c>
      <c r="F279" s="24" t="n">
        <f aca="false">E279/43560</f>
        <v>35.1946400616907</v>
      </c>
    </row>
    <row r="280" customFormat="false" ht="15" hidden="false" customHeight="false" outlineLevel="0" collapsed="false">
      <c r="A280" s="58" t="n">
        <v>16557</v>
      </c>
      <c r="B280" s="0" t="n">
        <v>1945</v>
      </c>
      <c r="C280" s="0" t="n">
        <v>4</v>
      </c>
      <c r="D280" s="0" t="n">
        <v>10107.1165717058</v>
      </c>
      <c r="E280" s="13" t="n">
        <v>1505010.83051843</v>
      </c>
      <c r="F280" s="24" t="n">
        <f aca="false">E280/43560</f>
        <v>34.5502945481733</v>
      </c>
    </row>
    <row r="281" customFormat="false" ht="15" hidden="false" customHeight="false" outlineLevel="0" collapsed="false">
      <c r="A281" s="58" t="n">
        <v>37437</v>
      </c>
      <c r="B281" s="0" t="n">
        <v>2002</v>
      </c>
      <c r="C281" s="0" t="n">
        <v>6</v>
      </c>
      <c r="D281" s="0" t="n">
        <v>10108.6007476612</v>
      </c>
      <c r="E281" s="13" t="n">
        <v>1499549.31346364</v>
      </c>
      <c r="F281" s="24" t="n">
        <f aca="false">E281/43560</f>
        <v>34.4249153687705</v>
      </c>
    </row>
    <row r="282" customFormat="false" ht="15" hidden="false" customHeight="false" outlineLevel="0" collapsed="false">
      <c r="A282" s="58" t="n">
        <v>8582</v>
      </c>
      <c r="B282" s="0" t="n">
        <v>1923</v>
      </c>
      <c r="C282" s="0" t="n">
        <v>6</v>
      </c>
      <c r="D282" s="0" t="n">
        <v>10115.4155117934</v>
      </c>
      <c r="E282" s="13" t="n">
        <v>1499549.31346364</v>
      </c>
      <c r="F282" s="24" t="n">
        <f aca="false">E282/43560</f>
        <v>34.4249153687705</v>
      </c>
    </row>
    <row r="283" customFormat="false" ht="15" hidden="false" customHeight="false" outlineLevel="0" collapsed="false">
      <c r="A283" s="58" t="n">
        <v>27790</v>
      </c>
      <c r="B283" s="0" t="n">
        <v>1976</v>
      </c>
      <c r="C283" s="0" t="n">
        <v>1</v>
      </c>
      <c r="D283" s="0" t="n">
        <v>10164.0169312301</v>
      </c>
      <c r="E283" s="13" t="n">
        <v>1505010.83051843</v>
      </c>
      <c r="F283" s="24" t="n">
        <f aca="false">E283/43560</f>
        <v>34.5502945481733</v>
      </c>
    </row>
    <row r="284" customFormat="false" ht="15" hidden="false" customHeight="false" outlineLevel="0" collapsed="false">
      <c r="A284" s="58" t="n">
        <v>34454</v>
      </c>
      <c r="B284" s="0" t="n">
        <v>1994</v>
      </c>
      <c r="C284" s="0" t="n">
        <v>4</v>
      </c>
      <c r="D284" s="0" t="n">
        <v>10177.5429874104</v>
      </c>
      <c r="E284" s="13" t="n">
        <v>1447857.74581236</v>
      </c>
      <c r="F284" s="24" t="n">
        <f aca="false">E284/43560</f>
        <v>33.2382402619916</v>
      </c>
    </row>
    <row r="285" customFormat="false" ht="15" hidden="false" customHeight="false" outlineLevel="0" collapsed="false">
      <c r="A285" s="58" t="n">
        <v>29098</v>
      </c>
      <c r="B285" s="0" t="n">
        <v>1979</v>
      </c>
      <c r="C285" s="0" t="n">
        <v>8</v>
      </c>
      <c r="D285" s="0" t="n">
        <v>10186.8678841561</v>
      </c>
      <c r="E285" s="13" t="n">
        <v>1437540.37684626</v>
      </c>
      <c r="F285" s="24" t="n">
        <f aca="false">E285/43560</f>
        <v>33.001386061668</v>
      </c>
    </row>
    <row r="286" customFormat="false" ht="15" hidden="false" customHeight="false" outlineLevel="0" collapsed="false">
      <c r="A286" s="58" t="n">
        <v>34424</v>
      </c>
      <c r="B286" s="0" t="n">
        <v>1994</v>
      </c>
      <c r="C286" s="0" t="n">
        <v>3</v>
      </c>
      <c r="D286" s="0" t="n">
        <v>10193.0767752289</v>
      </c>
      <c r="E286" s="13" t="n">
        <v>1446153.26688482</v>
      </c>
      <c r="F286" s="24" t="n">
        <f aca="false">E286/43560</f>
        <v>33.199110810028</v>
      </c>
    </row>
    <row r="287" customFormat="false" ht="15" hidden="false" customHeight="false" outlineLevel="0" collapsed="false">
      <c r="A287" s="58" t="n">
        <v>28671</v>
      </c>
      <c r="B287" s="0" t="n">
        <v>1978</v>
      </c>
      <c r="C287" s="0" t="n">
        <v>6</v>
      </c>
      <c r="D287" s="0" t="n">
        <v>10195.8030640426</v>
      </c>
      <c r="E287" s="13" t="n">
        <v>1437540.37684626</v>
      </c>
      <c r="F287" s="24" t="n">
        <f aca="false">E287/43560</f>
        <v>33.001386061668</v>
      </c>
    </row>
    <row r="288" customFormat="false" ht="15" hidden="false" customHeight="false" outlineLevel="0" collapsed="false">
      <c r="A288" s="58" t="n">
        <v>37103</v>
      </c>
      <c r="B288" s="0" t="n">
        <v>2001</v>
      </c>
      <c r="C288" s="0" t="n">
        <v>7</v>
      </c>
      <c r="D288" s="0" t="n">
        <v>10215.5672832902</v>
      </c>
      <c r="E288" s="13" t="n">
        <v>1449452.25834674</v>
      </c>
      <c r="F288" s="24" t="n">
        <f aca="false">E288/43560</f>
        <v>33.2748452329371</v>
      </c>
    </row>
    <row r="289" customFormat="false" ht="15" hidden="false" customHeight="false" outlineLevel="0" collapsed="false">
      <c r="A289" s="58" t="n">
        <v>31716</v>
      </c>
      <c r="B289" s="0" t="n">
        <v>1986</v>
      </c>
      <c r="C289" s="0" t="n">
        <v>10</v>
      </c>
      <c r="D289" s="0" t="n">
        <v>10260.3263646994</v>
      </c>
      <c r="E289" s="13" t="n">
        <v>1435835.89792981</v>
      </c>
      <c r="F289" s="24" t="n">
        <f aca="false">E289/43560</f>
        <v>32.9622566099589</v>
      </c>
    </row>
    <row r="290" customFormat="false" ht="15" hidden="false" customHeight="false" outlineLevel="0" collapsed="false">
      <c r="A290" s="58" t="n">
        <v>25872</v>
      </c>
      <c r="B290" s="0" t="n">
        <v>1970</v>
      </c>
      <c r="C290" s="0" t="n">
        <v>10</v>
      </c>
      <c r="D290" s="0" t="n">
        <v>10363.8684937301</v>
      </c>
      <c r="E290" s="13" t="n">
        <v>1446153.26688482</v>
      </c>
      <c r="F290" s="24" t="n">
        <f aca="false">E290/43560</f>
        <v>33.199110810028</v>
      </c>
    </row>
    <row r="291" customFormat="false" ht="15" hidden="false" customHeight="false" outlineLevel="0" collapsed="false">
      <c r="A291" s="58" t="n">
        <v>18748</v>
      </c>
      <c r="B291" s="0" t="n">
        <v>1951</v>
      </c>
      <c r="C291" s="0" t="n">
        <v>4</v>
      </c>
      <c r="D291" s="0" t="n">
        <v>10428.3159895004</v>
      </c>
      <c r="E291" s="13" t="n">
        <v>1437540.37684626</v>
      </c>
      <c r="F291" s="24" t="n">
        <f aca="false">E291/43560</f>
        <v>33.001386061668</v>
      </c>
    </row>
    <row r="292" customFormat="false" ht="15" hidden="false" customHeight="false" outlineLevel="0" collapsed="false">
      <c r="A292" s="58" t="n">
        <v>22524</v>
      </c>
      <c r="B292" s="0" t="n">
        <v>1961</v>
      </c>
      <c r="C292" s="0" t="n">
        <v>8</v>
      </c>
      <c r="D292" s="0" t="n">
        <v>10434.4648810709</v>
      </c>
      <c r="E292" s="13" t="n">
        <v>1435532.81470855</v>
      </c>
      <c r="F292" s="24" t="n">
        <f aca="false">E292/43560</f>
        <v>32.9552987765966</v>
      </c>
    </row>
    <row r="293" customFormat="false" ht="15" hidden="false" customHeight="false" outlineLevel="0" collapsed="false">
      <c r="A293" s="58" t="n">
        <v>33358</v>
      </c>
      <c r="B293" s="0" t="n">
        <v>1991</v>
      </c>
      <c r="C293" s="0" t="n">
        <v>4</v>
      </c>
      <c r="D293" s="0" t="n">
        <v>10449.8265450836</v>
      </c>
      <c r="E293" s="13" t="n">
        <v>1439244.85577379</v>
      </c>
      <c r="F293" s="24" t="n">
        <f aca="false">E293/43560</f>
        <v>33.0405155136316</v>
      </c>
    </row>
    <row r="294" customFormat="false" ht="15" hidden="false" customHeight="false" outlineLevel="0" collapsed="false">
      <c r="A294" s="58" t="n">
        <v>36891</v>
      </c>
      <c r="B294" s="0" t="n">
        <v>2000</v>
      </c>
      <c r="C294" s="0" t="n">
        <v>12</v>
      </c>
      <c r="D294" s="0" t="n">
        <v>10500.7294113256</v>
      </c>
      <c r="E294" s="13" t="n">
        <v>1385848.80919497</v>
      </c>
      <c r="F294" s="24" t="n">
        <f aca="false">E294/43560</f>
        <v>31.8147109548891</v>
      </c>
    </row>
    <row r="295" customFormat="false" ht="15" hidden="false" customHeight="false" outlineLevel="0" collapsed="false">
      <c r="A295" s="58" t="n">
        <v>11078</v>
      </c>
      <c r="B295" s="0" t="n">
        <v>1930</v>
      </c>
      <c r="C295" s="0" t="n">
        <v>4</v>
      </c>
      <c r="D295" s="0" t="n">
        <v>10500.8835589172</v>
      </c>
      <c r="E295" s="13" t="n">
        <v>1387553.2881225</v>
      </c>
      <c r="F295" s="24" t="n">
        <f aca="false">E295/43560</f>
        <v>31.8538404068527</v>
      </c>
    </row>
    <row r="296" customFormat="false" ht="15" hidden="false" customHeight="false" outlineLevel="0" collapsed="false">
      <c r="A296" s="58" t="n">
        <v>32355</v>
      </c>
      <c r="B296" s="0" t="n">
        <v>1988</v>
      </c>
      <c r="C296" s="0" t="n">
        <v>7</v>
      </c>
      <c r="D296" s="0" t="n">
        <v>10547.2425047273</v>
      </c>
      <c r="E296" s="13" t="n">
        <v>1377801.34643627</v>
      </c>
      <c r="F296" s="24" t="n">
        <f aca="false">E296/43560</f>
        <v>31.6299666307684</v>
      </c>
    </row>
    <row r="297" customFormat="false" ht="15" hidden="false" customHeight="false" outlineLevel="0" collapsed="false">
      <c r="A297" s="58" t="n">
        <v>18444</v>
      </c>
      <c r="B297" s="0" t="n">
        <v>1950</v>
      </c>
      <c r="C297" s="0" t="n">
        <v>6</v>
      </c>
      <c r="D297" s="0" t="n">
        <v>10560.3753234475</v>
      </c>
      <c r="E297" s="13" t="n">
        <v>1574398.5939583</v>
      </c>
      <c r="F297" s="24" t="n">
        <f aca="false">E297/43560</f>
        <v>36.1432184104292</v>
      </c>
    </row>
    <row r="298" customFormat="false" ht="15" hidden="false" customHeight="false" outlineLevel="0" collapsed="false">
      <c r="A298" s="58" t="n">
        <v>14915</v>
      </c>
      <c r="B298" s="0" t="n">
        <v>1940</v>
      </c>
      <c r="C298" s="0" t="n">
        <v>10</v>
      </c>
      <c r="D298" s="0" t="n">
        <v>10563.6124353105</v>
      </c>
      <c r="E298" s="13" t="n">
        <v>1385848.80919497</v>
      </c>
      <c r="F298" s="24" t="n">
        <f aca="false">E298/43560</f>
        <v>31.8147109548891</v>
      </c>
    </row>
    <row r="299" customFormat="false" ht="15" hidden="false" customHeight="false" outlineLevel="0" collapsed="false">
      <c r="A299" s="58" t="n">
        <v>16983</v>
      </c>
      <c r="B299" s="0" t="n">
        <v>1946</v>
      </c>
      <c r="C299" s="0" t="n">
        <v>6</v>
      </c>
      <c r="D299" s="0" t="n">
        <v>10576.5296700836</v>
      </c>
      <c r="E299" s="13" t="n">
        <v>1439244.85577379</v>
      </c>
      <c r="F299" s="24" t="n">
        <f aca="false">E299/43560</f>
        <v>33.0405155136316</v>
      </c>
    </row>
    <row r="300" customFormat="false" ht="15" hidden="false" customHeight="false" outlineLevel="0" collapsed="false">
      <c r="A300" s="58" t="n">
        <v>33297</v>
      </c>
      <c r="B300" s="0" t="n">
        <v>1991</v>
      </c>
      <c r="C300" s="0" t="n">
        <v>2</v>
      </c>
      <c r="D300" s="0" t="n">
        <v>10584.7660541899</v>
      </c>
      <c r="E300" s="13" t="n">
        <v>1385848.80919497</v>
      </c>
      <c r="F300" s="24" t="n">
        <f aca="false">E300/43560</f>
        <v>31.8147109548891</v>
      </c>
    </row>
    <row r="301" customFormat="false" ht="15" hidden="false" customHeight="false" outlineLevel="0" collapsed="false">
      <c r="A301" s="58" t="n">
        <v>17106</v>
      </c>
      <c r="B301" s="0" t="n">
        <v>1946</v>
      </c>
      <c r="C301" s="0" t="n">
        <v>10</v>
      </c>
      <c r="D301" s="0" t="n">
        <v>10585.7584780553</v>
      </c>
      <c r="E301" s="13" t="n">
        <v>1385848.80919497</v>
      </c>
      <c r="F301" s="24" t="n">
        <f aca="false">E301/43560</f>
        <v>31.8147109548891</v>
      </c>
    </row>
    <row r="302" customFormat="false" ht="15" hidden="false" customHeight="false" outlineLevel="0" collapsed="false">
      <c r="A302" s="58" t="n">
        <v>30863</v>
      </c>
      <c r="B302" s="0" t="n">
        <v>1984</v>
      </c>
      <c r="C302" s="0" t="n">
        <v>6</v>
      </c>
      <c r="D302" s="0" t="n">
        <v>10607.2570909634</v>
      </c>
      <c r="E302" s="13" t="n">
        <v>1389147.80065689</v>
      </c>
      <c r="F302" s="24" t="n">
        <f aca="false">E302/43560</f>
        <v>31.8904453777982</v>
      </c>
    </row>
    <row r="303" customFormat="false" ht="15" hidden="false" customHeight="false" outlineLevel="0" collapsed="false">
      <c r="A303" s="58" t="n">
        <v>25172</v>
      </c>
      <c r="B303" s="0" t="n">
        <v>1968</v>
      </c>
      <c r="C303" s="0" t="n">
        <v>11</v>
      </c>
      <c r="D303" s="0" t="n">
        <v>10622.2570909634</v>
      </c>
      <c r="E303" s="13" t="n">
        <v>1503519.18245323</v>
      </c>
      <c r="F303" s="24" t="n">
        <f aca="false">E303/43560</f>
        <v>34.5160510205057</v>
      </c>
    </row>
    <row r="304" customFormat="false" ht="15" hidden="false" customHeight="false" outlineLevel="0" collapsed="false">
      <c r="A304" s="58" t="n">
        <v>31228</v>
      </c>
      <c r="B304" s="0" t="n">
        <v>1985</v>
      </c>
      <c r="C304" s="0" t="n">
        <v>6</v>
      </c>
      <c r="D304" s="0" t="n">
        <v>10630.3317948846</v>
      </c>
      <c r="E304" s="13" t="n">
        <v>1514358.08637464</v>
      </c>
      <c r="F304" s="24" t="n">
        <f aca="false">E304/43560</f>
        <v>34.7648780159467</v>
      </c>
    </row>
    <row r="305" customFormat="false" ht="15" hidden="false" customHeight="false" outlineLevel="0" collapsed="false">
      <c r="A305" s="58" t="n">
        <v>31167</v>
      </c>
      <c r="B305" s="0" t="n">
        <v>1985</v>
      </c>
      <c r="C305" s="0" t="n">
        <v>4</v>
      </c>
      <c r="D305" s="0" t="n">
        <v>10681.9698074244</v>
      </c>
      <c r="E305" s="13" t="n">
        <v>1455236.57264592</v>
      </c>
      <c r="F305" s="24" t="n">
        <f aca="false">E305/43560</f>
        <v>33.4076348173995</v>
      </c>
    </row>
    <row r="306" customFormat="false" ht="15" hidden="false" customHeight="false" outlineLevel="0" collapsed="false">
      <c r="A306" s="58" t="n">
        <v>14762</v>
      </c>
      <c r="B306" s="0" t="n">
        <v>1940</v>
      </c>
      <c r="C306" s="0" t="n">
        <v>5</v>
      </c>
      <c r="D306" s="0" t="n">
        <v>10685.4346076334</v>
      </c>
      <c r="E306" s="13" t="n">
        <v>1387553.2881225</v>
      </c>
      <c r="F306" s="24" t="n">
        <f aca="false">E306/43560</f>
        <v>31.8538404068527</v>
      </c>
    </row>
    <row r="307" customFormat="false" ht="15" hidden="false" customHeight="false" outlineLevel="0" collapsed="false">
      <c r="A307" s="58" t="n">
        <v>9313</v>
      </c>
      <c r="B307" s="0" t="n">
        <v>1925</v>
      </c>
      <c r="C307" s="0" t="n">
        <v>6</v>
      </c>
      <c r="D307" s="0" t="n">
        <v>10713.9541886445</v>
      </c>
      <c r="E307" s="13" t="n">
        <v>1505223.66136968</v>
      </c>
      <c r="F307" s="24" t="n">
        <f aca="false">E307/43560</f>
        <v>34.5551804722148</v>
      </c>
    </row>
    <row r="308" customFormat="false" ht="15" hidden="false" customHeight="false" outlineLevel="0" collapsed="false">
      <c r="A308" s="58" t="n">
        <v>25507</v>
      </c>
      <c r="B308" s="0" t="n">
        <v>1969</v>
      </c>
      <c r="C308" s="0" t="n">
        <v>10</v>
      </c>
      <c r="D308" s="0" t="n">
        <v>10714.5203212082</v>
      </c>
      <c r="E308" s="13" t="n">
        <v>1453532.09371839</v>
      </c>
      <c r="F308" s="24" t="n">
        <f aca="false">E308/43560</f>
        <v>33.3685053654359</v>
      </c>
    </row>
    <row r="309" customFormat="false" ht="15" hidden="false" customHeight="false" outlineLevel="0" collapsed="false">
      <c r="A309" s="58" t="n">
        <v>37802</v>
      </c>
      <c r="B309" s="0" t="n">
        <v>2003</v>
      </c>
      <c r="C309" s="0" t="n">
        <v>6</v>
      </c>
      <c r="D309" s="0" t="n">
        <v>10714.9996205713</v>
      </c>
      <c r="E309" s="13" t="n">
        <v>1389147.80065689</v>
      </c>
      <c r="F309" s="24" t="n">
        <f aca="false">E309/43560</f>
        <v>31.8904453777982</v>
      </c>
    </row>
    <row r="310" customFormat="false" ht="15" hidden="false" customHeight="false" outlineLevel="0" collapsed="false">
      <c r="A310" s="58" t="n">
        <v>10683</v>
      </c>
      <c r="B310" s="0" t="n">
        <v>1929</v>
      </c>
      <c r="C310" s="0" t="n">
        <v>3</v>
      </c>
      <c r="D310" s="0" t="n">
        <v>10727.6479398885</v>
      </c>
      <c r="E310" s="13" t="n">
        <v>1453532.09371839</v>
      </c>
      <c r="F310" s="24" t="n">
        <f aca="false">E310/43560</f>
        <v>33.3685053654359</v>
      </c>
    </row>
    <row r="311" customFormat="false" ht="15" hidden="false" customHeight="false" outlineLevel="0" collapsed="false">
      <c r="A311" s="58" t="n">
        <v>12509</v>
      </c>
      <c r="B311" s="0" t="n">
        <v>1934</v>
      </c>
      <c r="C311" s="0" t="n">
        <v>3</v>
      </c>
      <c r="D311" s="0" t="n">
        <v>10767.5181254976</v>
      </c>
      <c r="E311" s="13" t="n">
        <v>1375477.56867752</v>
      </c>
      <c r="F311" s="24" t="n">
        <f aca="false">E311/43560</f>
        <v>31.5766200339191</v>
      </c>
    </row>
    <row r="312" customFormat="false" ht="15" hidden="false" customHeight="false" outlineLevel="0" collapsed="false">
      <c r="A312" s="58" t="n">
        <v>22766</v>
      </c>
      <c r="B312" s="0" t="n">
        <v>1962</v>
      </c>
      <c r="C312" s="0" t="n">
        <v>4</v>
      </c>
      <c r="D312" s="0" t="n">
        <v>10769.1487236266</v>
      </c>
      <c r="E312" s="13" t="n">
        <v>1258280.8859042</v>
      </c>
      <c r="F312" s="24" t="n">
        <f aca="false">E312/43560</f>
        <v>28.8861544055142</v>
      </c>
    </row>
    <row r="313" customFormat="false" ht="15" hidden="false" customHeight="false" outlineLevel="0" collapsed="false">
      <c r="A313" s="58" t="n">
        <v>16253</v>
      </c>
      <c r="B313" s="0" t="n">
        <v>1944</v>
      </c>
      <c r="C313" s="0" t="n">
        <v>6</v>
      </c>
      <c r="D313" s="0" t="n">
        <v>10769.4420282643</v>
      </c>
      <c r="E313" s="13" t="n">
        <v>1455236.57264592</v>
      </c>
      <c r="F313" s="24" t="n">
        <f aca="false">E313/43560</f>
        <v>33.4076348173995</v>
      </c>
    </row>
    <row r="314" customFormat="false" ht="15" hidden="false" customHeight="false" outlineLevel="0" collapsed="false">
      <c r="A314" s="58" t="n">
        <v>16618</v>
      </c>
      <c r="B314" s="0" t="n">
        <v>1945</v>
      </c>
      <c r="C314" s="0" t="n">
        <v>6</v>
      </c>
      <c r="D314" s="0" t="n">
        <v>10822.0526659534</v>
      </c>
      <c r="E314" s="13" t="n">
        <v>1448592.11163</v>
      </c>
      <c r="F314" s="24" t="n">
        <f aca="false">E314/43560</f>
        <v>33.255098981405</v>
      </c>
    </row>
    <row r="315" customFormat="false" ht="15" hidden="false" customHeight="false" outlineLevel="0" collapsed="false">
      <c r="A315" s="58" t="n">
        <v>32689</v>
      </c>
      <c r="B315" s="0" t="n">
        <v>1989</v>
      </c>
      <c r="C315" s="0" t="n">
        <v>6</v>
      </c>
      <c r="D315" s="0" t="n">
        <v>10830.3401547572</v>
      </c>
      <c r="E315" s="13" t="n">
        <v>1516062.56529109</v>
      </c>
      <c r="F315" s="24" t="n">
        <f aca="false">E315/43560</f>
        <v>34.8040074676558</v>
      </c>
    </row>
    <row r="316" customFormat="false" ht="15" hidden="false" customHeight="false" outlineLevel="0" collapsed="false">
      <c r="A316" s="58" t="n">
        <v>32963</v>
      </c>
      <c r="B316" s="0" t="n">
        <v>1990</v>
      </c>
      <c r="C316" s="0" t="n">
        <v>3</v>
      </c>
      <c r="D316" s="0" t="n">
        <v>10843.7731016123</v>
      </c>
      <c r="E316" s="13" t="n">
        <v>1315902.37620095</v>
      </c>
      <c r="F316" s="24" t="n">
        <f aca="false">E316/43560</f>
        <v>30.2089618044295</v>
      </c>
    </row>
    <row r="317" customFormat="false" ht="15" hidden="false" customHeight="false" outlineLevel="0" collapsed="false">
      <c r="A317" s="58" t="n">
        <v>8797</v>
      </c>
      <c r="B317" s="0" t="n">
        <v>1924</v>
      </c>
      <c r="C317" s="0" t="n">
        <v>1</v>
      </c>
      <c r="D317" s="0" t="n">
        <v>10851.6642739849</v>
      </c>
      <c r="E317" s="13" t="n">
        <v>1445183.15378602</v>
      </c>
      <c r="F317" s="24" t="n">
        <f aca="false">E317/43560</f>
        <v>33.1768400777323</v>
      </c>
    </row>
    <row r="318" customFormat="false" ht="15" hidden="false" customHeight="false" outlineLevel="0" collapsed="false">
      <c r="A318" s="58" t="n">
        <v>11139</v>
      </c>
      <c r="B318" s="0" t="n">
        <v>1930</v>
      </c>
      <c r="C318" s="0" t="n">
        <v>6</v>
      </c>
      <c r="D318" s="0" t="n">
        <v>10863.1022778165</v>
      </c>
      <c r="E318" s="13" t="n">
        <v>1506928.14029721</v>
      </c>
      <c r="F318" s="24" t="n">
        <f aca="false">E318/43560</f>
        <v>34.5943099241784</v>
      </c>
    </row>
    <row r="319" customFormat="false" ht="15" hidden="false" customHeight="false" outlineLevel="0" collapsed="false">
      <c r="A319" s="58" t="n">
        <v>27911</v>
      </c>
      <c r="B319" s="0" t="n">
        <v>1976</v>
      </c>
      <c r="C319" s="0" t="n">
        <v>5</v>
      </c>
      <c r="D319" s="0" t="n">
        <v>10893.7711609275</v>
      </c>
      <c r="E319" s="13" t="n">
        <v>1317496.88874642</v>
      </c>
      <c r="F319" s="24" t="n">
        <f aca="false">E319/43560</f>
        <v>30.2455667756294</v>
      </c>
    </row>
    <row r="320" customFormat="false" ht="15" hidden="false" customHeight="false" outlineLevel="0" collapsed="false">
      <c r="A320" s="58" t="n">
        <v>36677</v>
      </c>
      <c r="B320" s="0" t="n">
        <v>2000</v>
      </c>
      <c r="C320" s="0" t="n">
        <v>5</v>
      </c>
      <c r="D320" s="0" t="n">
        <v>10900.7662532345</v>
      </c>
      <c r="E320" s="13" t="n">
        <v>1456831.08518031</v>
      </c>
      <c r="F320" s="24" t="n">
        <f aca="false">E320/43560</f>
        <v>33.444239788345</v>
      </c>
    </row>
    <row r="321" customFormat="false" ht="15" hidden="false" customHeight="false" outlineLevel="0" collapsed="false">
      <c r="A321" s="58" t="n">
        <v>9132</v>
      </c>
      <c r="B321" s="0" t="n">
        <v>1924</v>
      </c>
      <c r="C321" s="0" t="n">
        <v>12</v>
      </c>
      <c r="D321" s="0" t="n">
        <v>10906.5651995422</v>
      </c>
      <c r="E321" s="13" t="n">
        <v>1445183.15378602</v>
      </c>
      <c r="F321" s="24" t="n">
        <f aca="false">E321/43560</f>
        <v>33.1768400777323</v>
      </c>
    </row>
    <row r="322" customFormat="false" ht="15" hidden="false" customHeight="false" outlineLevel="0" collapsed="false">
      <c r="A322" s="58" t="n">
        <v>17348</v>
      </c>
      <c r="B322" s="0" t="n">
        <v>1947</v>
      </c>
      <c r="C322" s="0" t="n">
        <v>6</v>
      </c>
      <c r="D322" s="0" t="n">
        <v>10920.3065722034</v>
      </c>
      <c r="E322" s="13" t="n">
        <v>1448592.11163</v>
      </c>
      <c r="F322" s="24" t="n">
        <f aca="false">E322/43560</f>
        <v>33.255098981405</v>
      </c>
    </row>
    <row r="323" customFormat="false" ht="15" hidden="false" customHeight="false" outlineLevel="0" collapsed="false">
      <c r="A323" s="58" t="n">
        <v>24227</v>
      </c>
      <c r="B323" s="0" t="n">
        <v>1966</v>
      </c>
      <c r="C323" s="0" t="n">
        <v>4</v>
      </c>
      <c r="D323" s="0" t="n">
        <v>10978.017708748</v>
      </c>
      <c r="E323" s="13" t="n">
        <v>1317496.88874642</v>
      </c>
      <c r="F323" s="24" t="n">
        <f aca="false">E323/43560</f>
        <v>30.2455667756294</v>
      </c>
    </row>
    <row r="324" customFormat="false" ht="15" hidden="false" customHeight="false" outlineLevel="0" collapsed="false">
      <c r="A324" s="58" t="n">
        <v>9163</v>
      </c>
      <c r="B324" s="0" t="n">
        <v>1925</v>
      </c>
      <c r="C324" s="0" t="n">
        <v>1</v>
      </c>
      <c r="D324" s="0" t="n">
        <v>10982.4162022293</v>
      </c>
      <c r="E324" s="13" t="n">
        <v>1315902.37620095</v>
      </c>
      <c r="F324" s="24" t="n">
        <f aca="false">E324/43560</f>
        <v>30.2089618044295</v>
      </c>
    </row>
    <row r="325" customFormat="false" ht="15" hidden="false" customHeight="false" outlineLevel="0" collapsed="false">
      <c r="A325" s="58" t="n">
        <v>29706</v>
      </c>
      <c r="B325" s="0" t="n">
        <v>1981</v>
      </c>
      <c r="C325" s="0" t="n">
        <v>4</v>
      </c>
      <c r="D325" s="0" t="n">
        <v>10996.0328485768</v>
      </c>
      <c r="E325" s="13" t="n">
        <v>1377072.0812119</v>
      </c>
      <c r="F325" s="24" t="n">
        <f aca="false">E325/43560</f>
        <v>31.6132250048646</v>
      </c>
    </row>
    <row r="326" customFormat="false" ht="15" hidden="false" customHeight="false" outlineLevel="0" collapsed="false">
      <c r="A326" s="58" t="n">
        <v>24288</v>
      </c>
      <c r="B326" s="0" t="n">
        <v>1966</v>
      </c>
      <c r="C326" s="0" t="n">
        <v>6</v>
      </c>
      <c r="D326" s="0" t="n">
        <v>11007.302647293</v>
      </c>
      <c r="E326" s="13" t="n">
        <v>1298776.98927368</v>
      </c>
      <c r="F326" s="24" t="n">
        <f aca="false">E326/43560</f>
        <v>29.8158170173022</v>
      </c>
    </row>
    <row r="327" customFormat="false" ht="15" hidden="false" customHeight="false" outlineLevel="0" collapsed="false">
      <c r="A327" s="58" t="n">
        <v>14184</v>
      </c>
      <c r="B327" s="0" t="n">
        <v>1938</v>
      </c>
      <c r="C327" s="0" t="n">
        <v>10</v>
      </c>
      <c r="D327" s="0" t="n">
        <v>11007.7621168392</v>
      </c>
      <c r="E327" s="13" t="n">
        <v>1241892.73989255</v>
      </c>
      <c r="F327" s="24" t="n">
        <f aca="false">E327/43560</f>
        <v>28.5099343409677</v>
      </c>
    </row>
    <row r="328" customFormat="false" ht="15" hidden="false" customHeight="false" outlineLevel="0" collapsed="false">
      <c r="A328" s="58" t="n">
        <v>24258</v>
      </c>
      <c r="B328" s="0" t="n">
        <v>1966</v>
      </c>
      <c r="C328" s="0" t="n">
        <v>5</v>
      </c>
      <c r="D328" s="0" t="n">
        <v>11013.9540269208</v>
      </c>
      <c r="E328" s="13" t="n">
        <v>1317496.88874642</v>
      </c>
      <c r="F328" s="24" t="n">
        <f aca="false">E328/43560</f>
        <v>30.2455667756294</v>
      </c>
    </row>
    <row r="329" customFormat="false" ht="15" hidden="false" customHeight="false" outlineLevel="0" collapsed="false">
      <c r="A329" s="58" t="n">
        <v>8552</v>
      </c>
      <c r="B329" s="0" t="n">
        <v>1923</v>
      </c>
      <c r="C329" s="0" t="n">
        <v>5</v>
      </c>
      <c r="D329" s="0" t="n">
        <v>11018.5390625</v>
      </c>
      <c r="E329" s="13" t="n">
        <v>1446887.63270247</v>
      </c>
      <c r="F329" s="24" t="n">
        <f aca="false">E329/43560</f>
        <v>33.2159695294414</v>
      </c>
    </row>
    <row r="330" customFormat="false" ht="15" hidden="false" customHeight="false" outlineLevel="0" collapsed="false">
      <c r="A330" s="58" t="n">
        <v>18779</v>
      </c>
      <c r="B330" s="0" t="n">
        <v>1951</v>
      </c>
      <c r="C330" s="0" t="n">
        <v>5</v>
      </c>
      <c r="D330" s="0" t="n">
        <v>11026.0673206111</v>
      </c>
      <c r="E330" s="13" t="n">
        <v>1446887.63270247</v>
      </c>
      <c r="F330" s="24" t="n">
        <f aca="false">E330/43560</f>
        <v>33.2159695294414</v>
      </c>
    </row>
    <row r="331" customFormat="false" ht="15" hidden="false" customHeight="false" outlineLevel="0" collapsed="false">
      <c r="A331" s="58" t="n">
        <v>29372</v>
      </c>
      <c r="B331" s="0" t="n">
        <v>1980</v>
      </c>
      <c r="C331" s="0" t="n">
        <v>5</v>
      </c>
      <c r="D331" s="0" t="n">
        <v>11027.2650340864</v>
      </c>
      <c r="E331" s="13" t="n">
        <v>1444755.36573532</v>
      </c>
      <c r="F331" s="24" t="n">
        <f aca="false">E331/43560</f>
        <v>33.1670194154114</v>
      </c>
    </row>
    <row r="332" customFormat="false" ht="15" hidden="false" customHeight="false" outlineLevel="0" collapsed="false">
      <c r="A332" s="58" t="n">
        <v>36341</v>
      </c>
      <c r="B332" s="0" t="n">
        <v>1999</v>
      </c>
      <c r="C332" s="0" t="n">
        <v>6</v>
      </c>
      <c r="D332" s="0" t="n">
        <v>11054.5598750995</v>
      </c>
      <c r="E332" s="13" t="n">
        <v>1448592.11163</v>
      </c>
      <c r="F332" s="24" t="n">
        <f aca="false">E332/43560</f>
        <v>33.255098981405</v>
      </c>
    </row>
    <row r="333" customFormat="false" ht="15" hidden="false" customHeight="false" outlineLevel="0" collapsed="false">
      <c r="A333" s="58" t="n">
        <v>31958</v>
      </c>
      <c r="B333" s="0" t="n">
        <v>1987</v>
      </c>
      <c r="C333" s="0" t="n">
        <v>6</v>
      </c>
      <c r="D333" s="0" t="n">
        <v>11062.4340975816</v>
      </c>
      <c r="E333" s="13" t="n">
        <v>1298776.98927368</v>
      </c>
      <c r="F333" s="24" t="n">
        <f aca="false">E333/43560</f>
        <v>29.8158170173022</v>
      </c>
    </row>
    <row r="334" customFormat="false" ht="15" hidden="false" customHeight="false" outlineLevel="0" collapsed="false">
      <c r="A334" s="58" t="n">
        <v>23923</v>
      </c>
      <c r="B334" s="0" t="n">
        <v>1965</v>
      </c>
      <c r="C334" s="0" t="n">
        <v>6</v>
      </c>
      <c r="D334" s="0" t="n">
        <v>11067.8410504578</v>
      </c>
      <c r="E334" s="13" t="n">
        <v>1444755.36573532</v>
      </c>
      <c r="F334" s="24" t="n">
        <f aca="false">E334/43560</f>
        <v>33.1670194154114</v>
      </c>
    </row>
    <row r="335" customFormat="false" ht="15" hidden="false" customHeight="false" outlineLevel="0" collapsed="false">
      <c r="A335" s="58" t="n">
        <v>25749</v>
      </c>
      <c r="B335" s="0" t="n">
        <v>1970</v>
      </c>
      <c r="C335" s="0" t="n">
        <v>6</v>
      </c>
      <c r="D335" s="0" t="n">
        <v>11069.917838127</v>
      </c>
      <c r="E335" s="13" t="n">
        <v>1398495.0565131</v>
      </c>
      <c r="F335" s="24" t="n">
        <f aca="false">E335/43560</f>
        <v>32.1050288455716</v>
      </c>
    </row>
    <row r="336" customFormat="false" ht="15" hidden="false" customHeight="false" outlineLevel="0" collapsed="false">
      <c r="A336" s="58" t="n">
        <v>11779</v>
      </c>
      <c r="B336" s="0" t="n">
        <v>1932</v>
      </c>
      <c r="C336" s="0" t="n">
        <v>3</v>
      </c>
      <c r="D336" s="0" t="n">
        <v>11075.9242137739</v>
      </c>
      <c r="E336" s="13" t="n">
        <v>1445183.15378602</v>
      </c>
      <c r="F336" s="24" t="n">
        <f aca="false">E336/43560</f>
        <v>33.1768400777323</v>
      </c>
    </row>
    <row r="337" customFormat="false" ht="15" hidden="false" customHeight="false" outlineLevel="0" collapsed="false">
      <c r="A337" s="58" t="n">
        <v>9587</v>
      </c>
      <c r="B337" s="0" t="n">
        <v>1926</v>
      </c>
      <c r="C337" s="0" t="n">
        <v>3</v>
      </c>
      <c r="D337" s="0" t="n">
        <v>11101.1031424164</v>
      </c>
      <c r="E337" s="13" t="n">
        <v>1383585.66072436</v>
      </c>
      <c r="F337" s="24" t="n">
        <f aca="false">E337/43560</f>
        <v>31.7627562149762</v>
      </c>
    </row>
    <row r="338" customFormat="false" ht="15" hidden="false" customHeight="false" outlineLevel="0" collapsed="false">
      <c r="A338" s="58" t="n">
        <v>10166</v>
      </c>
      <c r="B338" s="0" t="n">
        <v>1927</v>
      </c>
      <c r="C338" s="0" t="n">
        <v>10</v>
      </c>
      <c r="D338" s="0" t="n">
        <v>11139.873090416</v>
      </c>
      <c r="E338" s="13" t="n">
        <v>1443160.85320094</v>
      </c>
      <c r="F338" s="24" t="n">
        <f aca="false">E338/43560</f>
        <v>33.1304144444659</v>
      </c>
    </row>
    <row r="339" customFormat="false" ht="15" hidden="false" customHeight="false" outlineLevel="0" collapsed="false">
      <c r="A339" s="58" t="n">
        <v>22250</v>
      </c>
      <c r="B339" s="0" t="n">
        <v>1960</v>
      </c>
      <c r="C339" s="0" t="n">
        <v>11</v>
      </c>
      <c r="D339" s="0" t="n">
        <v>11145.7491789411</v>
      </c>
      <c r="E339" s="13" t="n">
        <v>1445183.15378602</v>
      </c>
      <c r="F339" s="24" t="n">
        <f aca="false">E339/43560</f>
        <v>33.1768400777323</v>
      </c>
    </row>
    <row r="340" customFormat="false" ht="15" hidden="false" customHeight="false" outlineLevel="0" collapsed="false">
      <c r="A340" s="58" t="n">
        <v>23376</v>
      </c>
      <c r="B340" s="0" t="n">
        <v>1963</v>
      </c>
      <c r="C340" s="0" t="n">
        <v>12</v>
      </c>
      <c r="D340" s="0" t="n">
        <v>11153.5714694467</v>
      </c>
      <c r="E340" s="13" t="n">
        <v>1395196.06505118</v>
      </c>
      <c r="F340" s="24" t="n">
        <f aca="false">E340/43560</f>
        <v>32.0292944226625</v>
      </c>
    </row>
    <row r="341" customFormat="false" ht="15" hidden="false" customHeight="false" outlineLevel="0" collapsed="false">
      <c r="A341" s="58" t="n">
        <v>29036</v>
      </c>
      <c r="B341" s="0" t="n">
        <v>1979</v>
      </c>
      <c r="C341" s="0" t="n">
        <v>6</v>
      </c>
      <c r="D341" s="0" t="n">
        <v>11166.7311840665</v>
      </c>
      <c r="E341" s="13" t="n">
        <v>1245301.69773099</v>
      </c>
      <c r="F341" s="24" t="n">
        <f aca="false">E341/43560</f>
        <v>28.5881932445132</v>
      </c>
    </row>
    <row r="342" customFormat="false" ht="15" hidden="false" customHeight="false" outlineLevel="0" collapsed="false">
      <c r="A342" s="58" t="n">
        <v>14792</v>
      </c>
      <c r="B342" s="0" t="n">
        <v>1940</v>
      </c>
      <c r="C342" s="0" t="n">
        <v>6</v>
      </c>
      <c r="D342" s="0" t="n">
        <v>11213.80078125</v>
      </c>
      <c r="E342" s="13" t="n">
        <v>1386419.33706811</v>
      </c>
      <c r="F342" s="24" t="n">
        <f aca="false">E342/43560</f>
        <v>31.827808472638</v>
      </c>
    </row>
    <row r="343" customFormat="false" ht="15" hidden="false" customHeight="false" outlineLevel="0" collapsed="false">
      <c r="A343" s="58" t="n">
        <v>22036</v>
      </c>
      <c r="B343" s="0" t="n">
        <v>1960</v>
      </c>
      <c r="C343" s="0" t="n">
        <v>4</v>
      </c>
      <c r="D343" s="0" t="n">
        <v>11240.2839246616</v>
      </c>
      <c r="E343" s="13" t="n">
        <v>1396900.54397871</v>
      </c>
      <c r="F343" s="24" t="n">
        <f aca="false">E343/43560</f>
        <v>32.0684238746261</v>
      </c>
    </row>
    <row r="344" customFormat="false" ht="15" hidden="false" customHeight="false" outlineLevel="0" collapsed="false">
      <c r="A344" s="58" t="n">
        <v>10624</v>
      </c>
      <c r="B344" s="0" t="n">
        <v>1929</v>
      </c>
      <c r="C344" s="0" t="n">
        <v>1</v>
      </c>
      <c r="D344" s="0" t="n">
        <v>11243.5174350617</v>
      </c>
      <c r="E344" s="13" t="n">
        <v>1384824.82453373</v>
      </c>
      <c r="F344" s="24" t="n">
        <f aca="false">E344/43560</f>
        <v>31.7912035016926</v>
      </c>
    </row>
    <row r="345" customFormat="false" ht="15" hidden="false" customHeight="false" outlineLevel="0" collapsed="false">
      <c r="A345" s="58" t="n">
        <v>22312</v>
      </c>
      <c r="B345" s="0" t="n">
        <v>1961</v>
      </c>
      <c r="C345" s="0" t="n">
        <v>1</v>
      </c>
      <c r="D345" s="0" t="n">
        <v>11290.4007202926</v>
      </c>
      <c r="E345" s="13" t="n">
        <v>1395196.06505118</v>
      </c>
      <c r="F345" s="24" t="n">
        <f aca="false">E345/43560</f>
        <v>32.0292944226625</v>
      </c>
    </row>
    <row r="346" customFormat="false" ht="15" hidden="false" customHeight="false" outlineLevel="0" collapsed="false">
      <c r="A346" s="58" t="n">
        <v>34365</v>
      </c>
      <c r="B346" s="0" t="n">
        <v>1994</v>
      </c>
      <c r="C346" s="0" t="n">
        <v>1</v>
      </c>
      <c r="D346" s="0" t="n">
        <v>11290.5594521298</v>
      </c>
      <c r="E346" s="13" t="n">
        <v>1124435.19749108</v>
      </c>
      <c r="F346" s="24" t="n">
        <f aca="false">E346/43560</f>
        <v>25.8134801995199</v>
      </c>
    </row>
    <row r="347" customFormat="false" ht="15" hidden="false" customHeight="false" outlineLevel="0" collapsed="false">
      <c r="A347" s="58" t="n">
        <v>25019</v>
      </c>
      <c r="B347" s="0" t="n">
        <v>1968</v>
      </c>
      <c r="C347" s="0" t="n">
        <v>6</v>
      </c>
      <c r="D347" s="0" t="n">
        <v>11362.7028077727</v>
      </c>
      <c r="E347" s="13" t="n">
        <v>1385180.17326984</v>
      </c>
      <c r="F347" s="24" t="n">
        <f aca="false">E347/43560</f>
        <v>31.7993611861762</v>
      </c>
    </row>
    <row r="348" customFormat="false" ht="15" hidden="false" customHeight="false" outlineLevel="0" collapsed="false">
      <c r="A348" s="58" t="n">
        <v>15857</v>
      </c>
      <c r="B348" s="0" t="n">
        <v>1943</v>
      </c>
      <c r="C348" s="0" t="n">
        <v>5</v>
      </c>
      <c r="D348" s="0" t="n">
        <v>11364.3898972432</v>
      </c>
      <c r="E348" s="13" t="n">
        <v>1366460.2737971</v>
      </c>
      <c r="F348" s="24" t="n">
        <f aca="false">E348/43560</f>
        <v>31.369611427849</v>
      </c>
    </row>
    <row r="349" customFormat="false" ht="15" hidden="false" customHeight="false" outlineLevel="0" collapsed="false">
      <c r="A349" s="58" t="n">
        <v>19905</v>
      </c>
      <c r="B349" s="0" t="n">
        <v>1954</v>
      </c>
      <c r="C349" s="0" t="n">
        <v>6</v>
      </c>
      <c r="D349" s="0" t="n">
        <v>11387.2521086286</v>
      </c>
      <c r="E349" s="13" t="n">
        <v>1366460.2737971</v>
      </c>
      <c r="F349" s="24" t="n">
        <f aca="false">E349/43560</f>
        <v>31.369611427849</v>
      </c>
    </row>
    <row r="350" customFormat="false" ht="15" hidden="false" customHeight="false" outlineLevel="0" collapsed="false">
      <c r="A350" s="58" t="n">
        <v>35734</v>
      </c>
      <c r="B350" s="0" t="n">
        <v>1997</v>
      </c>
      <c r="C350" s="0" t="n">
        <v>10</v>
      </c>
      <c r="D350" s="0" t="n">
        <v>11392.8855929041</v>
      </c>
      <c r="E350" s="13" t="n">
        <v>1325249.63205716</v>
      </c>
      <c r="F350" s="24" t="n">
        <f aca="false">E350/43560</f>
        <v>30.4235452722029</v>
      </c>
    </row>
    <row r="351" customFormat="false" ht="15" hidden="false" customHeight="false" outlineLevel="0" collapsed="false">
      <c r="A351" s="58" t="n">
        <v>32539</v>
      </c>
      <c r="B351" s="0" t="n">
        <v>1989</v>
      </c>
      <c r="C351" s="0" t="n">
        <v>1</v>
      </c>
      <c r="D351" s="0" t="n">
        <v>11423.2187624403</v>
      </c>
      <c r="E351" s="13" t="n">
        <v>1383585.66072436</v>
      </c>
      <c r="F351" s="24" t="n">
        <f aca="false">E351/43560</f>
        <v>31.7627562149762</v>
      </c>
    </row>
    <row r="352" customFormat="false" ht="15" hidden="false" customHeight="false" outlineLevel="0" collapsed="false">
      <c r="A352" s="58" t="n">
        <v>24684</v>
      </c>
      <c r="B352" s="0" t="n">
        <v>1967</v>
      </c>
      <c r="C352" s="0" t="n">
        <v>7</v>
      </c>
      <c r="D352" s="0" t="n">
        <v>11509.2029446158</v>
      </c>
      <c r="E352" s="13" t="n">
        <v>1326844.14460263</v>
      </c>
      <c r="F352" s="24" t="n">
        <f aca="false">E352/43560</f>
        <v>30.4601502434029</v>
      </c>
    </row>
    <row r="353" customFormat="false" ht="15" hidden="false" customHeight="false" outlineLevel="0" collapsed="false">
      <c r="A353" s="58" t="n">
        <v>13666</v>
      </c>
      <c r="B353" s="0" t="n">
        <v>1937</v>
      </c>
      <c r="C353" s="0" t="n">
        <v>5</v>
      </c>
      <c r="D353" s="0" t="n">
        <v>11514.0521185808</v>
      </c>
      <c r="E353" s="13" t="n">
        <v>1127734.188953</v>
      </c>
      <c r="F353" s="24" t="n">
        <f aca="false">E353/43560</f>
        <v>25.8892146224289</v>
      </c>
    </row>
    <row r="354" customFormat="false" ht="15" hidden="false" customHeight="false" outlineLevel="0" collapsed="false">
      <c r="A354" s="58" t="n">
        <v>15280</v>
      </c>
      <c r="B354" s="0" t="n">
        <v>1941</v>
      </c>
      <c r="C354" s="0" t="n">
        <v>10</v>
      </c>
      <c r="D354" s="0" t="n">
        <v>11526.8133023985</v>
      </c>
      <c r="E354" s="13" t="n">
        <v>1386419.33706811</v>
      </c>
      <c r="F354" s="24" t="n">
        <f aca="false">E354/43560</f>
        <v>31.827808472638</v>
      </c>
    </row>
    <row r="355" customFormat="false" ht="15" hidden="false" customHeight="false" outlineLevel="0" collapsed="false">
      <c r="A355" s="58" t="n">
        <v>16468</v>
      </c>
      <c r="B355" s="0" t="n">
        <v>1945</v>
      </c>
      <c r="C355" s="0" t="n">
        <v>1</v>
      </c>
      <c r="D355" s="0" t="n">
        <v>11535.1756257464</v>
      </c>
      <c r="E355" s="13" t="n">
        <v>1325249.63205716</v>
      </c>
      <c r="F355" s="24" t="n">
        <f aca="false">E355/43560</f>
        <v>30.4235452722029</v>
      </c>
    </row>
    <row r="356" customFormat="false" ht="15" hidden="false" customHeight="false" outlineLevel="0" collapsed="false">
      <c r="A356" s="58" t="n">
        <v>30802</v>
      </c>
      <c r="B356" s="0" t="n">
        <v>1984</v>
      </c>
      <c r="C356" s="0" t="n">
        <v>4</v>
      </c>
      <c r="D356" s="0" t="n">
        <v>11537.1122549264</v>
      </c>
      <c r="E356" s="13" t="n">
        <v>1326844.14460263</v>
      </c>
      <c r="F356" s="24" t="n">
        <f aca="false">E356/43560</f>
        <v>30.4601502434029</v>
      </c>
    </row>
    <row r="357" customFormat="false" ht="15" hidden="false" customHeight="false" outlineLevel="0" collapsed="false">
      <c r="A357" s="58" t="n">
        <v>8005</v>
      </c>
      <c r="B357" s="0" t="n">
        <v>1921</v>
      </c>
      <c r="C357" s="0" t="n">
        <v>11</v>
      </c>
      <c r="D357" s="0" t="n">
        <v>11590.3179177448</v>
      </c>
      <c r="E357" s="13" t="n">
        <v>1114063.95697363</v>
      </c>
      <c r="F357" s="24" t="n">
        <f aca="false">E357/43560</f>
        <v>25.5753892785499</v>
      </c>
    </row>
    <row r="358" customFormat="false" ht="15" hidden="false" customHeight="false" outlineLevel="0" collapsed="false">
      <c r="A358" s="58" t="n">
        <v>18932</v>
      </c>
      <c r="B358" s="0" t="n">
        <v>1951</v>
      </c>
      <c r="C358" s="0" t="n">
        <v>10</v>
      </c>
      <c r="D358" s="0" t="n">
        <v>11612.9751816282</v>
      </c>
      <c r="E358" s="13" t="n">
        <v>1114063.95697363</v>
      </c>
      <c r="F358" s="24" t="n">
        <f aca="false">E358/43560</f>
        <v>25.5753892785499</v>
      </c>
    </row>
    <row r="359" customFormat="false" ht="15" hidden="false" customHeight="false" outlineLevel="0" collapsed="false">
      <c r="A359" s="58" t="n">
        <v>17898</v>
      </c>
      <c r="B359" s="0" t="n">
        <v>1948</v>
      </c>
      <c r="C359" s="0" t="n">
        <v>12</v>
      </c>
      <c r="D359" s="0" t="n">
        <v>11622.6259516819</v>
      </c>
      <c r="E359" s="13" t="n">
        <v>1163821.0794799</v>
      </c>
      <c r="F359" s="24" t="n">
        <f aca="false">E359/43560</f>
        <v>26.717655635443</v>
      </c>
    </row>
    <row r="360" customFormat="false" ht="15" hidden="false" customHeight="false" outlineLevel="0" collapsed="false">
      <c r="A360" s="58" t="n">
        <v>19875</v>
      </c>
      <c r="B360" s="0" t="n">
        <v>1954</v>
      </c>
      <c r="C360" s="0" t="n">
        <v>5</v>
      </c>
      <c r="D360" s="0" t="n">
        <v>11632.6412159136</v>
      </c>
      <c r="E360" s="13" t="n">
        <v>1268843.75422424</v>
      </c>
      <c r="F360" s="24" t="n">
        <f aca="false">E360/43560</f>
        <v>29.1286444955059</v>
      </c>
    </row>
    <row r="361" customFormat="false" ht="15" hidden="false" customHeight="false" outlineLevel="0" collapsed="false">
      <c r="A361" s="58" t="n">
        <v>26815</v>
      </c>
      <c r="B361" s="0" t="n">
        <v>1973</v>
      </c>
      <c r="C361" s="0" t="n">
        <v>5</v>
      </c>
      <c r="D361" s="0" t="n">
        <v>11633.6913253881</v>
      </c>
      <c r="E361" s="13" t="n">
        <v>1115658.46950802</v>
      </c>
      <c r="F361" s="24" t="n">
        <f aca="false">E361/43560</f>
        <v>25.6119942494954</v>
      </c>
    </row>
    <row r="362" customFormat="false" ht="15" hidden="false" customHeight="false" outlineLevel="0" collapsed="false">
      <c r="A362" s="58" t="n">
        <v>36707</v>
      </c>
      <c r="B362" s="0" t="n">
        <v>2000</v>
      </c>
      <c r="C362" s="0" t="n">
        <v>6</v>
      </c>
      <c r="D362" s="0" t="n">
        <v>11657.5083536525</v>
      </c>
      <c r="E362" s="13" t="n">
        <v>1268843.75422424</v>
      </c>
      <c r="F362" s="24" t="n">
        <f aca="false">E362/43560</f>
        <v>29.1286444955059</v>
      </c>
    </row>
    <row r="363" customFormat="false" ht="15" hidden="false" customHeight="false" outlineLevel="0" collapsed="false">
      <c r="A363" s="58" t="n">
        <v>26542</v>
      </c>
      <c r="B363" s="0" t="n">
        <v>1972</v>
      </c>
      <c r="C363" s="0" t="n">
        <v>8</v>
      </c>
      <c r="D363" s="0" t="n">
        <v>11659.1868157842</v>
      </c>
      <c r="E363" s="13" t="n">
        <v>1327179.78289145</v>
      </c>
      <c r="F363" s="24" t="n">
        <f aca="false">E363/43560</f>
        <v>30.4678554382793</v>
      </c>
    </row>
    <row r="364" customFormat="false" ht="15" hidden="false" customHeight="false" outlineLevel="0" collapsed="false">
      <c r="A364" s="58" t="n">
        <v>28975</v>
      </c>
      <c r="B364" s="0" t="n">
        <v>1979</v>
      </c>
      <c r="C364" s="0" t="n">
        <v>4</v>
      </c>
      <c r="D364" s="0" t="n">
        <v>11680.5015550358</v>
      </c>
      <c r="E364" s="13" t="n">
        <v>1126139.67641862</v>
      </c>
      <c r="F364" s="24" t="n">
        <f aca="false">E364/43560</f>
        <v>25.8526096514835</v>
      </c>
    </row>
    <row r="365" customFormat="false" ht="15" hidden="false" customHeight="false" outlineLevel="0" collapsed="false">
      <c r="A365" s="58" t="n">
        <v>12419</v>
      </c>
      <c r="B365" s="0" t="n">
        <v>1933</v>
      </c>
      <c r="C365" s="0" t="n">
        <v>12</v>
      </c>
      <c r="D365" s="0" t="n">
        <v>11693.5458797771</v>
      </c>
      <c r="E365" s="13" t="n">
        <v>1126139.67641862</v>
      </c>
      <c r="F365" s="24" t="n">
        <f aca="false">E365/43560</f>
        <v>25.8526096514835</v>
      </c>
    </row>
    <row r="366" customFormat="false" ht="15" hidden="false" customHeight="false" outlineLevel="0" collapsed="false">
      <c r="A366" s="58" t="n">
        <v>37499</v>
      </c>
      <c r="B366" s="0" t="n">
        <v>2002</v>
      </c>
      <c r="C366" s="0" t="n">
        <v>8</v>
      </c>
      <c r="D366" s="0" t="n">
        <v>11700.9670021397</v>
      </c>
      <c r="E366" s="13" t="n">
        <v>1326844.14460263</v>
      </c>
      <c r="F366" s="24" t="n">
        <f aca="false">E366/43560</f>
        <v>30.4601502434029</v>
      </c>
    </row>
    <row r="367" customFormat="false" ht="15" hidden="false" customHeight="false" outlineLevel="0" collapsed="false">
      <c r="A367" s="58" t="n">
        <v>13057</v>
      </c>
      <c r="B367" s="0" t="n">
        <v>1935</v>
      </c>
      <c r="C367" s="0" t="n">
        <v>9</v>
      </c>
      <c r="D367" s="0" t="n">
        <v>11707.388846039</v>
      </c>
      <c r="E367" s="13" t="n">
        <v>1326844.14460263</v>
      </c>
      <c r="F367" s="24" t="n">
        <f aca="false">E367/43560</f>
        <v>30.4601502434029</v>
      </c>
    </row>
    <row r="368" customFormat="false" ht="15" hidden="false" customHeight="false" outlineLevel="0" collapsed="false">
      <c r="A368" s="58" t="n">
        <v>37072</v>
      </c>
      <c r="B368" s="0" t="n">
        <v>2001</v>
      </c>
      <c r="C368" s="0" t="n">
        <v>6</v>
      </c>
      <c r="D368" s="0" t="n">
        <v>11711.5662507464</v>
      </c>
      <c r="E368" s="13" t="n">
        <v>1268843.75422424</v>
      </c>
      <c r="F368" s="24" t="n">
        <f aca="false">E368/43560</f>
        <v>29.1286444955059</v>
      </c>
    </row>
    <row r="369" customFormat="false" ht="15" hidden="false" customHeight="false" outlineLevel="0" collapsed="false">
      <c r="A369" s="58" t="n">
        <v>17136</v>
      </c>
      <c r="B369" s="0" t="n">
        <v>1946</v>
      </c>
      <c r="C369" s="0" t="n">
        <v>11</v>
      </c>
      <c r="D369" s="0" t="n">
        <v>11714.7842605494</v>
      </c>
      <c r="E369" s="13" t="n">
        <v>1114063.95697363</v>
      </c>
      <c r="F369" s="24" t="n">
        <f aca="false">E369/43560</f>
        <v>25.5753892785499</v>
      </c>
    </row>
    <row r="370" customFormat="false" ht="15" hidden="false" customHeight="false" outlineLevel="0" collapsed="false">
      <c r="A370" s="58" t="n">
        <v>26968</v>
      </c>
      <c r="B370" s="0" t="n">
        <v>1973</v>
      </c>
      <c r="C370" s="0" t="n">
        <v>10</v>
      </c>
      <c r="D370" s="0" t="n">
        <v>11737.0295830016</v>
      </c>
      <c r="E370" s="13" t="n">
        <v>1054488.76449706</v>
      </c>
      <c r="F370" s="24" t="n">
        <f aca="false">E370/43560</f>
        <v>24.2077310490602</v>
      </c>
    </row>
    <row r="371" customFormat="false" ht="15" hidden="false" customHeight="false" outlineLevel="0" collapsed="false">
      <c r="A371" s="58" t="n">
        <v>32751</v>
      </c>
      <c r="B371" s="0" t="n">
        <v>1989</v>
      </c>
      <c r="C371" s="0" t="n">
        <v>8</v>
      </c>
      <c r="D371" s="0" t="n">
        <v>11768.6227358678</v>
      </c>
      <c r="E371" s="13" t="n">
        <v>1308124.24512989</v>
      </c>
      <c r="F371" s="24" t="n">
        <f aca="false">E371/43560</f>
        <v>30.0304004850756</v>
      </c>
    </row>
    <row r="372" customFormat="false" ht="15" hidden="false" customHeight="false" outlineLevel="0" collapsed="false">
      <c r="A372" s="58" t="n">
        <v>29767</v>
      </c>
      <c r="B372" s="0" t="n">
        <v>1981</v>
      </c>
      <c r="C372" s="0" t="n">
        <v>6</v>
      </c>
      <c r="D372" s="0" t="n">
        <v>11771.1495446855</v>
      </c>
      <c r="E372" s="13" t="n">
        <v>1268843.75422424</v>
      </c>
      <c r="F372" s="24" t="n">
        <f aca="false">E372/43560</f>
        <v>29.1286444955059</v>
      </c>
    </row>
    <row r="373" customFormat="false" ht="15" hidden="false" customHeight="false" outlineLevel="0" collapsed="false">
      <c r="A373" s="58" t="n">
        <v>21946</v>
      </c>
      <c r="B373" s="0" t="n">
        <v>1960</v>
      </c>
      <c r="C373" s="0" t="n">
        <v>1</v>
      </c>
      <c r="D373" s="0" t="n">
        <v>11788.9250659335</v>
      </c>
      <c r="E373" s="13" t="n">
        <v>1054488.76449706</v>
      </c>
      <c r="F373" s="24" t="n">
        <f aca="false">E373/43560</f>
        <v>24.2077310490602</v>
      </c>
    </row>
    <row r="374" customFormat="false" ht="15" hidden="false" customHeight="false" outlineLevel="0" collapsed="false">
      <c r="A374" s="58" t="n">
        <v>10043</v>
      </c>
      <c r="B374" s="0" t="n">
        <v>1927</v>
      </c>
      <c r="C374" s="0" t="n">
        <v>6</v>
      </c>
      <c r="D374" s="0" t="n">
        <v>11790.0092120322</v>
      </c>
      <c r="E374" s="13" t="n">
        <v>1105057.26276199</v>
      </c>
      <c r="F374" s="24" t="n">
        <f aca="false">E374/43560</f>
        <v>25.3686240303487</v>
      </c>
    </row>
    <row r="375" customFormat="false" ht="15" hidden="false" customHeight="false" outlineLevel="0" collapsed="false">
      <c r="A375" s="58" t="n">
        <v>31137</v>
      </c>
      <c r="B375" s="0" t="n">
        <v>1985</v>
      </c>
      <c r="C375" s="0" t="n">
        <v>3</v>
      </c>
      <c r="D375" s="0" t="n">
        <v>11802.5739948248</v>
      </c>
      <c r="E375" s="13" t="n">
        <v>1308124.24512989</v>
      </c>
      <c r="F375" s="24" t="n">
        <f aca="false">E375/43560</f>
        <v>30.0304004850756</v>
      </c>
    </row>
    <row r="376" customFormat="false" ht="15" hidden="false" customHeight="false" outlineLevel="0" collapsed="false">
      <c r="A376" s="58" t="n">
        <v>26480</v>
      </c>
      <c r="B376" s="0" t="n">
        <v>1972</v>
      </c>
      <c r="C376" s="0" t="n">
        <v>6</v>
      </c>
      <c r="D376" s="0" t="n">
        <v>11839.0297198447</v>
      </c>
      <c r="E376" s="13" t="n">
        <v>1268843.75422424</v>
      </c>
      <c r="F376" s="24" t="n">
        <f aca="false">E376/43560</f>
        <v>29.1286444955059</v>
      </c>
    </row>
    <row r="377" customFormat="false" ht="15" hidden="false" customHeight="false" outlineLevel="0" collapsed="false">
      <c r="A377" s="58" t="n">
        <v>16010</v>
      </c>
      <c r="B377" s="0" t="n">
        <v>1943</v>
      </c>
      <c r="C377" s="0" t="n">
        <v>10</v>
      </c>
      <c r="D377" s="0" t="n">
        <v>11841.2940634952</v>
      </c>
      <c r="E377" s="13" t="n">
        <v>1056083.27704254</v>
      </c>
      <c r="F377" s="24" t="n">
        <f aca="false">E377/43560</f>
        <v>24.2443360202602</v>
      </c>
    </row>
    <row r="378" customFormat="false" ht="15" hidden="false" customHeight="false" outlineLevel="0" collapsed="false">
      <c r="A378" s="58" t="n">
        <v>11901</v>
      </c>
      <c r="B378" s="0" t="n">
        <v>1932</v>
      </c>
      <c r="C378" s="0" t="n">
        <v>7</v>
      </c>
      <c r="D378" s="0" t="n">
        <v>11886.675084594</v>
      </c>
      <c r="E378" s="13" t="n">
        <v>1268843.75422424</v>
      </c>
      <c r="F378" s="24" t="n">
        <f aca="false">E378/43560</f>
        <v>29.1286444955059</v>
      </c>
    </row>
    <row r="379" customFormat="false" ht="15" hidden="false" customHeight="false" outlineLevel="0" collapsed="false">
      <c r="A379" s="58" t="n">
        <v>24107</v>
      </c>
      <c r="B379" s="0" t="n">
        <v>1965</v>
      </c>
      <c r="C379" s="0" t="n">
        <v>12</v>
      </c>
      <c r="D379" s="0" t="n">
        <v>11892.7749303344</v>
      </c>
      <c r="E379" s="13" t="n">
        <v>1103462.75022761</v>
      </c>
      <c r="F379" s="24" t="n">
        <f aca="false">E379/43560</f>
        <v>25.3320190594032</v>
      </c>
    </row>
    <row r="380" customFormat="false" ht="15" hidden="false" customHeight="false" outlineLevel="0" collapsed="false">
      <c r="A380" s="58" t="n">
        <v>13546</v>
      </c>
      <c r="B380" s="0" t="n">
        <v>1937</v>
      </c>
      <c r="C380" s="0" t="n">
        <v>1</v>
      </c>
      <c r="D380" s="0" t="n">
        <v>11898.6722544287</v>
      </c>
      <c r="E380" s="13" t="n">
        <v>1113833.99074506</v>
      </c>
      <c r="F380" s="24" t="n">
        <f aca="false">E380/43560</f>
        <v>25.5701099803732</v>
      </c>
    </row>
    <row r="381" customFormat="false" ht="15" hidden="false" customHeight="false" outlineLevel="0" collapsed="false">
      <c r="A381" s="58" t="n">
        <v>14488</v>
      </c>
      <c r="B381" s="0" t="n">
        <v>1939</v>
      </c>
      <c r="C381" s="0" t="n">
        <v>8</v>
      </c>
      <c r="D381" s="0" t="n">
        <v>11902.2775863356</v>
      </c>
      <c r="E381" s="13" t="n">
        <v>1320936.63205376</v>
      </c>
      <c r="F381" s="24" t="n">
        <f aca="false">E381/43560</f>
        <v>30.3245324162938</v>
      </c>
    </row>
    <row r="382" customFormat="false" ht="15" hidden="false" customHeight="false" outlineLevel="0" collapsed="false">
      <c r="A382" s="58" t="n">
        <v>13423</v>
      </c>
      <c r="B382" s="0" t="n">
        <v>1936</v>
      </c>
      <c r="C382" s="0" t="n">
        <v>9</v>
      </c>
      <c r="D382" s="0" t="n">
        <v>11905.0152393511</v>
      </c>
      <c r="E382" s="13" t="n">
        <v>1016802.78613688</v>
      </c>
      <c r="F382" s="24" t="n">
        <f aca="false">E382/43560</f>
        <v>23.3425800306905</v>
      </c>
    </row>
    <row r="383" customFormat="false" ht="15" hidden="false" customHeight="false" outlineLevel="0" collapsed="false">
      <c r="A383" s="58" t="n">
        <v>11354</v>
      </c>
      <c r="B383" s="0" t="n">
        <v>1931</v>
      </c>
      <c r="C383" s="0" t="n">
        <v>1</v>
      </c>
      <c r="D383" s="0" t="n">
        <v>11918.7378831608</v>
      </c>
      <c r="E383" s="13" t="n">
        <v>1103462.75022761</v>
      </c>
      <c r="F383" s="24" t="n">
        <f aca="false">E383/43560</f>
        <v>25.3320190594032</v>
      </c>
    </row>
    <row r="384" customFormat="false" ht="15" hidden="false" customHeight="false" outlineLevel="0" collapsed="false">
      <c r="A384" s="58" t="n">
        <v>24776</v>
      </c>
      <c r="B384" s="0" t="n">
        <v>1967</v>
      </c>
      <c r="C384" s="0" t="n">
        <v>10</v>
      </c>
      <c r="D384" s="0" t="n">
        <v>11933.0275676752</v>
      </c>
      <c r="E384" s="13" t="n">
        <v>1054488.76449706</v>
      </c>
      <c r="F384" s="24" t="n">
        <f aca="false">E384/43560</f>
        <v>24.2077310490602</v>
      </c>
    </row>
    <row r="385" customFormat="false" ht="15" hidden="false" customHeight="false" outlineLevel="0" collapsed="false">
      <c r="A385" s="58" t="n">
        <v>20028</v>
      </c>
      <c r="B385" s="0" t="n">
        <v>1954</v>
      </c>
      <c r="C385" s="0" t="n">
        <v>10</v>
      </c>
      <c r="D385" s="0" t="n">
        <v>11934.5273997313</v>
      </c>
      <c r="E385" s="13" t="n">
        <v>1056083.27704254</v>
      </c>
      <c r="F385" s="24" t="n">
        <f aca="false">E385/43560</f>
        <v>24.2443360202602</v>
      </c>
    </row>
    <row r="386" customFormat="false" ht="15" hidden="false" customHeight="false" outlineLevel="0" collapsed="false">
      <c r="A386" s="58" t="n">
        <v>31746</v>
      </c>
      <c r="B386" s="0" t="n">
        <v>1986</v>
      </c>
      <c r="C386" s="0" t="n">
        <v>11</v>
      </c>
      <c r="D386" s="0" t="n">
        <v>11936.7321730693</v>
      </c>
      <c r="E386" s="13" t="n">
        <v>1043887.55775103</v>
      </c>
      <c r="F386" s="24" t="n">
        <f aca="false">E386/43560</f>
        <v>23.9643608299136</v>
      </c>
    </row>
    <row r="387" customFormat="false" ht="15" hidden="false" customHeight="false" outlineLevel="0" collapsed="false">
      <c r="A387" s="58" t="n">
        <v>34942</v>
      </c>
      <c r="B387" s="0" t="n">
        <v>1995</v>
      </c>
      <c r="C387" s="0" t="n">
        <v>8</v>
      </c>
      <c r="D387" s="0" t="n">
        <v>11937.3215192078</v>
      </c>
      <c r="E387" s="13" t="n">
        <v>1106651.77530746</v>
      </c>
      <c r="F387" s="24" t="n">
        <f aca="false">E387/43560</f>
        <v>25.4052290015487</v>
      </c>
    </row>
    <row r="388" customFormat="false" ht="15" hidden="false" customHeight="false" outlineLevel="0" collapsed="false">
      <c r="A388" s="58" t="n">
        <v>10562</v>
      </c>
      <c r="B388" s="0" t="n">
        <v>1928</v>
      </c>
      <c r="C388" s="0" t="n">
        <v>11</v>
      </c>
      <c r="D388" s="0" t="n">
        <v>11963.9992287022</v>
      </c>
      <c r="E388" s="13" t="n">
        <v>1103462.75022761</v>
      </c>
      <c r="F388" s="24" t="n">
        <f aca="false">E388/43560</f>
        <v>25.3320190594032</v>
      </c>
    </row>
    <row r="389" customFormat="false" ht="15" hidden="false" customHeight="false" outlineLevel="0" collapsed="false">
      <c r="A389" s="58" t="n">
        <v>33969</v>
      </c>
      <c r="B389" s="0" t="n">
        <v>1992</v>
      </c>
      <c r="C389" s="0" t="n">
        <v>12</v>
      </c>
      <c r="D389" s="0" t="n">
        <v>11982.015537918</v>
      </c>
      <c r="E389" s="13" t="n">
        <v>1045482.07029651</v>
      </c>
      <c r="F389" s="24" t="n">
        <f aca="false">E389/43560</f>
        <v>24.0009658011135</v>
      </c>
    </row>
    <row r="390" customFormat="false" ht="15" hidden="false" customHeight="false" outlineLevel="0" collapsed="false">
      <c r="A390" s="58" t="n">
        <v>16922</v>
      </c>
      <c r="B390" s="0" t="n">
        <v>1946</v>
      </c>
      <c r="C390" s="0" t="n">
        <v>4</v>
      </c>
      <c r="D390" s="0" t="n">
        <v>12015.7792595541</v>
      </c>
      <c r="E390" s="13" t="n">
        <v>1105057.26276199</v>
      </c>
      <c r="F390" s="24" t="n">
        <f aca="false">E390/43560</f>
        <v>25.3686240303487</v>
      </c>
    </row>
    <row r="391" customFormat="false" ht="15" hidden="false" customHeight="false" outlineLevel="0" collapsed="false">
      <c r="A391" s="58" t="n">
        <v>35003</v>
      </c>
      <c r="B391" s="0" t="n">
        <v>1995</v>
      </c>
      <c r="C391" s="0" t="n">
        <v>10</v>
      </c>
      <c r="D391" s="0" t="n">
        <v>12027.3444093352</v>
      </c>
      <c r="E391" s="13" t="n">
        <v>1056083.27704254</v>
      </c>
      <c r="F391" s="24" t="n">
        <f aca="false">E391/43560</f>
        <v>24.2443360202602</v>
      </c>
    </row>
    <row r="392" customFormat="false" ht="15" hidden="false" customHeight="false" outlineLevel="0" collapsed="false">
      <c r="A392" s="58" t="n">
        <v>27210</v>
      </c>
      <c r="B392" s="0" t="n">
        <v>1974</v>
      </c>
      <c r="C392" s="0" t="n">
        <v>6</v>
      </c>
      <c r="D392" s="0" t="n">
        <v>12029.9946568969</v>
      </c>
      <c r="E392" s="13" t="n">
        <v>1037363.3775698</v>
      </c>
      <c r="F392" s="24" t="n">
        <f aca="false">E392/43560</f>
        <v>23.814586261933</v>
      </c>
    </row>
    <row r="393" customFormat="false" ht="15" hidden="false" customHeight="false" outlineLevel="0" collapsed="false">
      <c r="A393" s="58" t="n">
        <v>28794</v>
      </c>
      <c r="B393" s="0" t="n">
        <v>1978</v>
      </c>
      <c r="C393" s="0" t="n">
        <v>10</v>
      </c>
      <c r="D393" s="0" t="n">
        <v>12051.2873395203</v>
      </c>
      <c r="E393" s="13" t="n">
        <v>998082.886664144</v>
      </c>
      <c r="F393" s="24" t="n">
        <f aca="false">E393/43560</f>
        <v>22.9128302723633</v>
      </c>
    </row>
    <row r="394" customFormat="false" ht="15" hidden="false" customHeight="false" outlineLevel="0" collapsed="false">
      <c r="A394" s="58" t="n">
        <v>8340</v>
      </c>
      <c r="B394" s="0" t="n">
        <v>1922</v>
      </c>
      <c r="C394" s="0" t="n">
        <v>10</v>
      </c>
      <c r="D394" s="0" t="n">
        <v>12056.4797098925</v>
      </c>
      <c r="E394" s="13" t="n">
        <v>1043887.55775103</v>
      </c>
      <c r="F394" s="24" t="n">
        <f aca="false">E394/43560</f>
        <v>23.9643608299136</v>
      </c>
    </row>
    <row r="395" customFormat="false" ht="15" hidden="false" customHeight="false" outlineLevel="0" collapsed="false">
      <c r="A395" s="58" t="n">
        <v>27425</v>
      </c>
      <c r="B395" s="0" t="n">
        <v>1975</v>
      </c>
      <c r="C395" s="0" t="n">
        <v>1</v>
      </c>
      <c r="D395" s="0" t="n">
        <v>12067.977818969</v>
      </c>
      <c r="E395" s="13" t="n">
        <v>1043887.55775103</v>
      </c>
      <c r="F395" s="24" t="n">
        <f aca="false">E395/43560</f>
        <v>23.9643608299136</v>
      </c>
    </row>
    <row r="396" customFormat="false" ht="15" hidden="false" customHeight="false" outlineLevel="0" collapsed="false">
      <c r="A396" s="58" t="n">
        <v>29189</v>
      </c>
      <c r="B396" s="0" t="n">
        <v>1979</v>
      </c>
      <c r="C396" s="0" t="n">
        <v>11</v>
      </c>
      <c r="D396" s="0" t="n">
        <v>12069.0449094347</v>
      </c>
      <c r="E396" s="13" t="n">
        <v>1045482.07029651</v>
      </c>
      <c r="F396" s="24" t="n">
        <f aca="false">E396/43560</f>
        <v>24.0009658011135</v>
      </c>
    </row>
    <row r="397" customFormat="false" ht="15" hidden="false" customHeight="false" outlineLevel="0" collapsed="false">
      <c r="A397" s="58" t="n">
        <v>35369</v>
      </c>
      <c r="B397" s="0" t="n">
        <v>1996</v>
      </c>
      <c r="C397" s="0" t="n">
        <v>10</v>
      </c>
      <c r="D397" s="0" t="n">
        <v>12099.5949878085</v>
      </c>
      <c r="E397" s="13" t="n">
        <v>1061026.75102978</v>
      </c>
      <c r="F397" s="24" t="n">
        <f aca="false">E397/43560</f>
        <v>24.3578225672585</v>
      </c>
    </row>
    <row r="398" customFormat="false" ht="15" hidden="false" customHeight="false" outlineLevel="0" collapsed="false">
      <c r="A398" s="58" t="n">
        <v>20851</v>
      </c>
      <c r="B398" s="0" t="n">
        <v>1957</v>
      </c>
      <c r="C398" s="0" t="n">
        <v>1</v>
      </c>
      <c r="D398" s="0" t="n">
        <v>12102.8316082803</v>
      </c>
      <c r="E398" s="13" t="n">
        <v>1045482.07029651</v>
      </c>
      <c r="F398" s="24" t="n">
        <f aca="false">E398/43560</f>
        <v>24.0009658011135</v>
      </c>
    </row>
    <row r="399" customFormat="false" ht="15" hidden="false" customHeight="false" outlineLevel="0" collapsed="false">
      <c r="A399" s="58" t="n">
        <v>21823</v>
      </c>
      <c r="B399" s="0" t="n">
        <v>1959</v>
      </c>
      <c r="C399" s="0" t="n">
        <v>9</v>
      </c>
      <c r="D399" s="0" t="n">
        <v>12129.3747885151</v>
      </c>
      <c r="E399" s="13" t="n">
        <v>998082.886664144</v>
      </c>
      <c r="F399" s="24" t="n">
        <f aca="false">E399/43560</f>
        <v>22.9128302723633</v>
      </c>
    </row>
    <row r="400" customFormat="false" ht="15" hidden="false" customHeight="false" outlineLevel="0" collapsed="false">
      <c r="A400" s="58" t="n">
        <v>29128</v>
      </c>
      <c r="B400" s="0" t="n">
        <v>1979</v>
      </c>
      <c r="C400" s="0" t="n">
        <v>9</v>
      </c>
      <c r="D400" s="0" t="n">
        <v>12130.7690585191</v>
      </c>
      <c r="E400" s="13" t="n">
        <v>1262600.60338655</v>
      </c>
      <c r="F400" s="24" t="n">
        <f aca="false">E400/43560</f>
        <v>28.9853214735205</v>
      </c>
    </row>
    <row r="401" customFormat="false" ht="15" hidden="false" customHeight="false" outlineLevel="0" collapsed="false">
      <c r="A401" s="58" t="n">
        <v>27333</v>
      </c>
      <c r="B401" s="0" t="n">
        <v>1974</v>
      </c>
      <c r="C401" s="0" t="n">
        <v>10</v>
      </c>
      <c r="D401" s="0" t="n">
        <v>12213.3345877289</v>
      </c>
      <c r="E401" s="13" t="n">
        <v>1016802.78613688</v>
      </c>
      <c r="F401" s="24" t="n">
        <f aca="false">E401/43560</f>
        <v>23.3425800306905</v>
      </c>
    </row>
    <row r="402" customFormat="false" ht="15" hidden="false" customHeight="false" outlineLevel="0" collapsed="false">
      <c r="A402" s="58" t="n">
        <v>8674</v>
      </c>
      <c r="B402" s="0" t="n">
        <v>1923</v>
      </c>
      <c r="C402" s="0" t="n">
        <v>9</v>
      </c>
      <c r="D402" s="0" t="n">
        <v>12213.423262092</v>
      </c>
      <c r="E402" s="13" t="n">
        <v>1006201.57939085</v>
      </c>
      <c r="F402" s="24" t="n">
        <f aca="false">E402/43560</f>
        <v>23.0992098115439</v>
      </c>
    </row>
    <row r="403" customFormat="false" ht="15" hidden="false" customHeight="false" outlineLevel="0" collapsed="false">
      <c r="A403" s="58" t="n">
        <v>14304</v>
      </c>
      <c r="B403" s="0" t="n">
        <v>1939</v>
      </c>
      <c r="C403" s="0" t="n">
        <v>2</v>
      </c>
      <c r="D403" s="0" t="n">
        <v>12224.6949517317</v>
      </c>
      <c r="E403" s="13" t="n">
        <v>1006201.57939085</v>
      </c>
      <c r="F403" s="24" t="n">
        <f aca="false">E403/43560</f>
        <v>23.0992098115439</v>
      </c>
    </row>
    <row r="404" customFormat="false" ht="15" hidden="false" customHeight="false" outlineLevel="0" collapsed="false">
      <c r="A404" s="58" t="n">
        <v>10409</v>
      </c>
      <c r="B404" s="0" t="n">
        <v>1928</v>
      </c>
      <c r="C404" s="0" t="n">
        <v>6</v>
      </c>
      <c r="D404" s="0" t="n">
        <v>12263.177908539</v>
      </c>
      <c r="E404" s="13" t="n">
        <v>991839.735826457</v>
      </c>
      <c r="F404" s="24" t="n">
        <f aca="false">E404/43560</f>
        <v>22.7695072503778</v>
      </c>
    </row>
    <row r="405" customFormat="false" ht="15" hidden="false" customHeight="false" outlineLevel="0" collapsed="false">
      <c r="A405" s="58" t="n">
        <v>13027</v>
      </c>
      <c r="B405" s="0" t="n">
        <v>1935</v>
      </c>
      <c r="C405" s="0" t="n">
        <v>8</v>
      </c>
      <c r="D405" s="0" t="n">
        <v>12266.4517130275</v>
      </c>
      <c r="E405" s="13" t="n">
        <v>1045482.07029651</v>
      </c>
      <c r="F405" s="24" t="n">
        <f aca="false">E405/43560</f>
        <v>24.0009658011135</v>
      </c>
    </row>
    <row r="406" customFormat="false" ht="15" hidden="false" customHeight="false" outlineLevel="0" collapsed="false">
      <c r="A406" s="58" t="n">
        <v>30986</v>
      </c>
      <c r="B406" s="0" t="n">
        <v>1984</v>
      </c>
      <c r="C406" s="0" t="n">
        <v>10</v>
      </c>
      <c r="D406" s="0" t="n">
        <v>12280.0207441779</v>
      </c>
      <c r="E406" s="13" t="n">
        <v>1045482.07029651</v>
      </c>
      <c r="F406" s="24" t="n">
        <f aca="false">E406/43560</f>
        <v>24.0009658011135</v>
      </c>
    </row>
    <row r="407" customFormat="false" ht="15" hidden="false" customHeight="false" outlineLevel="0" collapsed="false">
      <c r="A407" s="58" t="n">
        <v>22097</v>
      </c>
      <c r="B407" s="0" t="n">
        <v>1960</v>
      </c>
      <c r="C407" s="0" t="n">
        <v>6</v>
      </c>
      <c r="D407" s="0" t="n">
        <v>12291.141103951</v>
      </c>
      <c r="E407" s="13" t="n">
        <v>991839.735826457</v>
      </c>
      <c r="F407" s="24" t="n">
        <f aca="false">E407/43560</f>
        <v>22.7695072503778</v>
      </c>
    </row>
    <row r="408" customFormat="false" ht="15" hidden="false" customHeight="false" outlineLevel="0" collapsed="false">
      <c r="A408" s="58" t="n">
        <v>23315</v>
      </c>
      <c r="B408" s="0" t="n">
        <v>1963</v>
      </c>
      <c r="C408" s="0" t="n">
        <v>10</v>
      </c>
      <c r="D408" s="0" t="n">
        <v>12309.9542384057</v>
      </c>
      <c r="E408" s="13" t="n">
        <v>1061026.75102978</v>
      </c>
      <c r="F408" s="24" t="n">
        <f aca="false">E408/43560</f>
        <v>24.3578225672585</v>
      </c>
    </row>
    <row r="409" customFormat="false" ht="15" hidden="false" customHeight="false" outlineLevel="0" collapsed="false">
      <c r="A409" s="58" t="n">
        <v>30194</v>
      </c>
      <c r="B409" s="0" t="n">
        <v>1982</v>
      </c>
      <c r="C409" s="0" t="n">
        <v>8</v>
      </c>
      <c r="D409" s="0" t="n">
        <v>12327.635026871</v>
      </c>
      <c r="E409" s="13" t="n">
        <v>1026762.17082377</v>
      </c>
      <c r="F409" s="24" t="n">
        <f aca="false">E409/43560</f>
        <v>23.5712160427863</v>
      </c>
    </row>
    <row r="410" customFormat="false" ht="15" hidden="false" customHeight="false" outlineLevel="0" collapsed="false">
      <c r="A410" s="58" t="n">
        <v>13727</v>
      </c>
      <c r="B410" s="0" t="n">
        <v>1937</v>
      </c>
      <c r="C410" s="0" t="n">
        <v>7</v>
      </c>
      <c r="D410" s="0" t="n">
        <v>12341.2220777767</v>
      </c>
      <c r="E410" s="13" t="n">
        <v>1006458.25094672</v>
      </c>
      <c r="F410" s="24" t="n">
        <f aca="false">E410/43560</f>
        <v>23.1051021796767</v>
      </c>
    </row>
    <row r="411" customFormat="false" ht="15" hidden="false" customHeight="false" outlineLevel="0" collapsed="false">
      <c r="A411" s="58" t="n">
        <v>36311</v>
      </c>
      <c r="B411" s="0" t="n">
        <v>1999</v>
      </c>
      <c r="C411" s="0" t="n">
        <v>5</v>
      </c>
      <c r="D411" s="0" t="n">
        <v>12359.0325562301</v>
      </c>
      <c r="E411" s="13" t="n">
        <v>1062621.26356417</v>
      </c>
      <c r="F411" s="24" t="n">
        <f aca="false">E411/43560</f>
        <v>24.394427538204</v>
      </c>
    </row>
    <row r="412" customFormat="false" ht="15" hidden="false" customHeight="false" outlineLevel="0" collapsed="false">
      <c r="A412" s="58" t="n">
        <v>16771</v>
      </c>
      <c r="B412" s="0" t="n">
        <v>1945</v>
      </c>
      <c r="C412" s="0" t="n">
        <v>11</v>
      </c>
      <c r="D412" s="0" t="n">
        <v>12366.0382663217</v>
      </c>
      <c r="E412" s="13" t="n">
        <v>1001451.55855321</v>
      </c>
      <c r="F412" s="24" t="n">
        <f aca="false">E412/43560</f>
        <v>22.9901643377688</v>
      </c>
    </row>
    <row r="413" customFormat="false" ht="15" hidden="false" customHeight="false" outlineLevel="0" collapsed="false">
      <c r="A413" s="58" t="n">
        <v>31290</v>
      </c>
      <c r="B413" s="0" t="n">
        <v>1985</v>
      </c>
      <c r="C413" s="0" t="n">
        <v>8</v>
      </c>
      <c r="D413" s="0" t="n">
        <v>12424.2089781549</v>
      </c>
      <c r="E413" s="13" t="n">
        <v>966327.625554915</v>
      </c>
      <c r="F413" s="24" t="n">
        <f aca="false">E413/43560</f>
        <v>22.183829787762</v>
      </c>
    </row>
    <row r="414" customFormat="false" ht="15" hidden="false" customHeight="false" outlineLevel="0" collapsed="false">
      <c r="A414" s="58" t="n">
        <v>25446</v>
      </c>
      <c r="B414" s="0" t="n">
        <v>1969</v>
      </c>
      <c r="C414" s="0" t="n">
        <v>8</v>
      </c>
      <c r="D414" s="0" t="n">
        <v>12432.7566990943</v>
      </c>
      <c r="E414" s="13" t="n">
        <v>1006458.25094672</v>
      </c>
      <c r="F414" s="24" t="n">
        <f aca="false">E414/43560</f>
        <v>23.1051021796767</v>
      </c>
    </row>
    <row r="415" customFormat="false" ht="15" hidden="false" customHeight="false" outlineLevel="0" collapsed="false">
      <c r="A415" s="58" t="n">
        <v>31808</v>
      </c>
      <c r="B415" s="0" t="n">
        <v>1987</v>
      </c>
      <c r="C415" s="0" t="n">
        <v>1</v>
      </c>
      <c r="D415" s="0" t="n">
        <v>12435.3996193272</v>
      </c>
      <c r="E415" s="13" t="n">
        <v>1006201.57939085</v>
      </c>
      <c r="F415" s="24" t="n">
        <f aca="false">E415/43560</f>
        <v>23.0992098115439</v>
      </c>
    </row>
    <row r="416" customFormat="false" ht="15" hidden="false" customHeight="false" outlineLevel="0" collapsed="false">
      <c r="A416" s="58" t="n">
        <v>22919</v>
      </c>
      <c r="B416" s="0" t="n">
        <v>1962</v>
      </c>
      <c r="C416" s="0" t="n">
        <v>9</v>
      </c>
      <c r="D416" s="0" t="n">
        <v>12441.0433917197</v>
      </c>
      <c r="E416" s="13" t="n">
        <v>981238.529080428</v>
      </c>
      <c r="F416" s="24" t="n">
        <f aca="false">E416/43560</f>
        <v>22.5261370312311</v>
      </c>
    </row>
    <row r="417" customFormat="false" ht="15" hidden="false" customHeight="false" outlineLevel="0" collapsed="false">
      <c r="A417" s="58" t="n">
        <v>18506</v>
      </c>
      <c r="B417" s="0" t="n">
        <v>1950</v>
      </c>
      <c r="C417" s="0" t="n">
        <v>8</v>
      </c>
      <c r="D417" s="0" t="n">
        <v>12446.9656585888</v>
      </c>
      <c r="E417" s="13" t="n">
        <v>984326.171625946</v>
      </c>
      <c r="F417" s="24" t="n">
        <f aca="false">E417/43560</f>
        <v>22.5970195506416</v>
      </c>
    </row>
    <row r="418" customFormat="false" ht="15" hidden="false" customHeight="false" outlineLevel="0" collapsed="false">
      <c r="A418" s="58" t="n">
        <v>11382</v>
      </c>
      <c r="B418" s="0" t="n">
        <v>1931</v>
      </c>
      <c r="C418" s="0" t="n">
        <v>2</v>
      </c>
      <c r="D418" s="0" t="n">
        <v>12448.2868730096</v>
      </c>
      <c r="E418" s="13" t="n">
        <v>963765.580193026</v>
      </c>
      <c r="F418" s="24" t="n">
        <f aca="false">E418/43560</f>
        <v>22.1250133193991</v>
      </c>
    </row>
    <row r="419" customFormat="false" ht="15" hidden="false" customHeight="false" outlineLevel="0" collapsed="false">
      <c r="A419" s="58" t="n">
        <v>32659</v>
      </c>
      <c r="B419" s="0" t="n">
        <v>1989</v>
      </c>
      <c r="C419" s="0" t="n">
        <v>5</v>
      </c>
      <c r="D419" s="0" t="n">
        <v>12451.0341361465</v>
      </c>
      <c r="E419" s="13" t="n">
        <v>945045.68072029</v>
      </c>
      <c r="F419" s="24" t="n">
        <f aca="false">E419/43560</f>
        <v>21.6952635610719</v>
      </c>
    </row>
    <row r="420" customFormat="false" ht="15" hidden="false" customHeight="false" outlineLevel="0" collapsed="false">
      <c r="A420" s="58" t="n">
        <v>9648</v>
      </c>
      <c r="B420" s="0" t="n">
        <v>1926</v>
      </c>
      <c r="C420" s="0" t="n">
        <v>5</v>
      </c>
      <c r="D420" s="0" t="n">
        <v>12476.7454717357</v>
      </c>
      <c r="E420" s="13" t="n">
        <v>981238.529080428</v>
      </c>
      <c r="F420" s="24" t="n">
        <f aca="false">E420/43560</f>
        <v>22.5261370312311</v>
      </c>
    </row>
    <row r="421" customFormat="false" ht="15" hidden="false" customHeight="false" outlineLevel="0" collapsed="false">
      <c r="A421" s="58" t="n">
        <v>14945</v>
      </c>
      <c r="B421" s="0" t="n">
        <v>1940</v>
      </c>
      <c r="C421" s="0" t="n">
        <v>11</v>
      </c>
      <c r="D421" s="0" t="n">
        <v>12508.0757737858</v>
      </c>
      <c r="E421" s="13" t="n">
        <v>1006201.57939085</v>
      </c>
      <c r="F421" s="24" t="n">
        <f aca="false">E421/43560</f>
        <v>23.0992098115439</v>
      </c>
    </row>
    <row r="422" customFormat="false" ht="15" hidden="false" customHeight="false" outlineLevel="0" collapsed="false">
      <c r="A422" s="58" t="n">
        <v>20148</v>
      </c>
      <c r="B422" s="0" t="n">
        <v>1955</v>
      </c>
      <c r="C422" s="0" t="n">
        <v>2</v>
      </c>
      <c r="D422" s="0" t="n">
        <v>12526.6762353205</v>
      </c>
      <c r="E422" s="13" t="n">
        <v>1006201.57939085</v>
      </c>
      <c r="F422" s="24" t="n">
        <f aca="false">E422/43560</f>
        <v>23.0992098115439</v>
      </c>
    </row>
    <row r="423" customFormat="false" ht="15" hidden="false" customHeight="false" outlineLevel="0" collapsed="false">
      <c r="A423" s="58" t="n">
        <v>12843</v>
      </c>
      <c r="B423" s="0" t="n">
        <v>1935</v>
      </c>
      <c r="C423" s="0" t="n">
        <v>2</v>
      </c>
      <c r="D423" s="0" t="n">
        <v>12543.7542048169</v>
      </c>
      <c r="E423" s="13" t="n">
        <v>981238.529080428</v>
      </c>
      <c r="F423" s="24" t="n">
        <f aca="false">E423/43560</f>
        <v>22.5261370312311</v>
      </c>
    </row>
    <row r="424" customFormat="false" ht="15" hidden="false" customHeight="false" outlineLevel="0" collapsed="false">
      <c r="A424" s="58" t="n">
        <v>33085</v>
      </c>
      <c r="B424" s="0" t="n">
        <v>1990</v>
      </c>
      <c r="C424" s="0" t="n">
        <v>7</v>
      </c>
      <c r="D424" s="0" t="n">
        <v>12550.0066493332</v>
      </c>
      <c r="E424" s="13" t="n">
        <v>966327.625554915</v>
      </c>
      <c r="F424" s="24" t="n">
        <f aca="false">E424/43560</f>
        <v>22.183829787762</v>
      </c>
    </row>
    <row r="425" customFormat="false" ht="15" hidden="false" customHeight="false" outlineLevel="0" collapsed="false">
      <c r="A425" s="58" t="n">
        <v>16102</v>
      </c>
      <c r="B425" s="0" t="n">
        <v>1944</v>
      </c>
      <c r="C425" s="0" t="n">
        <v>1</v>
      </c>
      <c r="D425" s="0" t="n">
        <v>12582.9700624502</v>
      </c>
      <c r="E425" s="13" t="n">
        <v>963765.580193026</v>
      </c>
      <c r="F425" s="24" t="n">
        <f aca="false">E425/43560</f>
        <v>22.1250133193991</v>
      </c>
    </row>
    <row r="426" customFormat="false" ht="15" hidden="false" customHeight="false" outlineLevel="0" collapsed="false">
      <c r="A426" s="58" t="n">
        <v>31078</v>
      </c>
      <c r="B426" s="0" t="n">
        <v>1985</v>
      </c>
      <c r="C426" s="0" t="n">
        <v>1</v>
      </c>
      <c r="D426" s="0" t="n">
        <v>12586.9823658937</v>
      </c>
      <c r="E426" s="13" t="n">
        <v>963765.580193026</v>
      </c>
      <c r="F426" s="24" t="n">
        <f aca="false">E426/43560</f>
        <v>22.1250133193991</v>
      </c>
    </row>
    <row r="427" customFormat="false" ht="15" hidden="false" customHeight="false" outlineLevel="0" collapsed="false">
      <c r="A427" s="58" t="n">
        <v>36464</v>
      </c>
      <c r="B427" s="0" t="n">
        <v>1999</v>
      </c>
      <c r="C427" s="0" t="n">
        <v>10</v>
      </c>
      <c r="D427" s="0" t="n">
        <v>12591.3430720044</v>
      </c>
      <c r="E427" s="13" t="n">
        <v>945045.68072029</v>
      </c>
      <c r="F427" s="24" t="n">
        <f aca="false">E427/43560</f>
        <v>21.6952635610719</v>
      </c>
    </row>
    <row r="428" customFormat="false" ht="15" hidden="false" customHeight="false" outlineLevel="0" collapsed="false">
      <c r="A428" s="58" t="n">
        <v>24046</v>
      </c>
      <c r="B428" s="0" t="n">
        <v>1965</v>
      </c>
      <c r="C428" s="0" t="n">
        <v>10</v>
      </c>
      <c r="D428" s="0" t="n">
        <v>12597.181161674</v>
      </c>
      <c r="E428" s="13" t="n">
        <v>966327.625554915</v>
      </c>
      <c r="F428" s="24" t="n">
        <f aca="false">E428/43560</f>
        <v>22.183829787762</v>
      </c>
    </row>
    <row r="429" customFormat="false" ht="15" hidden="false" customHeight="false" outlineLevel="0" collapsed="false">
      <c r="A429" s="58" t="n">
        <v>34212</v>
      </c>
      <c r="B429" s="0" t="n">
        <v>1993</v>
      </c>
      <c r="C429" s="0" t="n">
        <v>8</v>
      </c>
      <c r="D429" s="0" t="n">
        <v>12632.1289124701</v>
      </c>
      <c r="E429" s="13" t="n">
        <v>981238.529080428</v>
      </c>
      <c r="F429" s="24" t="n">
        <f aca="false">E429/43560</f>
        <v>22.5261370312311</v>
      </c>
    </row>
    <row r="430" customFormat="false" ht="15" hidden="false" customHeight="false" outlineLevel="0" collapsed="false">
      <c r="A430" s="58" t="n">
        <v>12085</v>
      </c>
      <c r="B430" s="0" t="n">
        <v>1933</v>
      </c>
      <c r="C430" s="0" t="n">
        <v>1</v>
      </c>
      <c r="D430" s="0" t="n">
        <v>12633.8568371815</v>
      </c>
      <c r="E430" s="13" t="n">
        <v>1006458.25094672</v>
      </c>
      <c r="F430" s="24" t="n">
        <f aca="false">E430/43560</f>
        <v>23.1051021796767</v>
      </c>
    </row>
    <row r="431" customFormat="false" ht="15" hidden="false" customHeight="false" outlineLevel="0" collapsed="false">
      <c r="A431" s="58" t="n">
        <v>23192</v>
      </c>
      <c r="B431" s="0" t="n">
        <v>1963</v>
      </c>
      <c r="C431" s="0" t="n">
        <v>6</v>
      </c>
      <c r="D431" s="0" t="n">
        <v>12644.6315498109</v>
      </c>
      <c r="E431" s="13" t="n">
        <v>981238.529080428</v>
      </c>
      <c r="F431" s="24" t="n">
        <f aca="false">E431/43560</f>
        <v>22.5261370312311</v>
      </c>
    </row>
    <row r="432" customFormat="false" ht="15" hidden="false" customHeight="false" outlineLevel="0" collapsed="false">
      <c r="A432" s="58" t="n">
        <v>11748</v>
      </c>
      <c r="B432" s="0" t="n">
        <v>1932</v>
      </c>
      <c r="C432" s="0" t="n">
        <v>2</v>
      </c>
      <c r="D432" s="0" t="n">
        <v>12674.0347270601</v>
      </c>
      <c r="E432" s="13" t="n">
        <v>981238.529080428</v>
      </c>
      <c r="F432" s="24" t="n">
        <f aca="false">E432/43560</f>
        <v>22.5261370312311</v>
      </c>
    </row>
    <row r="433" customFormat="false" ht="15" hidden="false" customHeight="false" outlineLevel="0" collapsed="false">
      <c r="A433" s="58" t="n">
        <v>19237</v>
      </c>
      <c r="B433" s="0" t="n">
        <v>1952</v>
      </c>
      <c r="C433" s="0" t="n">
        <v>8</v>
      </c>
      <c r="D433" s="0" t="n">
        <v>12700.1668740048</v>
      </c>
      <c r="E433" s="13" t="n">
        <v>928163.159008498</v>
      </c>
      <c r="F433" s="24" t="n">
        <f aca="false">E433/43560</f>
        <v>21.3076941921143</v>
      </c>
    </row>
    <row r="434" customFormat="false" ht="15" hidden="false" customHeight="false" outlineLevel="0" collapsed="false">
      <c r="A434" s="58" t="n">
        <v>16406</v>
      </c>
      <c r="B434" s="0" t="n">
        <v>1944</v>
      </c>
      <c r="C434" s="0" t="n">
        <v>11</v>
      </c>
      <c r="D434" s="0" t="n">
        <v>12702.060285629</v>
      </c>
      <c r="E434" s="13" t="n">
        <v>963765.580193026</v>
      </c>
      <c r="F434" s="24" t="n">
        <f aca="false">E434/43560</f>
        <v>22.1250133193991</v>
      </c>
    </row>
    <row r="435" customFormat="false" ht="15" hidden="false" customHeight="false" outlineLevel="0" collapsed="false">
      <c r="A435" s="58" t="n">
        <v>21489</v>
      </c>
      <c r="B435" s="0" t="n">
        <v>1958</v>
      </c>
      <c r="C435" s="0" t="n">
        <v>10</v>
      </c>
      <c r="D435" s="0" t="n">
        <v>12762.2335104001</v>
      </c>
      <c r="E435" s="13" t="n">
        <v>946883.058481234</v>
      </c>
      <c r="F435" s="24" t="n">
        <f aca="false">E435/43560</f>
        <v>21.7374439504415</v>
      </c>
    </row>
    <row r="436" customFormat="false" ht="15" hidden="false" customHeight="false" outlineLevel="0" collapsed="false">
      <c r="A436" s="58" t="n">
        <v>20759</v>
      </c>
      <c r="B436" s="0" t="n">
        <v>1956</v>
      </c>
      <c r="C436" s="0" t="n">
        <v>10</v>
      </c>
      <c r="D436" s="0" t="n">
        <v>12780.901951881</v>
      </c>
      <c r="E436" s="13" t="n">
        <v>984118.633077898</v>
      </c>
      <c r="F436" s="24" t="n">
        <f aca="false">E436/43560</f>
        <v>22.5922551211639</v>
      </c>
    </row>
    <row r="437" customFormat="false" ht="15" hidden="false" customHeight="false" outlineLevel="0" collapsed="false">
      <c r="A437" s="58" t="n">
        <v>23893</v>
      </c>
      <c r="B437" s="0" t="n">
        <v>1965</v>
      </c>
      <c r="C437" s="0" t="n">
        <v>5</v>
      </c>
      <c r="D437" s="0" t="n">
        <v>12792.7281859574</v>
      </c>
      <c r="E437" s="13" t="n">
        <v>938802.529882604</v>
      </c>
      <c r="F437" s="24" t="n">
        <f aca="false">E437/43560</f>
        <v>21.5519405390864</v>
      </c>
    </row>
    <row r="438" customFormat="false" ht="15" hidden="false" customHeight="false" outlineLevel="0" collapsed="false">
      <c r="A438" s="58" t="n">
        <v>12144</v>
      </c>
      <c r="B438" s="0" t="n">
        <v>1933</v>
      </c>
      <c r="C438" s="0" t="n">
        <v>3</v>
      </c>
      <c r="D438" s="0" t="n">
        <v>12798.5347395004</v>
      </c>
      <c r="E438" s="13" t="n">
        <v>938802.529882604</v>
      </c>
      <c r="F438" s="24" t="n">
        <f aca="false">E438/43560</f>
        <v>21.5519405390864</v>
      </c>
    </row>
    <row r="439" customFormat="false" ht="15" hidden="false" customHeight="false" outlineLevel="0" collapsed="false">
      <c r="A439" s="58" t="n">
        <v>17806</v>
      </c>
      <c r="B439" s="0" t="n">
        <v>1948</v>
      </c>
      <c r="C439" s="0" t="n">
        <v>9</v>
      </c>
      <c r="D439" s="0" t="n">
        <v>12847.8599534733</v>
      </c>
      <c r="E439" s="13" t="n">
        <v>938802.529882604</v>
      </c>
      <c r="F439" s="24" t="n">
        <f aca="false">E439/43560</f>
        <v>21.5519405390864</v>
      </c>
    </row>
    <row r="440" customFormat="false" ht="15" hidden="false" customHeight="false" outlineLevel="0" collapsed="false">
      <c r="A440" s="58" t="n">
        <v>32781</v>
      </c>
      <c r="B440" s="0" t="n">
        <v>1989</v>
      </c>
      <c r="C440" s="0" t="n">
        <v>9</v>
      </c>
      <c r="D440" s="0" t="n">
        <v>12862.0786412719</v>
      </c>
      <c r="E440" s="13" t="n">
        <v>938802.529882604</v>
      </c>
      <c r="F440" s="24" t="n">
        <f aca="false">E440/43560</f>
        <v>21.5519405390864</v>
      </c>
    </row>
    <row r="441" customFormat="false" ht="15" hidden="false" customHeight="false" outlineLevel="0" collapsed="false">
      <c r="A441" s="58" t="n">
        <v>8644</v>
      </c>
      <c r="B441" s="0" t="n">
        <v>1923</v>
      </c>
      <c r="C441" s="0" t="n">
        <v>8</v>
      </c>
      <c r="D441" s="0" t="n">
        <v>12888.6131133061</v>
      </c>
      <c r="E441" s="13" t="n">
        <v>955726.418808886</v>
      </c>
      <c r="F441" s="24" t="n">
        <f aca="false">E441/43560</f>
        <v>21.9404595686154</v>
      </c>
    </row>
    <row r="442" customFormat="false" ht="15" hidden="false" customHeight="false" outlineLevel="0" collapsed="false">
      <c r="A442" s="58" t="n">
        <v>13393</v>
      </c>
      <c r="B442" s="0" t="n">
        <v>1936</v>
      </c>
      <c r="C442" s="0" t="n">
        <v>8</v>
      </c>
      <c r="D442" s="0" t="n">
        <v>12908.6360842954</v>
      </c>
      <c r="E442" s="13" t="n">
        <v>955726.418808886</v>
      </c>
      <c r="F442" s="24" t="n">
        <f aca="false">E442/43560</f>
        <v>21.9404595686154</v>
      </c>
    </row>
    <row r="443" customFormat="false" ht="15" hidden="false" customHeight="false" outlineLevel="0" collapsed="false">
      <c r="A443" s="58" t="n">
        <v>10227</v>
      </c>
      <c r="B443" s="0" t="n">
        <v>1927</v>
      </c>
      <c r="C443" s="0" t="n">
        <v>12</v>
      </c>
      <c r="D443" s="0" t="n">
        <v>12922.2470889729</v>
      </c>
      <c r="E443" s="13" t="n">
        <v>907602.567575578</v>
      </c>
      <c r="F443" s="24" t="n">
        <f aca="false">E443/43560</f>
        <v>20.8356879608718</v>
      </c>
    </row>
    <row r="444" customFormat="false" ht="15" hidden="false" customHeight="false" outlineLevel="0" collapsed="false">
      <c r="A444" s="58" t="n">
        <v>27972</v>
      </c>
      <c r="B444" s="0" t="n">
        <v>1976</v>
      </c>
      <c r="C444" s="0" t="n">
        <v>7</v>
      </c>
      <c r="D444" s="0" t="n">
        <v>12929.3517677647</v>
      </c>
      <c r="E444" s="13" t="n">
        <v>963267.966445366</v>
      </c>
      <c r="F444" s="24" t="n">
        <f aca="false">E444/43560</f>
        <v>22.1135896796457</v>
      </c>
    </row>
    <row r="445" customFormat="false" ht="15" hidden="false" customHeight="false" outlineLevel="0" collapsed="false">
      <c r="A445" s="58" t="n">
        <v>27819</v>
      </c>
      <c r="B445" s="0" t="n">
        <v>1976</v>
      </c>
      <c r="C445" s="0" t="n">
        <v>2</v>
      </c>
      <c r="D445" s="0" t="n">
        <v>12958.1589184415</v>
      </c>
      <c r="E445" s="13" t="n">
        <v>913290.419611062</v>
      </c>
      <c r="F445" s="24" t="n">
        <f aca="false">E445/43560</f>
        <v>20.9662630764706</v>
      </c>
    </row>
    <row r="446" customFormat="false" ht="15" hidden="false" customHeight="false" outlineLevel="0" collapsed="false">
      <c r="A446" s="58" t="n">
        <v>25111</v>
      </c>
      <c r="B446" s="0" t="n">
        <v>1968</v>
      </c>
      <c r="C446" s="0" t="n">
        <v>9</v>
      </c>
      <c r="D446" s="0" t="n">
        <v>13032.1473676354</v>
      </c>
      <c r="E446" s="13" t="n">
        <v>913290.419611062</v>
      </c>
      <c r="F446" s="24" t="n">
        <f aca="false">E446/43560</f>
        <v>20.9662630764706</v>
      </c>
    </row>
    <row r="447" customFormat="false" ht="15" hidden="false" customHeight="false" outlineLevel="0" collapsed="false">
      <c r="A447" s="58" t="n">
        <v>16680</v>
      </c>
      <c r="B447" s="0" t="n">
        <v>1945</v>
      </c>
      <c r="C447" s="0" t="n">
        <v>8</v>
      </c>
      <c r="D447" s="0" t="n">
        <v>13040.2629814391</v>
      </c>
      <c r="E447" s="13" t="n">
        <v>913290.419611062</v>
      </c>
      <c r="F447" s="24" t="n">
        <f aca="false">E447/43560</f>
        <v>20.9662630764706</v>
      </c>
    </row>
    <row r="448" customFormat="false" ht="15" hidden="false" customHeight="false" outlineLevel="0" collapsed="false">
      <c r="A448" s="58" t="n">
        <v>19663</v>
      </c>
      <c r="B448" s="0" t="n">
        <v>1953</v>
      </c>
      <c r="C448" s="0" t="n">
        <v>10</v>
      </c>
      <c r="D448" s="0" t="n">
        <v>13041.9694342158</v>
      </c>
      <c r="E448" s="13" t="n">
        <v>882639.517265156</v>
      </c>
      <c r="F448" s="24" t="n">
        <f aca="false">E448/43560</f>
        <v>20.2626151805591</v>
      </c>
    </row>
    <row r="449" customFormat="false" ht="15" hidden="false" customHeight="false" outlineLevel="0" collapsed="false">
      <c r="A449" s="58" t="n">
        <v>17167</v>
      </c>
      <c r="B449" s="0" t="n">
        <v>1946</v>
      </c>
      <c r="C449" s="0" t="n">
        <v>12</v>
      </c>
      <c r="D449" s="0" t="n">
        <v>13070.2312524881</v>
      </c>
      <c r="E449" s="13" t="n">
        <v>888882.668102842</v>
      </c>
      <c r="F449" s="24" t="n">
        <f aca="false">E449/43560</f>
        <v>20.4059382025446</v>
      </c>
    </row>
    <row r="450" customFormat="false" ht="15" hidden="false" customHeight="false" outlineLevel="0" collapsed="false">
      <c r="A450" s="58" t="n">
        <v>14214</v>
      </c>
      <c r="B450" s="0" t="n">
        <v>1938</v>
      </c>
      <c r="C450" s="0" t="n">
        <v>11</v>
      </c>
      <c r="D450" s="0" t="n">
        <v>13082.136457504</v>
      </c>
      <c r="E450" s="13" t="n">
        <v>924543.440601327</v>
      </c>
      <c r="F450" s="24" t="n">
        <f aca="false">E450/43560</f>
        <v>21.2245968916742</v>
      </c>
    </row>
    <row r="451" customFormat="false" ht="15" hidden="false" customHeight="false" outlineLevel="0" collapsed="false">
      <c r="A451" s="58" t="n">
        <v>30132</v>
      </c>
      <c r="B451" s="0" t="n">
        <v>1982</v>
      </c>
      <c r="C451" s="0" t="n">
        <v>6</v>
      </c>
      <c r="D451" s="0" t="n">
        <v>13089.7381692874</v>
      </c>
      <c r="E451" s="13" t="n">
        <v>907418.053674063</v>
      </c>
      <c r="F451" s="24" t="n">
        <f aca="false">E451/43560</f>
        <v>20.8314521045469</v>
      </c>
    </row>
    <row r="452" customFormat="false" ht="15" hidden="false" customHeight="false" outlineLevel="0" collapsed="false">
      <c r="A452" s="58" t="n">
        <v>17379</v>
      </c>
      <c r="B452" s="0" t="n">
        <v>1947</v>
      </c>
      <c r="C452" s="0" t="n">
        <v>7</v>
      </c>
      <c r="D452" s="0" t="n">
        <v>13103.0683033937</v>
      </c>
      <c r="E452" s="13" t="n">
        <v>882639.517265156</v>
      </c>
      <c r="F452" s="24" t="n">
        <f aca="false">E452/43560</f>
        <v>20.2626151805591</v>
      </c>
    </row>
    <row r="453" customFormat="false" ht="15" hidden="false" customHeight="false" outlineLevel="0" collapsed="false">
      <c r="A453" s="58" t="n">
        <v>17563</v>
      </c>
      <c r="B453" s="0" t="n">
        <v>1948</v>
      </c>
      <c r="C453" s="0" t="n">
        <v>1</v>
      </c>
      <c r="D453" s="0" t="n">
        <v>13107.845224174</v>
      </c>
      <c r="E453" s="13" t="n">
        <v>886857.462241143</v>
      </c>
      <c r="F453" s="24" t="n">
        <f aca="false">E453/43560</f>
        <v>20.3594458733045</v>
      </c>
    </row>
    <row r="454" customFormat="false" ht="15" hidden="false" customHeight="false" outlineLevel="0" collapsed="false">
      <c r="A454" s="58" t="n">
        <v>18536</v>
      </c>
      <c r="B454" s="0" t="n">
        <v>1950</v>
      </c>
      <c r="C454" s="0" t="n">
        <v>9</v>
      </c>
      <c r="D454" s="0" t="n">
        <v>13134.3893685311</v>
      </c>
      <c r="E454" s="13" t="n">
        <v>913290.419611062</v>
      </c>
      <c r="F454" s="24" t="n">
        <f aca="false">E454/43560</f>
        <v>20.9662630764706</v>
      </c>
    </row>
    <row r="455" customFormat="false" ht="15" hidden="false" customHeight="false" outlineLevel="0" collapsed="false">
      <c r="A455" s="58" t="n">
        <v>27698</v>
      </c>
      <c r="B455" s="0" t="n">
        <v>1975</v>
      </c>
      <c r="C455" s="0" t="n">
        <v>10</v>
      </c>
      <c r="D455" s="0" t="n">
        <v>13225.00737709</v>
      </c>
      <c r="E455" s="13" t="n">
        <v>1024885.46372574</v>
      </c>
      <c r="F455" s="24" t="n">
        <f aca="false">E455/43560</f>
        <v>23.5281327760729</v>
      </c>
    </row>
    <row r="456" customFormat="false" ht="15" hidden="false" customHeight="false" outlineLevel="0" collapsed="false">
      <c r="A456" s="58" t="n">
        <v>12996</v>
      </c>
      <c r="B456" s="0" t="n">
        <v>1935</v>
      </c>
      <c r="C456" s="0" t="n">
        <v>7</v>
      </c>
      <c r="D456" s="0" t="n">
        <v>13227.2739662122</v>
      </c>
      <c r="E456" s="13" t="n">
        <v>857127.406993613</v>
      </c>
      <c r="F456" s="24" t="n">
        <f aca="false">E456/43560</f>
        <v>19.6769377179434</v>
      </c>
    </row>
    <row r="457" customFormat="false" ht="15" hidden="false" customHeight="false" outlineLevel="0" collapsed="false">
      <c r="A457" s="58" t="n">
        <v>27394</v>
      </c>
      <c r="B457" s="0" t="n">
        <v>1974</v>
      </c>
      <c r="C457" s="0" t="n">
        <v>12</v>
      </c>
      <c r="D457" s="0" t="n">
        <v>13260.8934924861</v>
      </c>
      <c r="E457" s="13" t="n">
        <v>882639.517265156</v>
      </c>
      <c r="F457" s="24" t="n">
        <f aca="false">E457/43560</f>
        <v>20.2626151805591</v>
      </c>
    </row>
    <row r="458" customFormat="false" ht="15" hidden="false" customHeight="false" outlineLevel="0" collapsed="false">
      <c r="A458" s="58" t="n">
        <v>36525</v>
      </c>
      <c r="B458" s="0" t="n">
        <v>1999</v>
      </c>
      <c r="C458" s="0" t="n">
        <v>12</v>
      </c>
      <c r="D458" s="0" t="n">
        <v>13286.9180496119</v>
      </c>
      <c r="E458" s="13" t="n">
        <v>882639.517265156</v>
      </c>
      <c r="F458" s="24" t="n">
        <f aca="false">E458/43560</f>
        <v>20.2626151805591</v>
      </c>
    </row>
    <row r="459" customFormat="false" ht="15" hidden="false" customHeight="false" outlineLevel="0" collapsed="false">
      <c r="A459" s="58" t="n">
        <v>19724</v>
      </c>
      <c r="B459" s="0" t="n">
        <v>1953</v>
      </c>
      <c r="C459" s="0" t="n">
        <v>12</v>
      </c>
      <c r="D459" s="0" t="n">
        <v>13308.5849484972</v>
      </c>
      <c r="E459" s="13" t="n">
        <v>857127.406993613</v>
      </c>
      <c r="F459" s="24" t="n">
        <f aca="false">E459/43560</f>
        <v>19.6769377179434</v>
      </c>
    </row>
    <row r="460" customFormat="false" ht="15" hidden="false" customHeight="false" outlineLevel="0" collapsed="false">
      <c r="A460" s="58" t="n">
        <v>8067</v>
      </c>
      <c r="B460" s="0" t="n">
        <v>1922</v>
      </c>
      <c r="C460" s="0" t="n">
        <v>1</v>
      </c>
      <c r="D460" s="0" t="n">
        <v>13343.6741018113</v>
      </c>
      <c r="E460" s="13" t="n">
        <v>882639.517265156</v>
      </c>
      <c r="F460" s="24" t="n">
        <f aca="false">E460/43560</f>
        <v>20.2626151805591</v>
      </c>
    </row>
    <row r="461" customFormat="false" ht="15" hidden="false" customHeight="false" outlineLevel="0" collapsed="false">
      <c r="A461" s="58" t="n">
        <v>15645</v>
      </c>
      <c r="B461" s="0" t="n">
        <v>1942</v>
      </c>
      <c r="C461" s="0" t="n">
        <v>10</v>
      </c>
      <c r="D461" s="0" t="n">
        <v>13356.4108777866</v>
      </c>
      <c r="E461" s="13" t="n">
        <v>857127.406993613</v>
      </c>
      <c r="F461" s="24" t="n">
        <f aca="false">E461/43560</f>
        <v>19.6769377179434</v>
      </c>
    </row>
    <row r="462" customFormat="false" ht="15" hidden="false" customHeight="false" outlineLevel="0" collapsed="false">
      <c r="A462" s="58" t="n">
        <v>20636</v>
      </c>
      <c r="B462" s="0" t="n">
        <v>1956</v>
      </c>
      <c r="C462" s="0" t="n">
        <v>6</v>
      </c>
      <c r="D462" s="0" t="n">
        <v>13387.2337032245</v>
      </c>
      <c r="E462" s="13" t="n">
        <v>861894.411930721</v>
      </c>
      <c r="F462" s="24" t="n">
        <f aca="false">E462/43560</f>
        <v>19.7863730929918</v>
      </c>
    </row>
    <row r="463" customFormat="false" ht="15" hidden="false" customHeight="false" outlineLevel="0" collapsed="false">
      <c r="A463" s="58" t="n">
        <v>12113</v>
      </c>
      <c r="B463" s="0" t="n">
        <v>1933</v>
      </c>
      <c r="C463" s="0" t="n">
        <v>2</v>
      </c>
      <c r="D463" s="0" t="n">
        <v>13428.2372051652</v>
      </c>
      <c r="E463" s="13" t="n">
        <v>857127.406993613</v>
      </c>
      <c r="F463" s="24" t="n">
        <f aca="false">E463/43560</f>
        <v>19.6769377179434</v>
      </c>
    </row>
    <row r="464" customFormat="false" ht="15" hidden="false" customHeight="false" outlineLevel="0" collapsed="false">
      <c r="A464" s="58" t="n">
        <v>13696</v>
      </c>
      <c r="B464" s="0" t="n">
        <v>1937</v>
      </c>
      <c r="C464" s="0" t="n">
        <v>6</v>
      </c>
      <c r="D464" s="0" t="n">
        <v>13429.9365109972</v>
      </c>
      <c r="E464" s="13" t="n">
        <v>920831.967247542</v>
      </c>
      <c r="F464" s="24" t="n">
        <f aca="false">E464/43560</f>
        <v>21.139393187501</v>
      </c>
    </row>
    <row r="465" customFormat="false" ht="15" hidden="false" customHeight="false" outlineLevel="0" collapsed="false">
      <c r="A465" s="58" t="n">
        <v>24441</v>
      </c>
      <c r="B465" s="0" t="n">
        <v>1966</v>
      </c>
      <c r="C465" s="0" t="n">
        <v>11</v>
      </c>
      <c r="D465" s="0" t="n">
        <v>13490.2091958599</v>
      </c>
      <c r="E465" s="13" t="n">
        <v>927624.292888982</v>
      </c>
      <c r="F465" s="24" t="n">
        <f aca="false">E465/43560</f>
        <v>21.2953235282135</v>
      </c>
    </row>
    <row r="466" customFormat="false" ht="15" hidden="false" customHeight="false" outlineLevel="0" collapsed="false">
      <c r="A466" s="58" t="n">
        <v>14245</v>
      </c>
      <c r="B466" s="0" t="n">
        <v>1938</v>
      </c>
      <c r="C466" s="0" t="n">
        <v>12</v>
      </c>
      <c r="D466" s="0" t="n">
        <v>13491.5738144407</v>
      </c>
      <c r="E466" s="13" t="n">
        <v>861894.411930721</v>
      </c>
      <c r="F466" s="24" t="n">
        <f aca="false">E466/43560</f>
        <v>19.7863730929918</v>
      </c>
    </row>
    <row r="467" customFormat="false" ht="15" hidden="false" customHeight="false" outlineLevel="0" collapsed="false">
      <c r="A467" s="58" t="n">
        <v>21428</v>
      </c>
      <c r="B467" s="0" t="n">
        <v>1958</v>
      </c>
      <c r="C467" s="0" t="n">
        <v>8</v>
      </c>
      <c r="D467" s="0" t="n">
        <v>13492.9829692476</v>
      </c>
      <c r="E467" s="13" t="n">
        <v>861894.411930721</v>
      </c>
      <c r="F467" s="24" t="n">
        <f aca="false">E467/43560</f>
        <v>19.7863730929918</v>
      </c>
    </row>
    <row r="468" customFormat="false" ht="15" hidden="false" customHeight="false" outlineLevel="0" collapsed="false">
      <c r="A468" s="58" t="n">
        <v>23436</v>
      </c>
      <c r="B468" s="0" t="n">
        <v>1964</v>
      </c>
      <c r="C468" s="0" t="n">
        <v>2</v>
      </c>
      <c r="D468" s="0" t="n">
        <v>13530.8128794287</v>
      </c>
      <c r="E468" s="13" t="n">
        <v>861894.411930721</v>
      </c>
      <c r="F468" s="24" t="n">
        <f aca="false">E468/43560</f>
        <v>19.7863730929918</v>
      </c>
    </row>
    <row r="469" customFormat="false" ht="15" hidden="false" customHeight="false" outlineLevel="0" collapsed="false">
      <c r="A469" s="58" t="n">
        <v>24715</v>
      </c>
      <c r="B469" s="0" t="n">
        <v>1967</v>
      </c>
      <c r="C469" s="0" t="n">
        <v>8</v>
      </c>
      <c r="D469" s="0" t="n">
        <v>13558.6664012739</v>
      </c>
      <c r="E469" s="13" t="n">
        <v>861894.411930721</v>
      </c>
      <c r="F469" s="24" t="n">
        <f aca="false">E469/43560</f>
        <v>19.7863730929918</v>
      </c>
    </row>
    <row r="470" customFormat="false" ht="15" hidden="false" customHeight="false" outlineLevel="0" collapsed="false">
      <c r="A470" s="58" t="n">
        <v>19479</v>
      </c>
      <c r="B470" s="0" t="n">
        <v>1953</v>
      </c>
      <c r="C470" s="0" t="n">
        <v>4</v>
      </c>
      <c r="D470" s="0" t="n">
        <v>13569.0702067576</v>
      </c>
      <c r="E470" s="13" t="n">
        <v>836382.301659179</v>
      </c>
      <c r="F470" s="24" t="n">
        <f aca="false">E470/43560</f>
        <v>19.200695630376</v>
      </c>
    </row>
    <row r="471" customFormat="false" ht="15" hidden="false" customHeight="false" outlineLevel="0" collapsed="false">
      <c r="A471" s="58" t="n">
        <v>17957</v>
      </c>
      <c r="B471" s="0" t="n">
        <v>1949</v>
      </c>
      <c r="C471" s="0" t="n">
        <v>2</v>
      </c>
      <c r="D471" s="0" t="n">
        <v>13576.026951881</v>
      </c>
      <c r="E471" s="13" t="n">
        <v>836382.301659179</v>
      </c>
      <c r="F471" s="24" t="n">
        <f aca="false">E471/43560</f>
        <v>19.200695630376</v>
      </c>
    </row>
    <row r="472" customFormat="false" ht="15" hidden="false" customHeight="false" outlineLevel="0" collapsed="false">
      <c r="A472" s="58" t="n">
        <v>26298</v>
      </c>
      <c r="B472" s="0" t="n">
        <v>1971</v>
      </c>
      <c r="C472" s="0" t="n">
        <v>12</v>
      </c>
      <c r="D472" s="0" t="n">
        <v>13576.8487883161</v>
      </c>
      <c r="E472" s="13" t="n">
        <v>902661.242578561</v>
      </c>
      <c r="F472" s="24" t="n">
        <f aca="false">E472/43560</f>
        <v>20.7222507479008</v>
      </c>
    </row>
    <row r="473" customFormat="false" ht="15" hidden="false" customHeight="false" outlineLevel="0" collapsed="false">
      <c r="A473" s="58" t="n">
        <v>26845</v>
      </c>
      <c r="B473" s="0" t="n">
        <v>1973</v>
      </c>
      <c r="C473" s="0" t="n">
        <v>6</v>
      </c>
      <c r="D473" s="0" t="n">
        <v>13577.0881891919</v>
      </c>
      <c r="E473" s="13" t="n">
        <v>836382.301659179</v>
      </c>
      <c r="F473" s="24" t="n">
        <f aca="false">E473/43560</f>
        <v>19.200695630376</v>
      </c>
    </row>
    <row r="474" customFormat="false" ht="15" hidden="false" customHeight="false" outlineLevel="0" collapsed="false">
      <c r="A474" s="58" t="n">
        <v>28641</v>
      </c>
      <c r="B474" s="0" t="n">
        <v>1978</v>
      </c>
      <c r="C474" s="0" t="n">
        <v>5</v>
      </c>
      <c r="D474" s="0" t="n">
        <v>13581.1517030752</v>
      </c>
      <c r="E474" s="13" t="n">
        <v>836382.301659179</v>
      </c>
      <c r="F474" s="24" t="n">
        <f aca="false">E474/43560</f>
        <v>19.200695630376</v>
      </c>
    </row>
    <row r="475" customFormat="false" ht="15" hidden="false" customHeight="false" outlineLevel="0" collapsed="false">
      <c r="A475" s="58" t="n">
        <v>12478</v>
      </c>
      <c r="B475" s="0" t="n">
        <v>1934</v>
      </c>
      <c r="C475" s="0" t="n">
        <v>2</v>
      </c>
      <c r="D475" s="0" t="n">
        <v>13602.1897330315</v>
      </c>
      <c r="E475" s="13" t="n">
        <v>864668.954630093</v>
      </c>
      <c r="F475" s="24" t="n">
        <f aca="false">E475/43560</f>
        <v>19.8500678289737</v>
      </c>
    </row>
    <row r="476" customFormat="false" ht="15" hidden="false" customHeight="false" outlineLevel="0" collapsed="false">
      <c r="A476" s="58" t="n">
        <v>12965</v>
      </c>
      <c r="B476" s="0" t="n">
        <v>1935</v>
      </c>
      <c r="C476" s="0" t="n">
        <v>6</v>
      </c>
      <c r="D476" s="0" t="n">
        <v>13608.6321034037</v>
      </c>
      <c r="E476" s="13" t="n">
        <v>836382.301659179</v>
      </c>
      <c r="F476" s="24" t="n">
        <f aca="false">E476/43560</f>
        <v>19.200695630376</v>
      </c>
    </row>
    <row r="477" customFormat="false" ht="15" hidden="false" customHeight="false" outlineLevel="0" collapsed="false">
      <c r="A477" s="58" t="n">
        <v>27850</v>
      </c>
      <c r="B477" s="0" t="n">
        <v>1976</v>
      </c>
      <c r="C477" s="0" t="n">
        <v>3</v>
      </c>
      <c r="D477" s="0" t="n">
        <v>13619.1229286923</v>
      </c>
      <c r="E477" s="13" t="n">
        <v>864668.954630093</v>
      </c>
      <c r="F477" s="24" t="n">
        <f aca="false">E477/43560</f>
        <v>19.8500678289737</v>
      </c>
    </row>
    <row r="478" customFormat="false" ht="15" hidden="false" customHeight="false" outlineLevel="0" collapsed="false">
      <c r="A478" s="58" t="n">
        <v>27637</v>
      </c>
      <c r="B478" s="0" t="n">
        <v>1975</v>
      </c>
      <c r="C478" s="0" t="n">
        <v>8</v>
      </c>
      <c r="D478" s="0" t="n">
        <v>13668.5843700239</v>
      </c>
      <c r="E478" s="13" t="n">
        <v>864668.954630093</v>
      </c>
      <c r="F478" s="24" t="n">
        <f aca="false">E478/43560</f>
        <v>19.8500678289737</v>
      </c>
    </row>
    <row r="479" customFormat="false" ht="15" hidden="false" customHeight="false" outlineLevel="0" collapsed="false">
      <c r="A479" s="58" t="n">
        <v>26114</v>
      </c>
      <c r="B479" s="0" t="n">
        <v>1971</v>
      </c>
      <c r="C479" s="0" t="n">
        <v>6</v>
      </c>
      <c r="D479" s="0" t="n">
        <v>13671.7210701135</v>
      </c>
      <c r="E479" s="13" t="n">
        <v>836382.301659179</v>
      </c>
      <c r="F479" s="24" t="n">
        <f aca="false">E479/43560</f>
        <v>19.200695630376</v>
      </c>
    </row>
    <row r="480" customFormat="false" ht="15" hidden="false" customHeight="false" outlineLevel="0" collapsed="false">
      <c r="A480" s="58" t="n">
        <v>29555</v>
      </c>
      <c r="B480" s="0" t="n">
        <v>1980</v>
      </c>
      <c r="C480" s="0" t="n">
        <v>11</v>
      </c>
      <c r="D480" s="0" t="n">
        <v>13688.4975928045</v>
      </c>
      <c r="E480" s="13" t="n">
        <v>861894.411930721</v>
      </c>
      <c r="F480" s="24" t="n">
        <f aca="false">E480/43560</f>
        <v>19.7863730929918</v>
      </c>
    </row>
    <row r="481" customFormat="false" ht="15" hidden="false" customHeight="false" outlineLevel="0" collapsed="false">
      <c r="A481" s="58" t="n">
        <v>35550</v>
      </c>
      <c r="B481" s="0" t="n">
        <v>1997</v>
      </c>
      <c r="C481" s="0" t="n">
        <v>4</v>
      </c>
      <c r="D481" s="0" t="n">
        <v>13697.8654645203</v>
      </c>
      <c r="E481" s="13" t="n">
        <v>864668.954630093</v>
      </c>
      <c r="F481" s="24" t="n">
        <f aca="false">E481/43560</f>
        <v>19.8500678289737</v>
      </c>
    </row>
    <row r="482" customFormat="false" ht="15" hidden="false" customHeight="false" outlineLevel="0" collapsed="false">
      <c r="A482" s="58" t="n">
        <v>19298</v>
      </c>
      <c r="B482" s="0" t="n">
        <v>1952</v>
      </c>
      <c r="C482" s="0" t="n">
        <v>10</v>
      </c>
      <c r="D482" s="0" t="n">
        <v>13718.2964955713</v>
      </c>
      <c r="E482" s="13" t="n">
        <v>843923.849295658</v>
      </c>
      <c r="F482" s="24" t="n">
        <f aca="false">E482/43560</f>
        <v>19.3738257414063</v>
      </c>
    </row>
    <row r="483" customFormat="false" ht="15" hidden="false" customHeight="false" outlineLevel="0" collapsed="false">
      <c r="A483" s="58" t="n">
        <v>19206</v>
      </c>
      <c r="B483" s="0" t="n">
        <v>1952</v>
      </c>
      <c r="C483" s="0" t="n">
        <v>7</v>
      </c>
      <c r="D483" s="0" t="n">
        <v>13747.4172472134</v>
      </c>
      <c r="E483" s="13" t="n">
        <v>836382.301659179</v>
      </c>
      <c r="F483" s="24" t="n">
        <f aca="false">E483/43560</f>
        <v>19.200695630376</v>
      </c>
    </row>
    <row r="484" customFormat="false" ht="15" hidden="false" customHeight="false" outlineLevel="0" collapsed="false">
      <c r="A484" s="58" t="n">
        <v>26784</v>
      </c>
      <c r="B484" s="0" t="n">
        <v>1973</v>
      </c>
      <c r="C484" s="0" t="n">
        <v>4</v>
      </c>
      <c r="D484" s="0" t="n">
        <v>13752.421483131</v>
      </c>
      <c r="E484" s="13" t="n">
        <v>843923.849295658</v>
      </c>
      <c r="F484" s="24" t="n">
        <f aca="false">E484/43560</f>
        <v>19.3738257414063</v>
      </c>
    </row>
    <row r="485" customFormat="false" ht="15" hidden="false" customHeight="false" outlineLevel="0" collapsed="false">
      <c r="A485" s="58" t="n">
        <v>30559</v>
      </c>
      <c r="B485" s="0" t="n">
        <v>1983</v>
      </c>
      <c r="C485" s="0" t="n">
        <v>8</v>
      </c>
      <c r="D485" s="0" t="n">
        <v>13754.5087517416</v>
      </c>
      <c r="E485" s="13" t="n">
        <v>836382.301659179</v>
      </c>
      <c r="F485" s="24" t="n">
        <f aca="false">E485/43560</f>
        <v>19.200695630376</v>
      </c>
    </row>
    <row r="486" customFormat="false" ht="15" hidden="false" customHeight="false" outlineLevel="0" collapsed="false">
      <c r="A486" s="58" t="n">
        <v>23985</v>
      </c>
      <c r="B486" s="0" t="n">
        <v>1965</v>
      </c>
      <c r="C486" s="0" t="n">
        <v>8</v>
      </c>
      <c r="D486" s="0" t="n">
        <v>13758.6350641919</v>
      </c>
      <c r="E486" s="13" t="n">
        <v>816691.682270813</v>
      </c>
      <c r="F486" s="24" t="n">
        <f aca="false">E486/43560</f>
        <v>18.7486612091555</v>
      </c>
    </row>
    <row r="487" customFormat="false" ht="15" hidden="false" customHeight="false" outlineLevel="0" collapsed="false">
      <c r="A487" s="58" t="n">
        <v>21124</v>
      </c>
      <c r="B487" s="0" t="n">
        <v>1957</v>
      </c>
      <c r="C487" s="0" t="n">
        <v>10</v>
      </c>
      <c r="D487" s="0" t="n">
        <v>13796.0514281449</v>
      </c>
      <c r="E487" s="13" t="n">
        <v>843923.849295658</v>
      </c>
      <c r="F487" s="24" t="n">
        <f aca="false">E487/43560</f>
        <v>19.3738257414063</v>
      </c>
    </row>
    <row r="488" customFormat="false" ht="15" hidden="false" customHeight="false" outlineLevel="0" collapsed="false">
      <c r="A488" s="58" t="n">
        <v>29586</v>
      </c>
      <c r="B488" s="0" t="n">
        <v>1980</v>
      </c>
      <c r="C488" s="0" t="n">
        <v>12</v>
      </c>
      <c r="D488" s="0" t="n">
        <v>13802.6200549861</v>
      </c>
      <c r="E488" s="13" t="n">
        <v>877149.132307018</v>
      </c>
      <c r="F488" s="24" t="n">
        <f aca="false">E488/43560</f>
        <v>20.1365732852851</v>
      </c>
    </row>
    <row r="489" customFormat="false" ht="15" hidden="false" customHeight="false" outlineLevel="0" collapsed="false">
      <c r="A489" s="58" t="n">
        <v>21550</v>
      </c>
      <c r="B489" s="0" t="n">
        <v>1958</v>
      </c>
      <c r="C489" s="0" t="n">
        <v>12</v>
      </c>
      <c r="D489" s="0" t="n">
        <v>13806.68012291</v>
      </c>
      <c r="E489" s="13" t="n">
        <v>877149.132307018</v>
      </c>
      <c r="F489" s="24" t="n">
        <f aca="false">E489/43560</f>
        <v>20.1365732852851</v>
      </c>
    </row>
    <row r="490" customFormat="false" ht="15" hidden="false" customHeight="false" outlineLevel="0" collapsed="false">
      <c r="A490" s="58" t="n">
        <v>24837</v>
      </c>
      <c r="B490" s="0" t="n">
        <v>1967</v>
      </c>
      <c r="C490" s="0" t="n">
        <v>12</v>
      </c>
      <c r="D490" s="0" t="n">
        <v>13827.8834034136</v>
      </c>
      <c r="E490" s="13" t="n">
        <v>877149.132307018</v>
      </c>
      <c r="F490" s="24" t="n">
        <f aca="false">E490/43560</f>
        <v>20.1365732852851</v>
      </c>
    </row>
    <row r="491" customFormat="false" ht="15" hidden="false" customHeight="false" outlineLevel="0" collapsed="false">
      <c r="A491" s="58" t="n">
        <v>28855</v>
      </c>
      <c r="B491" s="0" t="n">
        <v>1978</v>
      </c>
      <c r="C491" s="0" t="n">
        <v>12</v>
      </c>
      <c r="D491" s="0" t="n">
        <v>13836.4171974522</v>
      </c>
      <c r="E491" s="13" t="n">
        <v>836382.301659179</v>
      </c>
      <c r="F491" s="24" t="n">
        <f aca="false">E491/43560</f>
        <v>19.200695630376</v>
      </c>
    </row>
    <row r="492" customFormat="false" ht="15" hidden="false" customHeight="false" outlineLevel="0" collapsed="false">
      <c r="A492" s="58" t="n">
        <v>27759</v>
      </c>
      <c r="B492" s="0" t="n">
        <v>1975</v>
      </c>
      <c r="C492" s="0" t="n">
        <v>12</v>
      </c>
      <c r="D492" s="0" t="n">
        <v>13837.5323447452</v>
      </c>
      <c r="E492" s="13" t="n">
        <v>877149.132307018</v>
      </c>
      <c r="F492" s="24" t="n">
        <f aca="false">E492/43560</f>
        <v>20.1365732852851</v>
      </c>
    </row>
    <row r="493" customFormat="false" ht="15" hidden="false" customHeight="false" outlineLevel="0" collapsed="false">
      <c r="A493" s="58" t="n">
        <v>34334</v>
      </c>
      <c r="B493" s="0" t="n">
        <v>1993</v>
      </c>
      <c r="C493" s="0" t="n">
        <v>12</v>
      </c>
      <c r="D493" s="0" t="n">
        <v>13844.3856177846</v>
      </c>
      <c r="E493" s="13" t="n">
        <v>902661.242578561</v>
      </c>
      <c r="F493" s="24" t="n">
        <f aca="false">E493/43560</f>
        <v>20.7222507479008</v>
      </c>
    </row>
    <row r="494" customFormat="false" ht="15" hidden="false" customHeight="false" outlineLevel="0" collapsed="false">
      <c r="A494" s="58" t="n">
        <v>20820</v>
      </c>
      <c r="B494" s="0" t="n">
        <v>1956</v>
      </c>
      <c r="C494" s="0" t="n">
        <v>12</v>
      </c>
      <c r="D494" s="0" t="n">
        <v>13846.4751443073</v>
      </c>
      <c r="E494" s="13" t="n">
        <v>877149.132307018</v>
      </c>
      <c r="F494" s="24" t="n">
        <f aca="false">E494/43560</f>
        <v>20.1365732852851</v>
      </c>
    </row>
    <row r="495" customFormat="false" ht="15" hidden="false" customHeight="false" outlineLevel="0" collapsed="false">
      <c r="A495" s="58" t="n">
        <v>14123</v>
      </c>
      <c r="B495" s="0" t="n">
        <v>1938</v>
      </c>
      <c r="C495" s="0" t="n">
        <v>8</v>
      </c>
      <c r="D495" s="0" t="n">
        <v>13874.404253334</v>
      </c>
      <c r="E495" s="13" t="n">
        <v>836382.301659179</v>
      </c>
      <c r="F495" s="24" t="n">
        <f aca="false">E495/43560</f>
        <v>19.200695630376</v>
      </c>
    </row>
    <row r="496" customFormat="false" ht="15" hidden="false" customHeight="false" outlineLevel="0" collapsed="false">
      <c r="A496" s="58" t="n">
        <v>31655</v>
      </c>
      <c r="B496" s="0" t="n">
        <v>1986</v>
      </c>
      <c r="C496" s="0" t="n">
        <v>8</v>
      </c>
      <c r="D496" s="0" t="n">
        <v>13875.9705600617</v>
      </c>
      <c r="E496" s="13" t="n">
        <v>816691.682270813</v>
      </c>
      <c r="F496" s="24" t="n">
        <f aca="false">E496/43560</f>
        <v>18.7486612091555</v>
      </c>
    </row>
    <row r="497" customFormat="false" ht="15" hidden="false" customHeight="false" outlineLevel="0" collapsed="false">
      <c r="A497" s="58" t="n">
        <v>25415</v>
      </c>
      <c r="B497" s="0" t="n">
        <v>1969</v>
      </c>
      <c r="C497" s="0" t="n">
        <v>7</v>
      </c>
      <c r="D497" s="0" t="n">
        <v>13910.0834992038</v>
      </c>
      <c r="E497" s="13" t="n">
        <v>843923.849295658</v>
      </c>
      <c r="F497" s="24" t="n">
        <f aca="false">E497/43560</f>
        <v>19.3738257414063</v>
      </c>
    </row>
    <row r="498" customFormat="false" ht="15" hidden="false" customHeight="false" outlineLevel="0" collapsed="false">
      <c r="A498" s="58" t="n">
        <v>20301</v>
      </c>
      <c r="B498" s="0" t="n">
        <v>1955</v>
      </c>
      <c r="C498" s="0" t="n">
        <v>7</v>
      </c>
      <c r="D498" s="0" t="n">
        <v>13942.9654719845</v>
      </c>
      <c r="E498" s="13" t="n">
        <v>843923.849295658</v>
      </c>
      <c r="F498" s="24" t="n">
        <f aca="false">E498/43560</f>
        <v>19.3738257414063</v>
      </c>
    </row>
    <row r="499" customFormat="false" ht="15" hidden="false" customHeight="false" outlineLevel="0" collapsed="false">
      <c r="A499" s="58" t="n">
        <v>15219</v>
      </c>
      <c r="B499" s="0" t="n">
        <v>1941</v>
      </c>
      <c r="C499" s="0" t="n">
        <v>8</v>
      </c>
      <c r="D499" s="0" t="n">
        <v>13976.7790169686</v>
      </c>
      <c r="E499" s="13" t="n">
        <v>795946.576936379</v>
      </c>
      <c r="F499" s="24" t="n">
        <f aca="false">E499/43560</f>
        <v>18.2724191215881</v>
      </c>
    </row>
    <row r="500" customFormat="false" ht="15" hidden="false" customHeight="false" outlineLevel="0" collapsed="false">
      <c r="A500" s="58" t="n">
        <v>21640</v>
      </c>
      <c r="B500" s="0" t="n">
        <v>1959</v>
      </c>
      <c r="C500" s="0" t="n">
        <v>3</v>
      </c>
      <c r="D500" s="0" t="n">
        <v>14000.0238542496</v>
      </c>
      <c r="E500" s="13" t="n">
        <v>816691.682270813</v>
      </c>
      <c r="F500" s="24" t="n">
        <f aca="false">E500/43560</f>
        <v>18.7486612091555</v>
      </c>
    </row>
    <row r="501" customFormat="false" ht="15" hidden="false" customHeight="false" outlineLevel="0" collapsed="false">
      <c r="A501" s="58" t="n">
        <v>34699</v>
      </c>
      <c r="B501" s="0" t="n">
        <v>1994</v>
      </c>
      <c r="C501" s="0" t="n">
        <v>12</v>
      </c>
      <c r="D501" s="0" t="n">
        <v>14002.0924686505</v>
      </c>
      <c r="E501" s="13" t="n">
        <v>795946.576936379</v>
      </c>
      <c r="F501" s="24" t="n">
        <f aca="false">E501/43560</f>
        <v>18.2724191215881</v>
      </c>
    </row>
    <row r="502" customFormat="false" ht="15" hidden="false" customHeight="false" outlineLevel="0" collapsed="false">
      <c r="A502" s="58" t="n">
        <v>34303</v>
      </c>
      <c r="B502" s="0" t="n">
        <v>1993</v>
      </c>
      <c r="C502" s="0" t="n">
        <v>11</v>
      </c>
      <c r="D502" s="0" t="n">
        <v>14009.0530578225</v>
      </c>
      <c r="E502" s="13" t="n">
        <v>877149.132307018</v>
      </c>
      <c r="F502" s="24" t="n">
        <f aca="false">E502/43560</f>
        <v>20.1365732852851</v>
      </c>
    </row>
    <row r="503" customFormat="false" ht="15" hidden="false" customHeight="false" outlineLevel="0" collapsed="false">
      <c r="A503" s="58" t="n">
        <v>22980</v>
      </c>
      <c r="B503" s="0" t="n">
        <v>1962</v>
      </c>
      <c r="C503" s="0" t="n">
        <v>11</v>
      </c>
      <c r="D503" s="0" t="n">
        <v>14034.261849373</v>
      </c>
      <c r="E503" s="13" t="n">
        <v>856270.197526951</v>
      </c>
      <c r="F503" s="24" t="n">
        <f aca="false">E503/43560</f>
        <v>19.6572588963946</v>
      </c>
    </row>
    <row r="504" customFormat="false" ht="15" hidden="false" customHeight="false" outlineLevel="0" collapsed="false">
      <c r="A504" s="58" t="n">
        <v>36099</v>
      </c>
      <c r="B504" s="0" t="n">
        <v>1998</v>
      </c>
      <c r="C504" s="0" t="n">
        <v>10</v>
      </c>
      <c r="D504" s="0" t="n">
        <v>14044.2916314192</v>
      </c>
      <c r="E504" s="13" t="n">
        <v>877149.132307018</v>
      </c>
      <c r="F504" s="24" t="n">
        <f aca="false">E504/43560</f>
        <v>20.1365732852851</v>
      </c>
    </row>
    <row r="505" customFormat="false" ht="15" hidden="false" customHeight="false" outlineLevel="0" collapsed="false">
      <c r="A505" s="58" t="n">
        <v>37376</v>
      </c>
      <c r="B505" s="0" t="n">
        <v>2002</v>
      </c>
      <c r="C505" s="0" t="n">
        <v>4</v>
      </c>
      <c r="D505" s="0" t="n">
        <v>14049.5189341162</v>
      </c>
      <c r="E505" s="13" t="n">
        <v>843923.849295658</v>
      </c>
      <c r="F505" s="24" t="n">
        <f aca="false">E505/43560</f>
        <v>19.3738257414063</v>
      </c>
    </row>
    <row r="506" customFormat="false" ht="15" hidden="false" customHeight="false" outlineLevel="0" collapsed="false">
      <c r="A506" s="58" t="n">
        <v>26237</v>
      </c>
      <c r="B506" s="0" t="n">
        <v>1971</v>
      </c>
      <c r="C506" s="0" t="n">
        <v>10</v>
      </c>
      <c r="D506" s="0" t="n">
        <v>14051.7182523885</v>
      </c>
      <c r="E506" s="13" t="n">
        <v>789465.842828693</v>
      </c>
      <c r="F506" s="24" t="n">
        <f aca="false">E506/43560</f>
        <v>18.1236419382161</v>
      </c>
    </row>
    <row r="507" customFormat="false" ht="15" hidden="false" customHeight="false" outlineLevel="0" collapsed="false">
      <c r="A507" s="58" t="n">
        <v>11170</v>
      </c>
      <c r="B507" s="0" t="n">
        <v>1930</v>
      </c>
      <c r="C507" s="0" t="n">
        <v>7</v>
      </c>
      <c r="D507" s="0" t="n">
        <v>14085.23784584</v>
      </c>
      <c r="E507" s="13" t="n">
        <v>877149.132307018</v>
      </c>
      <c r="F507" s="24" t="n">
        <f aca="false">E507/43560</f>
        <v>20.1365732852851</v>
      </c>
    </row>
    <row r="508" customFormat="false" ht="15" hidden="false" customHeight="false" outlineLevel="0" collapsed="false">
      <c r="A508" s="58" t="n">
        <v>23042</v>
      </c>
      <c r="B508" s="0" t="n">
        <v>1963</v>
      </c>
      <c r="C508" s="0" t="n">
        <v>1</v>
      </c>
      <c r="D508" s="0" t="n">
        <v>14128.9119227707</v>
      </c>
      <c r="E508" s="13" t="n">
        <v>895550.688432606</v>
      </c>
      <c r="F508" s="24" t="n">
        <f aca="false">E508/43560</f>
        <v>20.5590148859643</v>
      </c>
    </row>
    <row r="509" customFormat="false" ht="15" hidden="false" customHeight="false" outlineLevel="0" collapsed="false">
      <c r="A509" s="58" t="n">
        <v>15584</v>
      </c>
      <c r="B509" s="0" t="n">
        <v>1942</v>
      </c>
      <c r="C509" s="0" t="n">
        <v>8</v>
      </c>
      <c r="D509" s="0" t="n">
        <v>14137.1575375697</v>
      </c>
      <c r="E509" s="13" t="n">
        <v>795946.576936379</v>
      </c>
      <c r="F509" s="24" t="n">
        <f aca="false">E509/43560</f>
        <v>18.2724191215881</v>
      </c>
    </row>
    <row r="510" customFormat="false" ht="15" hidden="false" customHeight="false" outlineLevel="0" collapsed="false">
      <c r="A510" s="58" t="n">
        <v>30255</v>
      </c>
      <c r="B510" s="0" t="n">
        <v>1982</v>
      </c>
      <c r="C510" s="0" t="n">
        <v>10</v>
      </c>
      <c r="D510" s="0" t="n">
        <v>14143.4955774781</v>
      </c>
      <c r="E510" s="13" t="n">
        <v>906415.901428187</v>
      </c>
      <c r="F510" s="24" t="n">
        <f aca="false">E510/43560</f>
        <v>20.8084458546416</v>
      </c>
    </row>
    <row r="511" customFormat="false" ht="15" hidden="false" customHeight="false" outlineLevel="0" collapsed="false">
      <c r="A511" s="58" t="n">
        <v>23711</v>
      </c>
      <c r="B511" s="0" t="n">
        <v>1964</v>
      </c>
      <c r="C511" s="0" t="n">
        <v>11</v>
      </c>
      <c r="D511" s="0" t="n">
        <v>14146.1565796676</v>
      </c>
      <c r="E511" s="13" t="n">
        <v>884690.679943498</v>
      </c>
      <c r="F511" s="24" t="n">
        <f aca="false">E511/43560</f>
        <v>20.3097033963154</v>
      </c>
    </row>
    <row r="512" customFormat="false" ht="15" hidden="false" customHeight="false" outlineLevel="0" collapsed="false">
      <c r="A512" s="58" t="n">
        <v>30528</v>
      </c>
      <c r="B512" s="0" t="n">
        <v>1983</v>
      </c>
      <c r="C512" s="0" t="n">
        <v>7</v>
      </c>
      <c r="D512" s="0" t="n">
        <v>14155.712324592</v>
      </c>
      <c r="E512" s="13" t="n">
        <v>884690.679943498</v>
      </c>
      <c r="F512" s="24" t="n">
        <f aca="false">E512/43560</f>
        <v>20.3097033963154</v>
      </c>
    </row>
    <row r="513" customFormat="false" ht="15" hidden="false" customHeight="false" outlineLevel="0" collapsed="false">
      <c r="A513" s="58" t="n">
        <v>29464</v>
      </c>
      <c r="B513" s="0" t="n">
        <v>1980</v>
      </c>
      <c r="C513" s="0" t="n">
        <v>8</v>
      </c>
      <c r="D513" s="0" t="n">
        <v>14166.6077328822</v>
      </c>
      <c r="E513" s="13" t="n">
        <v>795946.576936379</v>
      </c>
      <c r="F513" s="24" t="n">
        <f aca="false">E513/43560</f>
        <v>18.2724191215881</v>
      </c>
    </row>
    <row r="514" customFormat="false" ht="15" hidden="false" customHeight="false" outlineLevel="0" collapsed="false">
      <c r="A514" s="58" t="n">
        <v>17623</v>
      </c>
      <c r="B514" s="0" t="n">
        <v>1948</v>
      </c>
      <c r="C514" s="0" t="n">
        <v>3</v>
      </c>
      <c r="D514" s="0" t="n">
        <v>14180.2607235271</v>
      </c>
      <c r="E514" s="13" t="n">
        <v>880903.791156644</v>
      </c>
      <c r="F514" s="24" t="n">
        <f aca="false">E514/43560</f>
        <v>20.2227683920258</v>
      </c>
    </row>
    <row r="515" customFormat="false" ht="15" hidden="false" customHeight="false" outlineLevel="0" collapsed="false">
      <c r="A515" s="58" t="n">
        <v>36403</v>
      </c>
      <c r="B515" s="0" t="n">
        <v>1999</v>
      </c>
      <c r="C515" s="0" t="n">
        <v>8</v>
      </c>
      <c r="D515" s="0" t="n">
        <v>14242.8968389232</v>
      </c>
      <c r="E515" s="13" t="n">
        <v>836713.407584218</v>
      </c>
      <c r="F515" s="24" t="n">
        <f aca="false">E515/43560</f>
        <v>19.2082967764972</v>
      </c>
    </row>
    <row r="516" customFormat="false" ht="15" hidden="false" customHeight="false" outlineLevel="0" collapsed="false">
      <c r="A516" s="58" t="n">
        <v>20698</v>
      </c>
      <c r="B516" s="0" t="n">
        <v>1956</v>
      </c>
      <c r="C516" s="0" t="n">
        <v>8</v>
      </c>
      <c r="D516" s="0" t="n">
        <v>14247.9555695163</v>
      </c>
      <c r="E516" s="13" t="n">
        <v>795946.576936379</v>
      </c>
      <c r="F516" s="24" t="n">
        <f aca="false">E516/43560</f>
        <v>18.2724191215881</v>
      </c>
    </row>
    <row r="517" customFormat="false" ht="15" hidden="false" customHeight="false" outlineLevel="0" collapsed="false">
      <c r="A517" s="58" t="n">
        <v>28490</v>
      </c>
      <c r="B517" s="0" t="n">
        <v>1977</v>
      </c>
      <c r="C517" s="0" t="n">
        <v>12</v>
      </c>
      <c r="D517" s="0" t="n">
        <v>14274.2518722631</v>
      </c>
      <c r="E517" s="13" t="n">
        <v>768720.737494258</v>
      </c>
      <c r="F517" s="24" t="n">
        <f aca="false">E517/43560</f>
        <v>17.6473998506487</v>
      </c>
    </row>
    <row r="518" customFormat="false" ht="15" hidden="false" customHeight="false" outlineLevel="0" collapsed="false">
      <c r="A518" s="58" t="n">
        <v>32932</v>
      </c>
      <c r="B518" s="0" t="n">
        <v>1990</v>
      </c>
      <c r="C518" s="0" t="n">
        <v>2</v>
      </c>
      <c r="D518" s="0" t="n">
        <v>14275.8437437799</v>
      </c>
      <c r="E518" s="13" t="n">
        <v>836713.407584218</v>
      </c>
      <c r="F518" s="24" t="n">
        <f aca="false">E518/43560</f>
        <v>19.2082967764972</v>
      </c>
    </row>
    <row r="519" customFormat="false" ht="15" hidden="false" customHeight="false" outlineLevel="0" collapsed="false">
      <c r="A519" s="58" t="n">
        <v>7975</v>
      </c>
      <c r="B519" s="0" t="n">
        <v>1921</v>
      </c>
      <c r="C519" s="0" t="n">
        <v>10</v>
      </c>
      <c r="D519" s="0" t="n">
        <v>14290.6333474323</v>
      </c>
      <c r="E519" s="13" t="n">
        <v>888445.338793124</v>
      </c>
      <c r="F519" s="24" t="n">
        <f aca="false">E519/43560</f>
        <v>20.3958985030561</v>
      </c>
    </row>
    <row r="520" customFormat="false" ht="15" hidden="false" customHeight="false" outlineLevel="0" collapsed="false">
      <c r="A520" s="58" t="n">
        <v>8279</v>
      </c>
      <c r="B520" s="0" t="n">
        <v>1922</v>
      </c>
      <c r="C520" s="0" t="n">
        <v>8</v>
      </c>
      <c r="D520" s="0" t="n">
        <v>14313.3212455215</v>
      </c>
      <c r="E520" s="13" t="n">
        <v>768720.737494258</v>
      </c>
      <c r="F520" s="24" t="n">
        <f aca="false">E520/43560</f>
        <v>17.6473998506487</v>
      </c>
    </row>
    <row r="521" customFormat="false" ht="15" hidden="false" customHeight="false" outlineLevel="0" collapsed="false">
      <c r="A521" s="58" t="n">
        <v>32202</v>
      </c>
      <c r="B521" s="0" t="n">
        <v>1988</v>
      </c>
      <c r="C521" s="0" t="n">
        <v>2</v>
      </c>
      <c r="D521" s="0" t="n">
        <v>14315.4974684017</v>
      </c>
      <c r="E521" s="13" t="n">
        <v>795946.576936379</v>
      </c>
      <c r="F521" s="24" t="n">
        <f aca="false">E521/43560</f>
        <v>18.2724191215881</v>
      </c>
    </row>
    <row r="522" customFormat="false" ht="15" hidden="false" customHeight="false" outlineLevel="0" collapsed="false">
      <c r="A522" s="58" t="n">
        <v>9709</v>
      </c>
      <c r="B522" s="0" t="n">
        <v>1926</v>
      </c>
      <c r="C522" s="0" t="n">
        <v>7</v>
      </c>
      <c r="D522" s="0" t="n">
        <v>14322.8817053145</v>
      </c>
      <c r="E522" s="13" t="n">
        <v>836713.407584218</v>
      </c>
      <c r="F522" s="24" t="n">
        <f aca="false">E522/43560</f>
        <v>19.2082967764972</v>
      </c>
    </row>
    <row r="523" customFormat="false" ht="15" hidden="false" customHeight="false" outlineLevel="0" collapsed="false">
      <c r="A523" s="58" t="n">
        <v>26907</v>
      </c>
      <c r="B523" s="0" t="n">
        <v>1973</v>
      </c>
      <c r="C523" s="0" t="n">
        <v>8</v>
      </c>
      <c r="D523" s="0" t="n">
        <v>14346.8496031549</v>
      </c>
      <c r="E523" s="13" t="n">
        <v>768720.737494258</v>
      </c>
      <c r="F523" s="24" t="n">
        <f aca="false">E523/43560</f>
        <v>17.6473998506487</v>
      </c>
    </row>
    <row r="524" customFormat="false" ht="15" hidden="false" customHeight="false" outlineLevel="0" collapsed="false">
      <c r="A524" s="58" t="n">
        <v>30925</v>
      </c>
      <c r="B524" s="0" t="n">
        <v>1984</v>
      </c>
      <c r="C524" s="0" t="n">
        <v>8</v>
      </c>
      <c r="D524" s="0" t="n">
        <v>14367.2255983778</v>
      </c>
      <c r="E524" s="13" t="n">
        <v>836713.407584218</v>
      </c>
      <c r="F524" s="24" t="n">
        <f aca="false">E524/43560</f>
        <v>19.2082967764972</v>
      </c>
    </row>
    <row r="525" customFormat="false" ht="15" hidden="false" customHeight="false" outlineLevel="0" collapsed="false">
      <c r="A525" s="58" t="n">
        <v>35308</v>
      </c>
      <c r="B525" s="0" t="n">
        <v>1996</v>
      </c>
      <c r="C525" s="0" t="n">
        <v>8</v>
      </c>
      <c r="D525" s="0" t="n">
        <v>14416.3295867337</v>
      </c>
      <c r="E525" s="13" t="n">
        <v>888445.338793124</v>
      </c>
      <c r="F525" s="24" t="n">
        <f aca="false">E525/43560</f>
        <v>20.3958985030561</v>
      </c>
    </row>
    <row r="526" customFormat="false" ht="15" hidden="false" customHeight="false" outlineLevel="0" collapsed="false">
      <c r="A526" s="58" t="n">
        <v>27272</v>
      </c>
      <c r="B526" s="0" t="n">
        <v>1974</v>
      </c>
      <c r="C526" s="0" t="n">
        <v>8</v>
      </c>
      <c r="D526" s="0" t="n">
        <v>14432.3196904857</v>
      </c>
      <c r="E526" s="13" t="n">
        <v>809487.568142098</v>
      </c>
      <c r="F526" s="24" t="n">
        <f aca="false">E526/43560</f>
        <v>18.5832775055578</v>
      </c>
    </row>
    <row r="527" customFormat="false" ht="15" hidden="false" customHeight="false" outlineLevel="0" collapsed="false">
      <c r="A527" s="58" t="n">
        <v>26329</v>
      </c>
      <c r="B527" s="0" t="n">
        <v>1972</v>
      </c>
      <c r="C527" s="0" t="n">
        <v>1</v>
      </c>
      <c r="D527" s="0" t="n">
        <v>14510.1167023288</v>
      </c>
      <c r="E527" s="13" t="n">
        <v>836713.407584218</v>
      </c>
      <c r="F527" s="24" t="n">
        <f aca="false">E527/43560</f>
        <v>19.2082967764972</v>
      </c>
    </row>
    <row r="528" customFormat="false" ht="15" hidden="false" customHeight="false" outlineLevel="0" collapsed="false">
      <c r="A528" s="58" t="n">
        <v>25081</v>
      </c>
      <c r="B528" s="0" t="n">
        <v>1968</v>
      </c>
      <c r="C528" s="0" t="n">
        <v>8</v>
      </c>
      <c r="D528" s="0" t="n">
        <v>14517.4901286326</v>
      </c>
      <c r="E528" s="13" t="n">
        <v>836713.407584218</v>
      </c>
      <c r="F528" s="24" t="n">
        <f aca="false">E528/43560</f>
        <v>19.2082967764972</v>
      </c>
    </row>
    <row r="529" customFormat="false" ht="15" hidden="false" customHeight="false" outlineLevel="0" collapsed="false">
      <c r="A529" s="58" t="n">
        <v>16437</v>
      </c>
      <c r="B529" s="0" t="n">
        <v>1944</v>
      </c>
      <c r="C529" s="0" t="n">
        <v>12</v>
      </c>
      <c r="D529" s="0" t="n">
        <v>14539.4701619725</v>
      </c>
      <c r="E529" s="13" t="n">
        <v>840468.066433844</v>
      </c>
      <c r="F529" s="24" t="n">
        <f aca="false">E529/43560</f>
        <v>19.2944918832379</v>
      </c>
    </row>
    <row r="530" customFormat="false" ht="15" hidden="false" customHeight="false" outlineLevel="0" collapsed="false">
      <c r="A530" s="58" t="n">
        <v>35673</v>
      </c>
      <c r="B530" s="0" t="n">
        <v>1997</v>
      </c>
      <c r="C530" s="0" t="n">
        <v>8</v>
      </c>
      <c r="D530" s="0" t="n">
        <v>14582.707205414</v>
      </c>
      <c r="E530" s="13" t="n">
        <v>840468.066433844</v>
      </c>
      <c r="F530" s="24" t="n">
        <f aca="false">E530/43560</f>
        <v>19.2944918832379</v>
      </c>
    </row>
    <row r="531" customFormat="false" ht="15" hidden="false" customHeight="false" outlineLevel="0" collapsed="false">
      <c r="A531" s="58" t="n">
        <v>8460</v>
      </c>
      <c r="B531" s="0" t="n">
        <v>1923</v>
      </c>
      <c r="C531" s="0" t="n">
        <v>2</v>
      </c>
      <c r="D531" s="0" t="n">
        <v>14613.7241117635</v>
      </c>
      <c r="E531" s="13" t="n">
        <v>805795.036944986</v>
      </c>
      <c r="F531" s="24" t="n">
        <f aca="false">E531/43560</f>
        <v>18.4985086534662</v>
      </c>
    </row>
    <row r="532" customFormat="false" ht="15" hidden="false" customHeight="false" outlineLevel="0" collapsed="false">
      <c r="A532" s="58" t="n">
        <v>29341</v>
      </c>
      <c r="B532" s="0" t="n">
        <v>1980</v>
      </c>
      <c r="C532" s="0" t="n">
        <v>4</v>
      </c>
      <c r="D532" s="0" t="n">
        <v>14633.6294785032</v>
      </c>
      <c r="E532" s="13" t="n">
        <v>840468.066433844</v>
      </c>
      <c r="F532" s="24" t="n">
        <f aca="false">E532/43560</f>
        <v>19.2944918832379</v>
      </c>
    </row>
    <row r="533" customFormat="false" ht="15" hidden="false" customHeight="false" outlineLevel="0" collapsed="false">
      <c r="A533" s="58" t="n">
        <v>27180</v>
      </c>
      <c r="B533" s="0" t="n">
        <v>1974</v>
      </c>
      <c r="C533" s="0" t="n">
        <v>5</v>
      </c>
      <c r="D533" s="0" t="n">
        <v>14642.8742100418</v>
      </c>
      <c r="E533" s="13" t="n">
        <v>840468.066433844</v>
      </c>
      <c r="F533" s="24" t="n">
        <f aca="false">E533/43560</f>
        <v>19.2944918832379</v>
      </c>
    </row>
    <row r="534" customFormat="false" ht="15" hidden="false" customHeight="false" outlineLevel="0" collapsed="false">
      <c r="A534" s="58" t="n">
        <v>36860</v>
      </c>
      <c r="B534" s="0" t="n">
        <v>2000</v>
      </c>
      <c r="C534" s="0" t="n">
        <v>11</v>
      </c>
      <c r="D534" s="0" t="n">
        <v>14670.1922708499</v>
      </c>
      <c r="E534" s="13" t="n">
        <v>840468.066433844</v>
      </c>
      <c r="F534" s="24" t="n">
        <f aca="false">E534/43560</f>
        <v>19.2944918832379</v>
      </c>
    </row>
    <row r="535" customFormat="false" ht="15" hidden="false" customHeight="false" outlineLevel="0" collapsed="false">
      <c r="A535" s="58" t="n">
        <v>27728</v>
      </c>
      <c r="B535" s="0" t="n">
        <v>1975</v>
      </c>
      <c r="C535" s="0" t="n">
        <v>11</v>
      </c>
      <c r="D535" s="0" t="n">
        <v>14671.6660529459</v>
      </c>
      <c r="E535" s="13" t="n">
        <v>800229.240851578</v>
      </c>
      <c r="F535" s="24" t="n">
        <f aca="false">E535/43560</f>
        <v>18.3707355567396</v>
      </c>
    </row>
    <row r="536" customFormat="false" ht="15" hidden="false" customHeight="false" outlineLevel="0" collapsed="false">
      <c r="A536" s="58" t="n">
        <v>36007</v>
      </c>
      <c r="B536" s="0" t="n">
        <v>1998</v>
      </c>
      <c r="C536" s="0" t="n">
        <v>7</v>
      </c>
      <c r="D536" s="0" t="n">
        <v>14681.154122711</v>
      </c>
      <c r="E536" s="13" t="n">
        <v>840468.066433844</v>
      </c>
      <c r="F536" s="24" t="n">
        <f aca="false">E536/43560</f>
        <v>19.2944918832379</v>
      </c>
    </row>
    <row r="537" customFormat="false" ht="15" hidden="false" customHeight="false" outlineLevel="0" collapsed="false">
      <c r="A537" s="58" t="n">
        <v>25384</v>
      </c>
      <c r="B537" s="0" t="n">
        <v>1969</v>
      </c>
      <c r="C537" s="0" t="n">
        <v>6</v>
      </c>
      <c r="D537" s="0" t="n">
        <v>14682.9954966162</v>
      </c>
      <c r="E537" s="13" t="n">
        <v>861883.556080695</v>
      </c>
      <c r="F537" s="24" t="n">
        <f aca="false">E537/43560</f>
        <v>19.7861238769673</v>
      </c>
    </row>
    <row r="538" customFormat="false" ht="15" hidden="false" customHeight="false" outlineLevel="0" collapsed="false">
      <c r="A538" s="58" t="n">
        <v>25537</v>
      </c>
      <c r="B538" s="0" t="n">
        <v>1969</v>
      </c>
      <c r="C538" s="0" t="n">
        <v>11</v>
      </c>
      <c r="D538" s="0" t="n">
        <v>14714.3791363953</v>
      </c>
      <c r="E538" s="13" t="n">
        <v>805795.036944986</v>
      </c>
      <c r="F538" s="24" t="n">
        <f aca="false">E538/43560</f>
        <v>18.4985086534662</v>
      </c>
    </row>
    <row r="539" customFormat="false" ht="15" hidden="false" customHeight="false" outlineLevel="0" collapsed="false">
      <c r="A539" s="58" t="n">
        <v>16892</v>
      </c>
      <c r="B539" s="0" t="n">
        <v>1946</v>
      </c>
      <c r="C539" s="0" t="n">
        <v>3</v>
      </c>
      <c r="D539" s="0" t="n">
        <v>14748.0469558619</v>
      </c>
      <c r="E539" s="13" t="n">
        <v>813336.584581466</v>
      </c>
      <c r="F539" s="24" t="n">
        <f aca="false">E539/43560</f>
        <v>18.6716387644965</v>
      </c>
    </row>
    <row r="540" customFormat="false" ht="15" hidden="false" customHeight="false" outlineLevel="0" collapsed="false">
      <c r="A540" s="58" t="n">
        <v>18383</v>
      </c>
      <c r="B540" s="0" t="n">
        <v>1950</v>
      </c>
      <c r="C540" s="0" t="n">
        <v>4</v>
      </c>
      <c r="D540" s="0" t="n">
        <v>14752.6269158041</v>
      </c>
      <c r="E540" s="13" t="n">
        <v>845879.900176497</v>
      </c>
      <c r="F540" s="24" t="n">
        <f aca="false">E540/43560</f>
        <v>19.4187304907368</v>
      </c>
    </row>
    <row r="541" customFormat="false" ht="15" hidden="false" customHeight="false" outlineLevel="0" collapsed="false">
      <c r="A541" s="58" t="n">
        <v>36038</v>
      </c>
      <c r="B541" s="0" t="n">
        <v>1998</v>
      </c>
      <c r="C541" s="0" t="n">
        <v>8</v>
      </c>
      <c r="D541" s="0" t="n">
        <v>14765.2589383459</v>
      </c>
      <c r="E541" s="13" t="n">
        <v>813336.584581466</v>
      </c>
      <c r="F541" s="24" t="n">
        <f aca="false">E541/43560</f>
        <v>18.6716387644965</v>
      </c>
    </row>
    <row r="542" customFormat="false" ht="15" hidden="false" customHeight="false" outlineLevel="0" collapsed="false">
      <c r="A542" s="58" t="n">
        <v>8826</v>
      </c>
      <c r="B542" s="0" t="n">
        <v>1924</v>
      </c>
      <c r="C542" s="0" t="n">
        <v>2</v>
      </c>
      <c r="D542" s="0" t="n">
        <v>14781.9801764033</v>
      </c>
      <c r="E542" s="13" t="n">
        <v>813242.226991724</v>
      </c>
      <c r="F542" s="24" t="n">
        <f aca="false">E542/43560</f>
        <v>18.6694726122985</v>
      </c>
    </row>
    <row r="543" customFormat="false" ht="15" hidden="false" customHeight="false" outlineLevel="0" collapsed="false">
      <c r="A543" s="58" t="n">
        <v>22646</v>
      </c>
      <c r="B543" s="0" t="n">
        <v>1961</v>
      </c>
      <c r="C543" s="0" t="n">
        <v>12</v>
      </c>
      <c r="D543" s="0" t="n">
        <v>14820.9042844347</v>
      </c>
      <c r="E543" s="13" t="n">
        <v>813242.226991724</v>
      </c>
      <c r="F543" s="24" t="n">
        <f aca="false">E543/43560</f>
        <v>18.6694726122985</v>
      </c>
    </row>
    <row r="544" customFormat="false" ht="15" hidden="false" customHeight="false" outlineLevel="0" collapsed="false">
      <c r="A544" s="58" t="n">
        <v>35033</v>
      </c>
      <c r="B544" s="0" t="n">
        <v>1995</v>
      </c>
      <c r="C544" s="0" t="n">
        <v>11</v>
      </c>
      <c r="D544" s="0" t="n">
        <v>14838.1329555633</v>
      </c>
      <c r="E544" s="13" t="n">
        <v>813336.584581466</v>
      </c>
      <c r="F544" s="24" t="n">
        <f aca="false">E544/43560</f>
        <v>18.6716387644965</v>
      </c>
    </row>
    <row r="545" customFormat="false" ht="15" hidden="false" customHeight="false" outlineLevel="0" collapsed="false">
      <c r="A545" s="58" t="n">
        <v>10105</v>
      </c>
      <c r="B545" s="0" t="n">
        <v>1927</v>
      </c>
      <c r="C545" s="0" t="n">
        <v>8</v>
      </c>
      <c r="D545" s="0" t="n">
        <v>14842.4958822651</v>
      </c>
      <c r="E545" s="13" t="n">
        <v>813242.226991724</v>
      </c>
      <c r="F545" s="24" t="n">
        <f aca="false">E545/43560</f>
        <v>18.6694726122985</v>
      </c>
    </row>
    <row r="546" customFormat="false" ht="15" hidden="false" customHeight="false" outlineLevel="0" collapsed="false">
      <c r="A546" s="58" t="n">
        <v>18110</v>
      </c>
      <c r="B546" s="0" t="n">
        <v>1949</v>
      </c>
      <c r="C546" s="0" t="n">
        <v>7</v>
      </c>
      <c r="D546" s="0" t="n">
        <v>14850.847482086</v>
      </c>
      <c r="E546" s="13" t="n">
        <v>813336.584581466</v>
      </c>
      <c r="F546" s="24" t="n">
        <f aca="false">E546/43560</f>
        <v>18.6716387644965</v>
      </c>
    </row>
    <row r="547" customFormat="false" ht="15" hidden="false" customHeight="false" outlineLevel="0" collapsed="false">
      <c r="A547" s="58" t="n">
        <v>16284</v>
      </c>
      <c r="B547" s="0" t="n">
        <v>1944</v>
      </c>
      <c r="C547" s="0" t="n">
        <v>7</v>
      </c>
      <c r="D547" s="0" t="n">
        <v>14861.5035890227</v>
      </c>
      <c r="E547" s="13" t="n">
        <v>813242.226991724</v>
      </c>
      <c r="F547" s="24" t="n">
        <f aca="false">E547/43560</f>
        <v>18.6694726122985</v>
      </c>
    </row>
    <row r="548" customFormat="false" ht="15" hidden="false" customHeight="false" outlineLevel="0" collapsed="false">
      <c r="A548" s="58" t="n">
        <v>8036</v>
      </c>
      <c r="B548" s="0" t="n">
        <v>1921</v>
      </c>
      <c r="C548" s="0" t="n">
        <v>12</v>
      </c>
      <c r="D548" s="0" t="n">
        <v>14866.8706956608</v>
      </c>
      <c r="E548" s="13" t="n">
        <v>800229.240851578</v>
      </c>
      <c r="F548" s="24" t="n">
        <f aca="false">E548/43560</f>
        <v>18.3707355567396</v>
      </c>
    </row>
    <row r="549" customFormat="false" ht="15" hidden="false" customHeight="false" outlineLevel="0" collapsed="false">
      <c r="A549" s="58" t="n">
        <v>14854</v>
      </c>
      <c r="B549" s="0" t="n">
        <v>1940</v>
      </c>
      <c r="C549" s="0" t="n">
        <v>8</v>
      </c>
      <c r="D549" s="0" t="n">
        <v>14871.5073024482</v>
      </c>
      <c r="E549" s="13" t="n">
        <v>813242.226991724</v>
      </c>
      <c r="F549" s="24" t="n">
        <f aca="false">E549/43560</f>
        <v>18.6694726122985</v>
      </c>
    </row>
    <row r="550" customFormat="false" ht="15" hidden="false" customHeight="false" outlineLevel="0" collapsed="false">
      <c r="A550" s="58" t="n">
        <v>15949</v>
      </c>
      <c r="B550" s="0" t="n">
        <v>1943</v>
      </c>
      <c r="C550" s="0" t="n">
        <v>8</v>
      </c>
      <c r="D550" s="0" t="n">
        <v>14900.3888958002</v>
      </c>
      <c r="E550" s="13" t="n">
        <v>809406.814238573</v>
      </c>
      <c r="F550" s="24" t="n">
        <f aca="false">E550/43560</f>
        <v>18.5814236510233</v>
      </c>
    </row>
    <row r="551" customFormat="false" ht="15" hidden="false" customHeight="false" outlineLevel="0" collapsed="false">
      <c r="A551" s="58" t="n">
        <v>31412</v>
      </c>
      <c r="B551" s="0" t="n">
        <v>1985</v>
      </c>
      <c r="C551" s="0" t="n">
        <v>12</v>
      </c>
      <c r="D551" s="0" t="n">
        <v>14930.8905254777</v>
      </c>
      <c r="E551" s="13" t="n">
        <v>813242.226991724</v>
      </c>
      <c r="F551" s="24" t="n">
        <f aca="false">E551/43560</f>
        <v>18.6694726122985</v>
      </c>
    </row>
    <row r="552" customFormat="false" ht="15" hidden="false" customHeight="false" outlineLevel="0" collapsed="false">
      <c r="A552" s="58" t="n">
        <v>14457</v>
      </c>
      <c r="B552" s="0" t="n">
        <v>1939</v>
      </c>
      <c r="C552" s="0" t="n">
        <v>7</v>
      </c>
      <c r="D552" s="0" t="n">
        <v>14969.8917197452</v>
      </c>
      <c r="E552" s="13" t="n">
        <v>765359.312222186</v>
      </c>
      <c r="F552" s="24" t="n">
        <f aca="false">E552/43560</f>
        <v>17.5702321446783</v>
      </c>
    </row>
    <row r="553" customFormat="false" ht="15" hidden="false" customHeight="false" outlineLevel="0" collapsed="false">
      <c r="A553" s="58" t="n">
        <v>18475</v>
      </c>
      <c r="B553" s="0" t="n">
        <v>1950</v>
      </c>
      <c r="C553" s="0" t="n">
        <v>7</v>
      </c>
      <c r="D553" s="0" t="n">
        <v>14990.7003259355</v>
      </c>
      <c r="E553" s="13" t="n">
        <v>807770.788488058</v>
      </c>
      <c r="F553" s="24" t="n">
        <f aca="false">E553/43560</f>
        <v>18.5438656677699</v>
      </c>
    </row>
    <row r="554" customFormat="false" ht="15" hidden="false" customHeight="false" outlineLevel="0" collapsed="false">
      <c r="A554" s="58" t="n">
        <v>17045</v>
      </c>
      <c r="B554" s="0" t="n">
        <v>1946</v>
      </c>
      <c r="C554" s="0" t="n">
        <v>8</v>
      </c>
      <c r="D554" s="0" t="n">
        <v>15000.1429513336</v>
      </c>
      <c r="E554" s="13" t="n">
        <v>813242.226991724</v>
      </c>
      <c r="F554" s="24" t="n">
        <f aca="false">E554/43560</f>
        <v>18.6694726122985</v>
      </c>
    </row>
    <row r="555" customFormat="false" ht="15" hidden="false" customHeight="false" outlineLevel="0" collapsed="false">
      <c r="A555" s="58" t="n">
        <v>25811</v>
      </c>
      <c r="B555" s="0" t="n">
        <v>1970</v>
      </c>
      <c r="C555" s="0" t="n">
        <v>8</v>
      </c>
      <c r="D555" s="0" t="n">
        <v>15001.2683494228</v>
      </c>
      <c r="E555" s="13" t="n">
        <v>813161.4730882</v>
      </c>
      <c r="F555" s="24" t="n">
        <f aca="false">E555/43560</f>
        <v>18.667618757764</v>
      </c>
    </row>
    <row r="556" customFormat="false" ht="15" hidden="false" customHeight="false" outlineLevel="0" collapsed="false">
      <c r="A556" s="58" t="n">
        <v>36922</v>
      </c>
      <c r="B556" s="0" t="n">
        <v>2001</v>
      </c>
      <c r="C556" s="0" t="n">
        <v>1</v>
      </c>
      <c r="D556" s="0" t="n">
        <v>15012.3432523885</v>
      </c>
      <c r="E556" s="13" t="n">
        <v>813242.226991724</v>
      </c>
      <c r="F556" s="24" t="n">
        <f aca="false">E556/43560</f>
        <v>18.6694726122985</v>
      </c>
    </row>
    <row r="557" customFormat="false" ht="15" hidden="false" customHeight="false" outlineLevel="0" collapsed="false">
      <c r="A557" s="58" t="n">
        <v>28824</v>
      </c>
      <c r="B557" s="0" t="n">
        <v>1978</v>
      </c>
      <c r="C557" s="0" t="n">
        <v>11</v>
      </c>
      <c r="D557" s="0" t="n">
        <v>15060.1146870024</v>
      </c>
      <c r="E557" s="13" t="n">
        <v>807770.788488058</v>
      </c>
      <c r="F557" s="24" t="n">
        <f aca="false">E557/43560</f>
        <v>18.5438656677699</v>
      </c>
    </row>
    <row r="558" customFormat="false" ht="15" hidden="false" customHeight="false" outlineLevel="0" collapsed="false">
      <c r="A558" s="58" t="n">
        <v>18871</v>
      </c>
      <c r="B558" s="0" t="n">
        <v>1951</v>
      </c>
      <c r="C558" s="0" t="n">
        <v>8</v>
      </c>
      <c r="D558" s="0" t="n">
        <v>15097.1532270104</v>
      </c>
      <c r="E558" s="13" t="n">
        <v>813242.226991724</v>
      </c>
      <c r="F558" s="24" t="n">
        <f aca="false">E558/43560</f>
        <v>18.6694726122985</v>
      </c>
    </row>
    <row r="559" customFormat="false" ht="15" hidden="false" customHeight="false" outlineLevel="0" collapsed="false">
      <c r="A559" s="58" t="n">
        <v>20971</v>
      </c>
      <c r="B559" s="0" t="n">
        <v>1957</v>
      </c>
      <c r="C559" s="0" t="n">
        <v>5</v>
      </c>
      <c r="D559" s="0" t="n">
        <v>15106.8731526174</v>
      </c>
      <c r="E559" s="13" t="n">
        <v>813242.226991724</v>
      </c>
      <c r="F559" s="24" t="n">
        <f aca="false">E559/43560</f>
        <v>18.6694726122985</v>
      </c>
    </row>
    <row r="560" customFormat="false" ht="15" hidden="false" customHeight="false" outlineLevel="0" collapsed="false">
      <c r="A560" s="58" t="n">
        <v>14092</v>
      </c>
      <c r="B560" s="0" t="n">
        <v>1938</v>
      </c>
      <c r="C560" s="0" t="n">
        <v>7</v>
      </c>
      <c r="D560" s="0" t="n">
        <v>15130.4845864849</v>
      </c>
      <c r="E560" s="13" t="n">
        <v>819748.216083155</v>
      </c>
      <c r="F560" s="24" t="n">
        <f aca="false">E560/43560</f>
        <v>18.8188295703204</v>
      </c>
    </row>
    <row r="561" customFormat="false" ht="15" hidden="false" customHeight="false" outlineLevel="0" collapsed="false">
      <c r="A561" s="58" t="n">
        <v>22281</v>
      </c>
      <c r="B561" s="0" t="n">
        <v>1960</v>
      </c>
      <c r="C561" s="0" t="n">
        <v>12</v>
      </c>
      <c r="D561" s="0" t="n">
        <v>15152.9236788416</v>
      </c>
      <c r="E561" s="13" t="n">
        <v>738133.472780066</v>
      </c>
      <c r="F561" s="24" t="n">
        <f aca="false">E561/43560</f>
        <v>16.9452128737389</v>
      </c>
    </row>
    <row r="562" customFormat="false" ht="15" hidden="false" customHeight="false" outlineLevel="0" collapsed="false">
      <c r="A562" s="58" t="n">
        <v>27575</v>
      </c>
      <c r="B562" s="0" t="n">
        <v>1975</v>
      </c>
      <c r="C562" s="0" t="n">
        <v>6</v>
      </c>
      <c r="D562" s="0" t="n">
        <v>15186.6960837978</v>
      </c>
      <c r="E562" s="13" t="n">
        <v>765359.312222186</v>
      </c>
      <c r="F562" s="24" t="n">
        <f aca="false">E562/43560</f>
        <v>17.5702321446783</v>
      </c>
    </row>
    <row r="563" customFormat="false" ht="15" hidden="false" customHeight="false" outlineLevel="0" collapsed="false">
      <c r="A563" s="58" t="n">
        <v>34546</v>
      </c>
      <c r="B563" s="0" t="n">
        <v>1994</v>
      </c>
      <c r="C563" s="0" t="n">
        <v>7</v>
      </c>
      <c r="D563" s="0" t="n">
        <v>15215.6553791799</v>
      </c>
      <c r="E563" s="13" t="n">
        <v>738133.472780066</v>
      </c>
      <c r="F563" s="24" t="n">
        <f aca="false">E563/43560</f>
        <v>16.9452128737389</v>
      </c>
    </row>
    <row r="564" customFormat="false" ht="15" hidden="false" customHeight="false" outlineLevel="0" collapsed="false">
      <c r="A564" s="58" t="n">
        <v>28733</v>
      </c>
      <c r="B564" s="0" t="n">
        <v>1978</v>
      </c>
      <c r="C564" s="0" t="n">
        <v>8</v>
      </c>
      <c r="D564" s="0" t="n">
        <v>15216.9243879379</v>
      </c>
      <c r="E564" s="13" t="n">
        <v>833461.781765669</v>
      </c>
      <c r="F564" s="24" t="n">
        <f aca="false">E564/43560</f>
        <v>19.1336497191384</v>
      </c>
    </row>
    <row r="565" customFormat="false" ht="15" hidden="false" customHeight="false" outlineLevel="0" collapsed="false">
      <c r="A565" s="58" t="n">
        <v>23254</v>
      </c>
      <c r="B565" s="0" t="n">
        <v>1963</v>
      </c>
      <c r="C565" s="0" t="n">
        <v>8</v>
      </c>
      <c r="D565" s="0" t="n">
        <v>15261.1431317178</v>
      </c>
      <c r="E565" s="13" t="n">
        <v>819748.216083155</v>
      </c>
      <c r="F565" s="24" t="n">
        <f aca="false">E565/43560</f>
        <v>18.8188295703204</v>
      </c>
    </row>
    <row r="566" customFormat="false" ht="15" hidden="false" customHeight="false" outlineLevel="0" collapsed="false">
      <c r="A566" s="58" t="n">
        <v>36646</v>
      </c>
      <c r="B566" s="0" t="n">
        <v>2000</v>
      </c>
      <c r="C566" s="0" t="n">
        <v>4</v>
      </c>
      <c r="D566" s="0" t="n">
        <v>15279.9785653861</v>
      </c>
      <c r="E566" s="13" t="n">
        <v>738052.718876542</v>
      </c>
      <c r="F566" s="24" t="n">
        <f aca="false">E566/43560</f>
        <v>16.9433590192044</v>
      </c>
    </row>
    <row r="567" customFormat="false" ht="15" hidden="false" customHeight="false" outlineLevel="0" collapsed="false">
      <c r="A567" s="58" t="n">
        <v>31532</v>
      </c>
      <c r="B567" s="0" t="n">
        <v>1986</v>
      </c>
      <c r="C567" s="0" t="n">
        <v>4</v>
      </c>
      <c r="D567" s="0" t="n">
        <v>15283.4695337381</v>
      </c>
      <c r="E567" s="13" t="n">
        <v>738133.472780066</v>
      </c>
      <c r="F567" s="24" t="n">
        <f aca="false">E567/43560</f>
        <v>16.9452128737389</v>
      </c>
    </row>
    <row r="568" customFormat="false" ht="15" hidden="false" customHeight="false" outlineLevel="0" collapsed="false">
      <c r="A568" s="58" t="n">
        <v>26176</v>
      </c>
      <c r="B568" s="0" t="n">
        <v>1971</v>
      </c>
      <c r="C568" s="0" t="n">
        <v>8</v>
      </c>
      <c r="D568" s="0" t="n">
        <v>15290.1488418093</v>
      </c>
      <c r="E568" s="13" t="n">
        <v>833461.781765669</v>
      </c>
      <c r="F568" s="24" t="n">
        <f aca="false">E568/43560</f>
        <v>19.1336497191384</v>
      </c>
    </row>
    <row r="569" customFormat="false" ht="15" hidden="false" customHeight="false" outlineLevel="0" collapsed="false">
      <c r="A569" s="58" t="n">
        <v>12935</v>
      </c>
      <c r="B569" s="0" t="n">
        <v>1935</v>
      </c>
      <c r="C569" s="0" t="n">
        <v>5</v>
      </c>
      <c r="D569" s="0" t="n">
        <v>15293.1522939889</v>
      </c>
      <c r="E569" s="13" t="n">
        <v>837669.842607946</v>
      </c>
      <c r="F569" s="24" t="n">
        <f aca="false">E569/43560</f>
        <v>19.2302535033964</v>
      </c>
    </row>
    <row r="570" customFormat="false" ht="15" hidden="false" customHeight="false" outlineLevel="0" collapsed="false">
      <c r="A570" s="58" t="n">
        <v>30163</v>
      </c>
      <c r="B570" s="0" t="n">
        <v>1982</v>
      </c>
      <c r="C570" s="0" t="n">
        <v>7</v>
      </c>
      <c r="D570" s="0" t="n">
        <v>15363.7953946059</v>
      </c>
      <c r="E570" s="13" t="n">
        <v>833461.781765669</v>
      </c>
      <c r="F570" s="24" t="n">
        <f aca="false">E570/43560</f>
        <v>19.1336497191384</v>
      </c>
    </row>
    <row r="571" customFormat="false" ht="15" hidden="false" customHeight="false" outlineLevel="0" collapsed="false">
      <c r="A571" s="58" t="n">
        <v>17714</v>
      </c>
      <c r="B571" s="0" t="n">
        <v>1948</v>
      </c>
      <c r="C571" s="0" t="n">
        <v>6</v>
      </c>
      <c r="D571" s="0" t="n">
        <v>15370.2036350518</v>
      </c>
      <c r="E571" s="13" t="n">
        <v>830128.294971465</v>
      </c>
      <c r="F571" s="24" t="n">
        <f aca="false">E571/43560</f>
        <v>19.0571233923661</v>
      </c>
    </row>
    <row r="572" customFormat="false" ht="15" hidden="false" customHeight="false" outlineLevel="0" collapsed="false">
      <c r="A572" s="58" t="n">
        <v>20575</v>
      </c>
      <c r="B572" s="0" t="n">
        <v>1956</v>
      </c>
      <c r="C572" s="0" t="n">
        <v>4</v>
      </c>
      <c r="D572" s="0" t="n">
        <v>15413.5859001791</v>
      </c>
      <c r="E572" s="13" t="n">
        <v>732567.676686658</v>
      </c>
      <c r="F572" s="24" t="n">
        <f aca="false">E572/43560</f>
        <v>16.8174397770124</v>
      </c>
    </row>
    <row r="573" customFormat="false" ht="15" hidden="false" customHeight="false" outlineLevel="0" collapsed="false">
      <c r="A573" s="58" t="n">
        <v>36769</v>
      </c>
      <c r="B573" s="0" t="n">
        <v>2000</v>
      </c>
      <c r="C573" s="0" t="n">
        <v>8</v>
      </c>
      <c r="D573" s="0" t="n">
        <v>15474.8767665207</v>
      </c>
      <c r="E573" s="13" t="n">
        <v>846797.369401125</v>
      </c>
      <c r="F573" s="24" t="n">
        <f aca="false">E573/43560</f>
        <v>19.4397926859762</v>
      </c>
    </row>
    <row r="574" customFormat="false" ht="15" hidden="false" customHeight="false" outlineLevel="0" collapsed="false">
      <c r="A574" s="58" t="n">
        <v>9344</v>
      </c>
      <c r="B574" s="0" t="n">
        <v>1925</v>
      </c>
      <c r="C574" s="0" t="n">
        <v>7</v>
      </c>
      <c r="D574" s="0" t="n">
        <v>15477.4863530056</v>
      </c>
      <c r="E574" s="13" t="n">
        <v>789692.570248666</v>
      </c>
      <c r="F574" s="24" t="n">
        <f aca="false">E574/43560</f>
        <v>18.1288468835782</v>
      </c>
    </row>
    <row r="575" customFormat="false" ht="15" hidden="false" customHeight="false" outlineLevel="0" collapsed="false">
      <c r="A575" s="58" t="n">
        <v>16040</v>
      </c>
      <c r="B575" s="0" t="n">
        <v>1943</v>
      </c>
      <c r="C575" s="0" t="n">
        <v>11</v>
      </c>
      <c r="D575" s="0" t="n">
        <v>15479.1530404061</v>
      </c>
      <c r="E575" s="13" t="n">
        <v>738052.718876542</v>
      </c>
      <c r="F575" s="24" t="n">
        <f aca="false">E575/43560</f>
        <v>16.9433590192044</v>
      </c>
    </row>
    <row r="576" customFormat="false" ht="15" hidden="false" customHeight="false" outlineLevel="0" collapsed="false">
      <c r="A576" s="58" t="n">
        <v>21063</v>
      </c>
      <c r="B576" s="0" t="n">
        <v>1957</v>
      </c>
      <c r="C576" s="0" t="n">
        <v>8</v>
      </c>
      <c r="D576" s="0" t="n">
        <v>15484.6088400677</v>
      </c>
      <c r="E576" s="13" t="n">
        <v>744639.461871497</v>
      </c>
      <c r="F576" s="24" t="n">
        <f aca="false">E576/43560</f>
        <v>17.0945698317607</v>
      </c>
    </row>
    <row r="577" customFormat="false" ht="15" hidden="false" customHeight="false" outlineLevel="0" collapsed="false">
      <c r="A577" s="58" t="n">
        <v>10471</v>
      </c>
      <c r="B577" s="0" t="n">
        <v>1928</v>
      </c>
      <c r="C577" s="0" t="n">
        <v>8</v>
      </c>
      <c r="D577" s="0" t="n">
        <v>15526.187108131</v>
      </c>
      <c r="E577" s="13" t="n">
        <v>765967.170227027</v>
      </c>
      <c r="F577" s="24" t="n">
        <f aca="false">E577/43560</f>
        <v>17.5841866443303</v>
      </c>
    </row>
    <row r="578" customFormat="false" ht="15" hidden="false" customHeight="false" outlineLevel="0" collapsed="false">
      <c r="A578" s="58" t="n">
        <v>22889</v>
      </c>
      <c r="B578" s="0" t="n">
        <v>1962</v>
      </c>
      <c r="C578" s="0" t="n">
        <v>8</v>
      </c>
      <c r="D578" s="0" t="n">
        <v>15560.5435907643</v>
      </c>
      <c r="E578" s="13" t="n">
        <v>744639.461871497</v>
      </c>
      <c r="F578" s="24" t="n">
        <f aca="false">E578/43560</f>
        <v>17.0945698317607</v>
      </c>
    </row>
    <row r="579" customFormat="false" ht="15" hidden="false" customHeight="false" outlineLevel="0" collapsed="false">
      <c r="A579" s="58" t="n">
        <v>19967</v>
      </c>
      <c r="B579" s="0" t="n">
        <v>1954</v>
      </c>
      <c r="C579" s="0" t="n">
        <v>8</v>
      </c>
      <c r="D579" s="0" t="n">
        <v>15634.7040704618</v>
      </c>
      <c r="E579" s="13" t="n">
        <v>765967.170227027</v>
      </c>
      <c r="F579" s="24" t="n">
        <f aca="false">E579/43560</f>
        <v>17.5841866443303</v>
      </c>
    </row>
    <row r="580" customFormat="false" ht="15" hidden="false" customHeight="false" outlineLevel="0" collapsed="false">
      <c r="A580" s="58" t="n">
        <v>9528</v>
      </c>
      <c r="B580" s="0" t="n">
        <v>1926</v>
      </c>
      <c r="C580" s="0" t="n">
        <v>1</v>
      </c>
      <c r="D580" s="0" t="n">
        <v>15637.9538714172</v>
      </c>
      <c r="E580" s="13" t="n">
        <v>732567.676686658</v>
      </c>
      <c r="F580" s="24" t="n">
        <f aca="false">E580/43560</f>
        <v>16.8174397770124</v>
      </c>
    </row>
    <row r="581" customFormat="false" ht="15" hidden="false" customHeight="false" outlineLevel="0" collapsed="false">
      <c r="A581" s="58" t="n">
        <v>37315</v>
      </c>
      <c r="B581" s="0" t="n">
        <v>2002</v>
      </c>
      <c r="C581" s="0" t="n">
        <v>2</v>
      </c>
      <c r="D581" s="0" t="n">
        <v>15679.2548143909</v>
      </c>
      <c r="E581" s="13" t="n">
        <v>762466.730806545</v>
      </c>
      <c r="F581" s="24" t="n">
        <f aca="false">E581/43560</f>
        <v>17.5038276126388</v>
      </c>
    </row>
    <row r="582" customFormat="false" ht="15" hidden="false" customHeight="false" outlineLevel="0" collapsed="false">
      <c r="A582" s="58" t="n">
        <v>31106</v>
      </c>
      <c r="B582" s="0" t="n">
        <v>1985</v>
      </c>
      <c r="C582" s="0" t="n">
        <v>2</v>
      </c>
      <c r="D582" s="0" t="n">
        <v>15692.5498606688</v>
      </c>
      <c r="E582" s="13" t="n">
        <v>732486.922783133</v>
      </c>
      <c r="F582" s="24" t="n">
        <f aca="false">E582/43560</f>
        <v>16.8155859224778</v>
      </c>
    </row>
    <row r="583" customFormat="false" ht="15" hidden="false" customHeight="false" outlineLevel="0" collapsed="false">
      <c r="A583" s="58" t="n">
        <v>15553</v>
      </c>
      <c r="B583" s="0" t="n">
        <v>1942</v>
      </c>
      <c r="C583" s="0" t="n">
        <v>7</v>
      </c>
      <c r="D583" s="0" t="n">
        <v>15698.6338948049</v>
      </c>
      <c r="E583" s="13" t="n">
        <v>739073.665778088</v>
      </c>
      <c r="F583" s="24" t="n">
        <f aca="false">E583/43560</f>
        <v>16.9667967350342</v>
      </c>
    </row>
    <row r="584" customFormat="false" ht="15" hidden="false" customHeight="false" outlineLevel="0" collapsed="false">
      <c r="A584" s="58" t="n">
        <v>21154</v>
      </c>
      <c r="B584" s="0" t="n">
        <v>1957</v>
      </c>
      <c r="C584" s="0" t="n">
        <v>11</v>
      </c>
      <c r="D584" s="0" t="n">
        <v>15728.5507439291</v>
      </c>
      <c r="E584" s="13" t="n">
        <v>732486.922783133</v>
      </c>
      <c r="F584" s="24" t="n">
        <f aca="false">E584/43560</f>
        <v>16.8155859224778</v>
      </c>
    </row>
    <row r="585" customFormat="false" ht="15" hidden="false" customHeight="false" outlineLevel="0" collapsed="false">
      <c r="A585" s="58" t="n">
        <v>20120</v>
      </c>
      <c r="B585" s="0" t="n">
        <v>1955</v>
      </c>
      <c r="C585" s="0" t="n">
        <v>1</v>
      </c>
      <c r="D585" s="0" t="n">
        <v>15792.8991590366</v>
      </c>
      <c r="E585" s="13" t="n">
        <v>732486.922783133</v>
      </c>
      <c r="F585" s="24" t="n">
        <f aca="false">E585/43560</f>
        <v>16.8155859224778</v>
      </c>
    </row>
    <row r="586" customFormat="false" ht="15" hidden="false" customHeight="false" outlineLevel="0" collapsed="false">
      <c r="A586" s="58" t="n">
        <v>29067</v>
      </c>
      <c r="B586" s="0" t="n">
        <v>1979</v>
      </c>
      <c r="C586" s="0" t="n">
        <v>7</v>
      </c>
      <c r="D586" s="0" t="n">
        <v>15798.1060658838</v>
      </c>
      <c r="E586" s="13" t="n">
        <v>739073.665778088</v>
      </c>
      <c r="F586" s="24" t="n">
        <f aca="false">E586/43560</f>
        <v>16.9667967350342</v>
      </c>
    </row>
    <row r="587" customFormat="false" ht="15" hidden="false" customHeight="false" outlineLevel="0" collapsed="false">
      <c r="A587" s="58" t="n">
        <v>19602</v>
      </c>
      <c r="B587" s="0" t="n">
        <v>1953</v>
      </c>
      <c r="C587" s="0" t="n">
        <v>8</v>
      </c>
      <c r="D587" s="0" t="n">
        <v>15812.5513659435</v>
      </c>
      <c r="E587" s="13" t="n">
        <v>732486.922783133</v>
      </c>
      <c r="F587" s="24" t="n">
        <f aca="false">E587/43560</f>
        <v>16.8155859224778</v>
      </c>
    </row>
    <row r="588" customFormat="false" ht="15" hidden="false" customHeight="false" outlineLevel="0" collapsed="false">
      <c r="A588" s="58" t="n">
        <v>24350</v>
      </c>
      <c r="B588" s="0" t="n">
        <v>1966</v>
      </c>
      <c r="C588" s="0" t="n">
        <v>8</v>
      </c>
      <c r="D588" s="0" t="n">
        <v>15824.6505274682</v>
      </c>
      <c r="E588" s="13" t="n">
        <v>786335.418556158</v>
      </c>
      <c r="F588" s="24" t="n">
        <f aca="false">E588/43560</f>
        <v>18.0517772854949</v>
      </c>
    </row>
    <row r="589" customFormat="false" ht="15" hidden="false" customHeight="false" outlineLevel="0" collapsed="false">
      <c r="A589" s="58" t="n">
        <v>21793</v>
      </c>
      <c r="B589" s="0" t="n">
        <v>1959</v>
      </c>
      <c r="C589" s="0" t="n">
        <v>8</v>
      </c>
      <c r="D589" s="0" t="n">
        <v>15860.0906399283</v>
      </c>
      <c r="E589" s="13" t="n">
        <v>773912.384828758</v>
      </c>
      <c r="F589" s="24" t="n">
        <f aca="false">E589/43560</f>
        <v>17.7665836737548</v>
      </c>
    </row>
    <row r="590" customFormat="false" ht="15" hidden="false" customHeight="false" outlineLevel="0" collapsed="false">
      <c r="A590" s="58" t="n">
        <v>10958</v>
      </c>
      <c r="B590" s="0" t="n">
        <v>1929</v>
      </c>
      <c r="C590" s="0" t="n">
        <v>12</v>
      </c>
      <c r="D590" s="0" t="n">
        <v>15909.5556205215</v>
      </c>
      <c r="E590" s="13" t="n">
        <v>762385.976903021</v>
      </c>
      <c r="F590" s="24" t="n">
        <f aca="false">E590/43560</f>
        <v>17.5019737581042</v>
      </c>
    </row>
    <row r="591" customFormat="false" ht="15" hidden="false" customHeight="false" outlineLevel="0" collapsed="false">
      <c r="A591" s="58" t="n">
        <v>29433</v>
      </c>
      <c r="B591" s="0" t="n">
        <v>1980</v>
      </c>
      <c r="C591" s="0" t="n">
        <v>7</v>
      </c>
      <c r="D591" s="0" t="n">
        <v>15993.4928592755</v>
      </c>
      <c r="E591" s="13" t="n">
        <v>762385.976903021</v>
      </c>
      <c r="F591" s="24" t="n">
        <f aca="false">E591/43560</f>
        <v>17.5019737581042</v>
      </c>
    </row>
    <row r="592" customFormat="false" ht="15" hidden="false" customHeight="false" outlineLevel="0" collapsed="false">
      <c r="A592" s="58" t="n">
        <v>22493</v>
      </c>
      <c r="B592" s="0" t="n">
        <v>1961</v>
      </c>
      <c r="C592" s="0" t="n">
        <v>7</v>
      </c>
      <c r="D592" s="0" t="n">
        <v>16039.0225791202</v>
      </c>
      <c r="E592" s="13" t="n">
        <v>782686.28558049</v>
      </c>
      <c r="F592" s="24" t="n">
        <f aca="false">E592/43560</f>
        <v>17.9680047194787</v>
      </c>
    </row>
    <row r="593" customFormat="false" ht="15" hidden="false" customHeight="false" outlineLevel="0" collapsed="false">
      <c r="A593" s="58" t="n">
        <v>15675</v>
      </c>
      <c r="B593" s="0" t="n">
        <v>1942</v>
      </c>
      <c r="C593" s="0" t="n">
        <v>11</v>
      </c>
      <c r="D593" s="0" t="n">
        <v>16060.8031822253</v>
      </c>
      <c r="E593" s="13" t="n">
        <v>688462.684523957</v>
      </c>
      <c r="F593" s="24" t="n">
        <f aca="false">E593/43560</f>
        <v>15.8049284785114</v>
      </c>
    </row>
    <row r="594" customFormat="false" ht="15" hidden="false" customHeight="false" outlineLevel="0" collapsed="false">
      <c r="A594" s="58" t="n">
        <v>30620</v>
      </c>
      <c r="B594" s="0" t="n">
        <v>1983</v>
      </c>
      <c r="C594" s="0" t="n">
        <v>10</v>
      </c>
      <c r="D594" s="0" t="n">
        <v>16075.4232807524</v>
      </c>
      <c r="E594" s="13" t="n">
        <v>758508.676423042</v>
      </c>
      <c r="F594" s="24" t="n">
        <f aca="false">E594/43560</f>
        <v>17.4129631869385</v>
      </c>
    </row>
    <row r="595" customFormat="false" ht="15" hidden="false" customHeight="false" outlineLevel="0" collapsed="false">
      <c r="A595" s="58" t="n">
        <v>24806</v>
      </c>
      <c r="B595" s="0" t="n">
        <v>1967</v>
      </c>
      <c r="C595" s="0" t="n">
        <v>11</v>
      </c>
      <c r="D595" s="0" t="n">
        <v>16089.4671825239</v>
      </c>
      <c r="E595" s="13" t="n">
        <v>688462.684523957</v>
      </c>
      <c r="F595" s="24" t="n">
        <f aca="false">E595/43560</f>
        <v>15.8049284785114</v>
      </c>
    </row>
    <row r="596" customFormat="false" ht="15" hidden="false" customHeight="false" outlineLevel="0" collapsed="false">
      <c r="A596" s="58" t="n">
        <v>35764</v>
      </c>
      <c r="B596" s="0" t="n">
        <v>1997</v>
      </c>
      <c r="C596" s="0" t="n">
        <v>11</v>
      </c>
      <c r="D596" s="0" t="n">
        <v>16093.6344794984</v>
      </c>
      <c r="E596" s="13" t="n">
        <v>776099.542585536</v>
      </c>
      <c r="F596" s="24" t="n">
        <f aca="false">E596/43560</f>
        <v>17.8167939069223</v>
      </c>
    </row>
    <row r="597" customFormat="false" ht="15" hidden="false" customHeight="false" outlineLevel="0" collapsed="false">
      <c r="A597" s="58" t="n">
        <v>17257</v>
      </c>
      <c r="B597" s="0" t="n">
        <v>1947</v>
      </c>
      <c r="C597" s="0" t="n">
        <v>3</v>
      </c>
      <c r="D597" s="0" t="n">
        <v>16125.8053592755</v>
      </c>
      <c r="E597" s="13" t="n">
        <v>688381.930620432</v>
      </c>
      <c r="F597" s="24" t="n">
        <f aca="false">E597/43560</f>
        <v>15.8030746239769</v>
      </c>
    </row>
    <row r="598" customFormat="false" ht="15" hidden="false" customHeight="false" outlineLevel="0" collapsed="false">
      <c r="A598" s="58" t="n">
        <v>9222</v>
      </c>
      <c r="B598" s="0" t="n">
        <v>1925</v>
      </c>
      <c r="C598" s="0" t="n">
        <v>3</v>
      </c>
      <c r="D598" s="0" t="n">
        <v>16177.5558693272</v>
      </c>
      <c r="E598" s="13" t="n">
        <v>688381.930620432</v>
      </c>
      <c r="F598" s="24" t="n">
        <f aca="false">E598/43560</f>
        <v>15.8030746239769</v>
      </c>
    </row>
    <row r="599" customFormat="false" ht="15" hidden="false" customHeight="false" outlineLevel="0" collapsed="false">
      <c r="A599" s="58" t="n">
        <v>19540</v>
      </c>
      <c r="B599" s="0" t="n">
        <v>1953</v>
      </c>
      <c r="C599" s="0" t="n">
        <v>6</v>
      </c>
      <c r="D599" s="0" t="n">
        <v>16219.0141570462</v>
      </c>
      <c r="E599" s="13" t="n">
        <v>694968.673615387</v>
      </c>
      <c r="F599" s="24" t="n">
        <f aca="false">E599/43560</f>
        <v>15.9542854365332</v>
      </c>
    </row>
    <row r="600" customFormat="false" ht="15" hidden="false" customHeight="false" outlineLevel="0" collapsed="false">
      <c r="A600" s="58" t="n">
        <v>32904</v>
      </c>
      <c r="B600" s="0" t="n">
        <v>1990</v>
      </c>
      <c r="C600" s="0" t="n">
        <v>1</v>
      </c>
      <c r="D600" s="0" t="n">
        <v>16238.7463674363</v>
      </c>
      <c r="E600" s="13" t="n">
        <v>776099.542585536</v>
      </c>
      <c r="F600" s="24" t="n">
        <f aca="false">E600/43560</f>
        <v>17.8167939069223</v>
      </c>
    </row>
    <row r="601" customFormat="false" ht="15" hidden="false" customHeight="false" outlineLevel="0" collapsed="false">
      <c r="A601" s="58" t="n">
        <v>15706</v>
      </c>
      <c r="B601" s="0" t="n">
        <v>1942</v>
      </c>
      <c r="C601" s="0" t="n">
        <v>12</v>
      </c>
      <c r="D601" s="0" t="n">
        <v>16272.311069367</v>
      </c>
      <c r="E601" s="13" t="n">
        <v>702095.496302947</v>
      </c>
      <c r="F601" s="24" t="n">
        <f aca="false">E601/43560</f>
        <v>16.1178947727949</v>
      </c>
    </row>
    <row r="602" customFormat="false" ht="15" hidden="false" customHeight="false" outlineLevel="0" collapsed="false">
      <c r="A602" s="58" t="n">
        <v>20667</v>
      </c>
      <c r="B602" s="0" t="n">
        <v>1956</v>
      </c>
      <c r="C602" s="0" t="n">
        <v>7</v>
      </c>
      <c r="D602" s="0" t="n">
        <v>16279.1574318272</v>
      </c>
      <c r="E602" s="13" t="n">
        <v>790300.428253506</v>
      </c>
      <c r="F602" s="24" t="n">
        <f aca="false">E602/43560</f>
        <v>18.1428013832302</v>
      </c>
    </row>
    <row r="603" customFormat="false" ht="15" hidden="false" customHeight="false" outlineLevel="0" collapsed="false">
      <c r="A603" s="58" t="n">
        <v>26358</v>
      </c>
      <c r="B603" s="0" t="n">
        <v>1972</v>
      </c>
      <c r="C603" s="0" t="n">
        <v>2</v>
      </c>
      <c r="D603" s="0" t="n">
        <v>16302.9152816481</v>
      </c>
      <c r="E603" s="13" t="n">
        <v>788407.73054293</v>
      </c>
      <c r="F603" s="24" t="n">
        <f aca="false">E603/43560</f>
        <v>18.099351022565</v>
      </c>
    </row>
    <row r="604" customFormat="false" ht="15" hidden="false" customHeight="false" outlineLevel="0" collapsed="false">
      <c r="A604" s="58" t="n">
        <v>15188</v>
      </c>
      <c r="B604" s="0" t="n">
        <v>1941</v>
      </c>
      <c r="C604" s="0" t="n">
        <v>7</v>
      </c>
      <c r="D604" s="0" t="n">
        <v>16359.5740321457</v>
      </c>
      <c r="E604" s="13" t="n">
        <v>798245.642855237</v>
      </c>
      <c r="F604" s="24" t="n">
        <f aca="false">E604/43560</f>
        <v>18.3251984126547</v>
      </c>
    </row>
    <row r="605" customFormat="false" ht="15" hidden="false" customHeight="false" outlineLevel="0" collapsed="false">
      <c r="A605" s="58" t="n">
        <v>17776</v>
      </c>
      <c r="B605" s="0" t="n">
        <v>1948</v>
      </c>
      <c r="C605" s="0" t="n">
        <v>8</v>
      </c>
      <c r="D605" s="0" t="n">
        <v>16407.3194665605</v>
      </c>
      <c r="E605" s="13" t="n">
        <v>708682.239297902</v>
      </c>
      <c r="F605" s="24" t="n">
        <f aca="false">E605/43560</f>
        <v>16.2691055853513</v>
      </c>
    </row>
    <row r="606" customFormat="false" ht="15" hidden="false" customHeight="false" outlineLevel="0" collapsed="false">
      <c r="A606" s="58" t="n">
        <v>10196</v>
      </c>
      <c r="B606" s="0" t="n">
        <v>1927</v>
      </c>
      <c r="C606" s="0" t="n">
        <v>11</v>
      </c>
      <c r="D606" s="0" t="n">
        <v>16437.0487161624</v>
      </c>
      <c r="E606" s="13" t="n">
        <v>702095.496302947</v>
      </c>
      <c r="F606" s="24" t="n">
        <f aca="false">E606/43560</f>
        <v>16.1178947727949</v>
      </c>
    </row>
    <row r="607" customFormat="false" ht="15" hidden="false" customHeight="false" outlineLevel="0" collapsed="false">
      <c r="A607" s="58" t="n">
        <v>21519</v>
      </c>
      <c r="B607" s="0" t="n">
        <v>1958</v>
      </c>
      <c r="C607" s="0" t="n">
        <v>11</v>
      </c>
      <c r="D607" s="0" t="n">
        <v>16447.9758285231</v>
      </c>
      <c r="E607" s="13" t="n">
        <v>688381.930620432</v>
      </c>
      <c r="F607" s="24" t="n">
        <f aca="false">E607/43560</f>
        <v>15.8030746239769</v>
      </c>
    </row>
    <row r="608" customFormat="false" ht="15" hidden="false" customHeight="false" outlineLevel="0" collapsed="false">
      <c r="A608" s="58" t="n">
        <v>19328</v>
      </c>
      <c r="B608" s="0" t="n">
        <v>1952</v>
      </c>
      <c r="C608" s="0" t="n">
        <v>11</v>
      </c>
      <c r="D608" s="0" t="n">
        <v>16497.0054364053</v>
      </c>
      <c r="E608" s="13" t="n">
        <v>652417.413032441</v>
      </c>
      <c r="F608" s="24" t="n">
        <f aca="false">E608/43560</f>
        <v>14.9774429070808</v>
      </c>
    </row>
    <row r="609" customFormat="false" ht="15" hidden="false" customHeight="false" outlineLevel="0" collapsed="false">
      <c r="A609" s="58" t="n">
        <v>29494</v>
      </c>
      <c r="B609" s="0" t="n">
        <v>1980</v>
      </c>
      <c r="C609" s="0" t="n">
        <v>9</v>
      </c>
      <c r="D609" s="0" t="n">
        <v>16513.2413291202</v>
      </c>
      <c r="E609" s="13" t="n">
        <v>708682.239297902</v>
      </c>
      <c r="F609" s="24" t="n">
        <f aca="false">E609/43560</f>
        <v>16.2691055853513</v>
      </c>
    </row>
    <row r="610" customFormat="false" ht="15" hidden="false" customHeight="false" outlineLevel="0" collapsed="false">
      <c r="A610" s="58" t="n">
        <v>16162</v>
      </c>
      <c r="B610" s="0" t="n">
        <v>1944</v>
      </c>
      <c r="C610" s="0" t="n">
        <v>3</v>
      </c>
      <c r="D610" s="0" t="n">
        <v>16591.7339520303</v>
      </c>
      <c r="E610" s="13" t="n">
        <v>808444.906943346</v>
      </c>
      <c r="F610" s="24" t="n">
        <f aca="false">E610/43560</f>
        <v>18.5593412980566</v>
      </c>
    </row>
    <row r="611" customFormat="false" ht="15" hidden="false" customHeight="false" outlineLevel="0" collapsed="false">
      <c r="A611" s="58" t="n">
        <v>18962</v>
      </c>
      <c r="B611" s="0" t="n">
        <v>1951</v>
      </c>
      <c r="C611" s="0" t="n">
        <v>11</v>
      </c>
      <c r="D611" s="0" t="n">
        <v>16597.2821830215</v>
      </c>
      <c r="E611" s="13" t="n">
        <v>714403.684260341</v>
      </c>
      <c r="F611" s="24" t="n">
        <f aca="false">E611/43560</f>
        <v>16.4004518884376</v>
      </c>
    </row>
    <row r="612" customFormat="false" ht="15" hidden="false" customHeight="false" outlineLevel="0" collapsed="false">
      <c r="A612" s="58" t="n">
        <v>12450</v>
      </c>
      <c r="B612" s="0" t="n">
        <v>1934</v>
      </c>
      <c r="C612" s="0" t="n">
        <v>1</v>
      </c>
      <c r="D612" s="0" t="n">
        <v>16598.2334917397</v>
      </c>
      <c r="E612" s="13" t="n">
        <v>808444.906943346</v>
      </c>
      <c r="F612" s="24" t="n">
        <f aca="false">E612/43560</f>
        <v>18.5593412980566</v>
      </c>
    </row>
    <row r="613" customFormat="false" ht="15" hidden="false" customHeight="false" outlineLevel="0" collapsed="false">
      <c r="A613" s="58" t="n">
        <v>18294</v>
      </c>
      <c r="B613" s="0" t="n">
        <v>1950</v>
      </c>
      <c r="C613" s="0" t="n">
        <v>1</v>
      </c>
      <c r="D613" s="0" t="n">
        <v>16634.7485196059</v>
      </c>
      <c r="E613" s="13" t="n">
        <v>652417.413032441</v>
      </c>
      <c r="F613" s="24" t="n">
        <f aca="false">E613/43560</f>
        <v>14.9774429070808</v>
      </c>
    </row>
    <row r="614" customFormat="false" ht="15" hidden="false" customHeight="false" outlineLevel="0" collapsed="false">
      <c r="A614" s="58" t="n">
        <v>15310</v>
      </c>
      <c r="B614" s="0" t="n">
        <v>1941</v>
      </c>
      <c r="C614" s="0" t="n">
        <v>11</v>
      </c>
      <c r="D614" s="0" t="n">
        <v>16712.9143113057</v>
      </c>
      <c r="E614" s="13" t="n">
        <v>624622.519039843</v>
      </c>
      <c r="F614" s="24" t="n">
        <f aca="false">E614/43560</f>
        <v>14.3393599412269</v>
      </c>
    </row>
    <row r="615" customFormat="false" ht="15" hidden="false" customHeight="false" outlineLevel="0" collapsed="false">
      <c r="A615" s="58" t="n">
        <v>32142</v>
      </c>
      <c r="B615" s="0" t="n">
        <v>1987</v>
      </c>
      <c r="C615" s="0" t="n">
        <v>12</v>
      </c>
      <c r="D615" s="0" t="n">
        <v>16712.9444167994</v>
      </c>
      <c r="E615" s="13" t="n">
        <v>722017.826933357</v>
      </c>
      <c r="F615" s="24" t="n">
        <f aca="false">E615/43560</f>
        <v>16.5752485521891</v>
      </c>
    </row>
    <row r="616" customFormat="false" ht="15" hidden="false" customHeight="false" outlineLevel="0" collapsed="false">
      <c r="A616" s="58" t="n">
        <v>35399</v>
      </c>
      <c r="B616" s="0" t="n">
        <v>1996</v>
      </c>
      <c r="C616" s="0" t="n">
        <v>11</v>
      </c>
      <c r="D616" s="0" t="n">
        <v>16747.5680359275</v>
      </c>
      <c r="E616" s="13" t="n">
        <v>624703.272943368</v>
      </c>
      <c r="F616" s="24" t="n">
        <f aca="false">E616/43560</f>
        <v>14.3412137957614</v>
      </c>
    </row>
    <row r="617" customFormat="false" ht="15" hidden="false" customHeight="false" outlineLevel="0" collapsed="false">
      <c r="A617" s="58" t="n">
        <v>37864</v>
      </c>
      <c r="B617" s="0" t="n">
        <v>2003</v>
      </c>
      <c r="C617" s="0" t="n">
        <v>8</v>
      </c>
      <c r="D617" s="0" t="n">
        <v>16784.9370397094</v>
      </c>
      <c r="E617" s="13" t="n">
        <v>792277.327327448</v>
      </c>
      <c r="F617" s="24" t="n">
        <f aca="false">E617/43560</f>
        <v>18.1881847412178</v>
      </c>
    </row>
    <row r="618" customFormat="false" ht="15" hidden="false" customHeight="false" outlineLevel="0" collapsed="false">
      <c r="A618" s="58" t="n">
        <v>8370</v>
      </c>
      <c r="B618" s="0" t="n">
        <v>1922</v>
      </c>
      <c r="C618" s="0" t="n">
        <v>11</v>
      </c>
      <c r="D618" s="0" t="n">
        <v>16790.5860867834</v>
      </c>
      <c r="E618" s="13" t="n">
        <v>624703.272943368</v>
      </c>
      <c r="F618" s="24" t="n">
        <f aca="false">E618/43560</f>
        <v>14.3412137957614</v>
      </c>
    </row>
    <row r="619" customFormat="false" ht="15" hidden="false" customHeight="false" outlineLevel="0" collapsed="false">
      <c r="A619" s="58" t="n">
        <v>10652</v>
      </c>
      <c r="B619" s="0" t="n">
        <v>1929</v>
      </c>
      <c r="C619" s="0" t="n">
        <v>2</v>
      </c>
      <c r="D619" s="0" t="n">
        <v>16794.0589545183</v>
      </c>
      <c r="E619" s="13" t="n">
        <v>734440.860660757</v>
      </c>
      <c r="F619" s="24" t="n">
        <f aca="false">E619/43560</f>
        <v>16.8604421639292</v>
      </c>
    </row>
    <row r="620" customFormat="false" ht="15" hidden="false" customHeight="false" outlineLevel="0" collapsed="false">
      <c r="A620" s="58" t="n">
        <v>20879</v>
      </c>
      <c r="B620" s="0" t="n">
        <v>1957</v>
      </c>
      <c r="C620" s="0" t="n">
        <v>2</v>
      </c>
      <c r="D620" s="0" t="n">
        <v>16828.9181055932</v>
      </c>
      <c r="E620" s="13" t="n">
        <v>734440.860660757</v>
      </c>
      <c r="F620" s="24" t="n">
        <f aca="false">E620/43560</f>
        <v>16.8604421639292</v>
      </c>
    </row>
    <row r="621" customFormat="false" ht="15" hidden="false" customHeight="false" outlineLevel="0" collapsed="false">
      <c r="A621" s="58" t="n">
        <v>29220</v>
      </c>
      <c r="B621" s="0" t="n">
        <v>1979</v>
      </c>
      <c r="C621" s="0" t="n">
        <v>12</v>
      </c>
      <c r="D621" s="0" t="n">
        <v>16894.6933842556</v>
      </c>
      <c r="E621" s="13" t="n">
        <v>678439.16667235</v>
      </c>
      <c r="F621" s="24" t="n">
        <f aca="false">E621/43560</f>
        <v>15.5748201715416</v>
      </c>
    </row>
    <row r="622" customFormat="false" ht="15" hidden="false" customHeight="false" outlineLevel="0" collapsed="false">
      <c r="A622" s="58" t="n">
        <v>29798</v>
      </c>
      <c r="B622" s="0" t="n">
        <v>1981</v>
      </c>
      <c r="C622" s="0" t="n">
        <v>7</v>
      </c>
      <c r="D622" s="0" t="n">
        <v>16899.7573024482</v>
      </c>
      <c r="E622" s="13" t="n">
        <v>746746.951638368</v>
      </c>
      <c r="F622" s="24" t="n">
        <f aca="false">E622/43560</f>
        <v>17.1429511395401</v>
      </c>
    </row>
    <row r="623" customFormat="false" ht="15" hidden="false" customHeight="false" outlineLevel="0" collapsed="false">
      <c r="A623" s="58" t="n">
        <v>26267</v>
      </c>
      <c r="B623" s="0" t="n">
        <v>1971</v>
      </c>
      <c r="C623" s="0" t="n">
        <v>11</v>
      </c>
      <c r="D623" s="0" t="n">
        <v>16908.876517715</v>
      </c>
      <c r="E623" s="13" t="n">
        <v>672717.721709911</v>
      </c>
      <c r="F623" s="24" t="n">
        <f aca="false">E623/43560</f>
        <v>15.4434738684553</v>
      </c>
    </row>
    <row r="624" customFormat="false" ht="15" hidden="false" customHeight="false" outlineLevel="0" collapsed="false">
      <c r="A624" s="58" t="n">
        <v>15522</v>
      </c>
      <c r="B624" s="0" t="n">
        <v>1942</v>
      </c>
      <c r="C624" s="0" t="n">
        <v>6</v>
      </c>
      <c r="D624" s="0" t="n">
        <v>16915.4111265924</v>
      </c>
      <c r="E624" s="13" t="n">
        <v>688277.078984657</v>
      </c>
      <c r="F624" s="24" t="n">
        <f aca="false">E624/43560</f>
        <v>15.8006675616313</v>
      </c>
    </row>
    <row r="625" customFormat="false" ht="15" hidden="false" customHeight="false" outlineLevel="0" collapsed="false">
      <c r="A625" s="58" t="n">
        <v>34150</v>
      </c>
      <c r="B625" s="0" t="n">
        <v>1993</v>
      </c>
      <c r="C625" s="0" t="n">
        <v>6</v>
      </c>
      <c r="D625" s="0" t="n">
        <v>16958.3831483877</v>
      </c>
      <c r="E625" s="13" t="n">
        <v>631209.262034798</v>
      </c>
      <c r="F625" s="24" t="n">
        <f aca="false">E625/43560</f>
        <v>14.4905707537833</v>
      </c>
    </row>
    <row r="626" customFormat="false" ht="15" hidden="false" customHeight="false" outlineLevel="0" collapsed="false">
      <c r="A626" s="58" t="n">
        <v>22006</v>
      </c>
      <c r="B626" s="0" t="n">
        <v>1960</v>
      </c>
      <c r="C626" s="0" t="n">
        <v>3</v>
      </c>
      <c r="D626" s="0" t="n">
        <v>16986.6700711584</v>
      </c>
      <c r="E626" s="13" t="n">
        <v>678439.16667235</v>
      </c>
      <c r="F626" s="24" t="n">
        <f aca="false">E626/43560</f>
        <v>15.5748201715416</v>
      </c>
    </row>
    <row r="627" customFormat="false" ht="15" hidden="false" customHeight="false" outlineLevel="0" collapsed="false">
      <c r="A627" s="58" t="n">
        <v>11688</v>
      </c>
      <c r="B627" s="0" t="n">
        <v>1931</v>
      </c>
      <c r="C627" s="0" t="n">
        <v>12</v>
      </c>
      <c r="D627" s="0" t="n">
        <v>17005.5222307922</v>
      </c>
      <c r="E627" s="13" t="n">
        <v>678439.16667235</v>
      </c>
      <c r="F627" s="24" t="n">
        <f aca="false">E627/43560</f>
        <v>15.5748201715416</v>
      </c>
    </row>
    <row r="628" customFormat="false" ht="15" hidden="false" customHeight="false" outlineLevel="0" collapsed="false">
      <c r="A628" s="58" t="n">
        <v>9617</v>
      </c>
      <c r="B628" s="0" t="n">
        <v>1926</v>
      </c>
      <c r="C628" s="0" t="n">
        <v>4</v>
      </c>
      <c r="D628" s="0" t="n">
        <v>17014.0762713973</v>
      </c>
      <c r="E628" s="13" t="n">
        <v>678439.16667235</v>
      </c>
      <c r="F628" s="24" t="n">
        <f aca="false">E628/43560</f>
        <v>15.5748201715416</v>
      </c>
    </row>
    <row r="629" customFormat="false" ht="15" hidden="false" customHeight="false" outlineLevel="0" collapsed="false">
      <c r="A629" s="58" t="n">
        <v>21397</v>
      </c>
      <c r="B629" s="0" t="n">
        <v>1958</v>
      </c>
      <c r="C629" s="0" t="n">
        <v>7</v>
      </c>
      <c r="D629" s="0" t="n">
        <v>17035.7950338376</v>
      </c>
      <c r="E629" s="13" t="n">
        <v>718273.281044859</v>
      </c>
      <c r="F629" s="24" t="n">
        <f aca="false">E629/43560</f>
        <v>16.4892856070904</v>
      </c>
    </row>
    <row r="630" customFormat="false" ht="15" hidden="false" customHeight="false" outlineLevel="0" collapsed="false">
      <c r="A630" s="58" t="n">
        <v>18353</v>
      </c>
      <c r="B630" s="0" t="n">
        <v>1950</v>
      </c>
      <c r="C630" s="0" t="n">
        <v>3</v>
      </c>
      <c r="D630" s="0" t="n">
        <v>17042.1600940486</v>
      </c>
      <c r="E630" s="13" t="n">
        <v>673492.997039201</v>
      </c>
      <c r="F630" s="24" t="n">
        <f aca="false">E630/43560</f>
        <v>15.4612717410285</v>
      </c>
    </row>
    <row r="631" customFormat="false" ht="15" hidden="false" customHeight="false" outlineLevel="0" collapsed="false">
      <c r="A631" s="58" t="n">
        <v>22371</v>
      </c>
      <c r="B631" s="0" t="n">
        <v>1961</v>
      </c>
      <c r="C631" s="0" t="n">
        <v>3</v>
      </c>
      <c r="D631" s="0" t="n">
        <v>17079.7704642715</v>
      </c>
      <c r="E631" s="13" t="n">
        <v>776809.416710944</v>
      </c>
      <c r="F631" s="24" t="n">
        <f aca="false">E631/43560</f>
        <v>17.8330903744477</v>
      </c>
    </row>
    <row r="632" customFormat="false" ht="15" hidden="false" customHeight="false" outlineLevel="0" collapsed="false">
      <c r="A632" s="58" t="n">
        <v>27363</v>
      </c>
      <c r="B632" s="0" t="n">
        <v>1974</v>
      </c>
      <c r="C632" s="0" t="n">
        <v>11</v>
      </c>
      <c r="D632" s="0" t="n">
        <v>17108.591796875</v>
      </c>
      <c r="E632" s="13" t="n">
        <v>678439.16667235</v>
      </c>
      <c r="F632" s="24" t="n">
        <f aca="false">E632/43560</f>
        <v>15.5748201715416</v>
      </c>
    </row>
    <row r="633" customFormat="false" ht="15" hidden="false" customHeight="false" outlineLevel="0" collapsed="false">
      <c r="A633" s="58" t="n">
        <v>35795</v>
      </c>
      <c r="B633" s="0" t="n">
        <v>1997</v>
      </c>
      <c r="C633" s="0" t="n">
        <v>12</v>
      </c>
      <c r="D633" s="0" t="n">
        <v>17111.5609947253</v>
      </c>
      <c r="E633" s="13" t="n">
        <v>658258.415352768</v>
      </c>
      <c r="F633" s="24" t="n">
        <f aca="false">E633/43560</f>
        <v>15.1115338694391</v>
      </c>
    </row>
    <row r="634" customFormat="false" ht="15" hidden="false" customHeight="false" outlineLevel="0" collapsed="false">
      <c r="A634" s="58" t="n">
        <v>37346</v>
      </c>
      <c r="B634" s="0" t="n">
        <v>2002</v>
      </c>
      <c r="C634" s="0" t="n">
        <v>3</v>
      </c>
      <c r="D634" s="0" t="n">
        <v>17114.3373556927</v>
      </c>
      <c r="E634" s="13" t="n">
        <v>644922.827717313</v>
      </c>
      <c r="F634" s="24" t="n">
        <f aca="false">E634/43560</f>
        <v>14.8053909026013</v>
      </c>
    </row>
    <row r="635" customFormat="false" ht="15" hidden="false" customHeight="false" outlineLevel="0" collapsed="false">
      <c r="A635" s="58" t="n">
        <v>17226</v>
      </c>
      <c r="B635" s="0" t="n">
        <v>1947</v>
      </c>
      <c r="C635" s="0" t="n">
        <v>2</v>
      </c>
      <c r="D635" s="0" t="n">
        <v>17120.8198895303</v>
      </c>
      <c r="E635" s="13" t="n">
        <v>650644.272679753</v>
      </c>
      <c r="F635" s="24" t="n">
        <f aca="false">E635/43560</f>
        <v>14.9367372056876</v>
      </c>
    </row>
    <row r="636" customFormat="false" ht="15" hidden="false" customHeight="false" outlineLevel="0" collapsed="false">
      <c r="A636" s="58" t="n">
        <v>20058</v>
      </c>
      <c r="B636" s="0" t="n">
        <v>1954</v>
      </c>
      <c r="C636" s="0" t="n">
        <v>11</v>
      </c>
      <c r="D636" s="0" t="n">
        <v>17157.3734698447</v>
      </c>
      <c r="E636" s="13" t="n">
        <v>698476.343072766</v>
      </c>
      <c r="F636" s="24" t="n">
        <f aca="false">E636/43560</f>
        <v>16.0348104470332</v>
      </c>
    </row>
    <row r="637" customFormat="false" ht="15" hidden="false" customHeight="false" outlineLevel="0" collapsed="false">
      <c r="A637" s="58" t="n">
        <v>13270</v>
      </c>
      <c r="B637" s="0" t="n">
        <v>1936</v>
      </c>
      <c r="C637" s="0" t="n">
        <v>4</v>
      </c>
      <c r="D637" s="0" t="n">
        <v>17168.6147865247</v>
      </c>
      <c r="E637" s="13" t="n">
        <v>646267.157597081</v>
      </c>
      <c r="F637" s="24" t="n">
        <f aca="false">E637/43560</f>
        <v>14.8362524700891</v>
      </c>
    </row>
    <row r="638" customFormat="false" ht="15" hidden="false" customHeight="false" outlineLevel="0" collapsed="false">
      <c r="A638" s="58" t="n">
        <v>33694</v>
      </c>
      <c r="B638" s="0" t="n">
        <v>1992</v>
      </c>
      <c r="C638" s="0" t="n">
        <v>3</v>
      </c>
      <c r="D638" s="0" t="n">
        <v>17177.6696855096</v>
      </c>
      <c r="E638" s="13" t="n">
        <v>721768.989817529</v>
      </c>
      <c r="F638" s="24" t="n">
        <f aca="false">E638/43560</f>
        <v>16.5695360380516</v>
      </c>
    </row>
    <row r="639" customFormat="false" ht="15" hidden="false" customHeight="false" outlineLevel="0" collapsed="false">
      <c r="A639" s="58" t="n">
        <v>25902</v>
      </c>
      <c r="B639" s="0" t="n">
        <v>1970</v>
      </c>
      <c r="C639" s="0" t="n">
        <v>11</v>
      </c>
      <c r="D639" s="0" t="n">
        <v>17216.8145277667</v>
      </c>
      <c r="E639" s="13" t="n">
        <v>670681.449080168</v>
      </c>
      <c r="F639" s="24" t="n">
        <f aca="false">E639/43560</f>
        <v>15.3967274811793</v>
      </c>
    </row>
    <row r="640" customFormat="false" ht="15" hidden="false" customHeight="false" outlineLevel="0" collapsed="false">
      <c r="A640" s="58" t="n">
        <v>35064</v>
      </c>
      <c r="B640" s="0" t="n">
        <v>1995</v>
      </c>
      <c r="C640" s="0" t="n">
        <v>12</v>
      </c>
      <c r="D640" s="0" t="n">
        <v>17287.361589371</v>
      </c>
      <c r="E640" s="13" t="n">
        <v>625031.965585875</v>
      </c>
      <c r="F640" s="24" t="n">
        <f aca="false">E640/43560</f>
        <v>14.3487595405389</v>
      </c>
    </row>
    <row r="641" customFormat="false" ht="15" hidden="false" customHeight="false" outlineLevel="0" collapsed="false">
      <c r="A641" s="58" t="n">
        <v>32628</v>
      </c>
      <c r="B641" s="0" t="n">
        <v>1989</v>
      </c>
      <c r="C641" s="0" t="n">
        <v>4</v>
      </c>
      <c r="D641" s="0" t="n">
        <v>17313.5471113654</v>
      </c>
      <c r="E641" s="13" t="n">
        <v>658258.415352768</v>
      </c>
      <c r="F641" s="24" t="n">
        <f aca="false">E641/43560</f>
        <v>15.1115338694391</v>
      </c>
    </row>
    <row r="642" customFormat="false" ht="15" hidden="false" customHeight="false" outlineLevel="0" collapsed="false">
      <c r="A642" s="58" t="n">
        <v>21581</v>
      </c>
      <c r="B642" s="0" t="n">
        <v>1959</v>
      </c>
      <c r="C642" s="0" t="n">
        <v>1</v>
      </c>
      <c r="D642" s="0" t="n">
        <v>17371.4808046377</v>
      </c>
      <c r="E642" s="13" t="n">
        <v>650644.272679753</v>
      </c>
      <c r="F642" s="24" t="n">
        <f aca="false">E642/43560</f>
        <v>14.9367372056876</v>
      </c>
    </row>
    <row r="643" customFormat="false" ht="15" hidden="false" customHeight="false" outlineLevel="0" collapsed="false">
      <c r="A643" s="58" t="n">
        <v>9862</v>
      </c>
      <c r="B643" s="0" t="n">
        <v>1926</v>
      </c>
      <c r="C643" s="0" t="n">
        <v>12</v>
      </c>
      <c r="D643" s="0" t="n">
        <v>17394.1619103304</v>
      </c>
      <c r="E643" s="13" t="n">
        <v>670681.449080168</v>
      </c>
      <c r="F643" s="24" t="n">
        <f aca="false">E643/43560</f>
        <v>15.3967274811793</v>
      </c>
    </row>
    <row r="644" customFormat="false" ht="15" hidden="false" customHeight="false" outlineLevel="0" collapsed="false">
      <c r="A644" s="58" t="n">
        <v>16649</v>
      </c>
      <c r="B644" s="0" t="n">
        <v>1945</v>
      </c>
      <c r="C644" s="0" t="n">
        <v>7</v>
      </c>
      <c r="D644" s="0" t="n">
        <v>17406.6724348129</v>
      </c>
      <c r="E644" s="13" t="n">
        <v>638367.55322133</v>
      </c>
      <c r="F644" s="24" t="n">
        <f aca="false">E644/43560</f>
        <v>14.6549025073767</v>
      </c>
    </row>
    <row r="645" customFormat="false" ht="15" hidden="false" customHeight="false" outlineLevel="0" collapsed="false">
      <c r="A645" s="58" t="n">
        <v>23589</v>
      </c>
      <c r="B645" s="0" t="n">
        <v>1964</v>
      </c>
      <c r="C645" s="0" t="n">
        <v>7</v>
      </c>
      <c r="D645" s="0" t="n">
        <v>17435.1657419387</v>
      </c>
      <c r="E645" s="13" t="n">
        <v>685804.472229538</v>
      </c>
      <c r="F645" s="24" t="n">
        <f aca="false">E645/43560</f>
        <v>15.7439043211556</v>
      </c>
    </row>
    <row r="646" customFormat="false" ht="15" hidden="false" customHeight="false" outlineLevel="0" collapsed="false">
      <c r="A646" s="58" t="n">
        <v>11017</v>
      </c>
      <c r="B646" s="0" t="n">
        <v>1930</v>
      </c>
      <c r="C646" s="0" t="n">
        <v>2</v>
      </c>
      <c r="D646" s="0" t="n">
        <v>17438.0868580812</v>
      </c>
      <c r="E646" s="13" t="n">
        <v>650644.272679753</v>
      </c>
      <c r="F646" s="24" t="n">
        <f aca="false">E646/43560</f>
        <v>14.9367372056876</v>
      </c>
    </row>
    <row r="647" customFormat="false" ht="15" hidden="false" customHeight="false" outlineLevel="0" collapsed="false">
      <c r="A647" s="58" t="n">
        <v>29676</v>
      </c>
      <c r="B647" s="0" t="n">
        <v>1981</v>
      </c>
      <c r="C647" s="0" t="n">
        <v>3</v>
      </c>
      <c r="D647" s="0" t="n">
        <v>17526.996616242</v>
      </c>
      <c r="E647" s="13" t="n">
        <v>670336.561613035</v>
      </c>
      <c r="F647" s="24" t="n">
        <f aca="false">E647/43560</f>
        <v>15.3888099543856</v>
      </c>
    </row>
    <row r="648" customFormat="false" ht="15" hidden="false" customHeight="false" outlineLevel="0" collapsed="false">
      <c r="A648" s="58" t="n">
        <v>16861</v>
      </c>
      <c r="B648" s="0" t="n">
        <v>1946</v>
      </c>
      <c r="C648" s="0" t="n">
        <v>2</v>
      </c>
      <c r="D648" s="0" t="n">
        <v>17550.3705961385</v>
      </c>
      <c r="E648" s="13" t="n">
        <v>672905.21871946</v>
      </c>
      <c r="F648" s="24" t="n">
        <f aca="false">E648/43560</f>
        <v>15.4477782075174</v>
      </c>
    </row>
    <row r="649" customFormat="false" ht="15" hidden="false" customHeight="false" outlineLevel="0" collapsed="false">
      <c r="A649" s="58" t="n">
        <v>36494</v>
      </c>
      <c r="B649" s="0" t="n">
        <v>1999</v>
      </c>
      <c r="C649" s="0" t="n">
        <v>11</v>
      </c>
      <c r="D649" s="0" t="n">
        <v>17557.6767764729</v>
      </c>
      <c r="E649" s="13" t="n">
        <v>650790.58694873</v>
      </c>
      <c r="F649" s="24" t="n">
        <f aca="false">E649/43560</f>
        <v>14.9400961191168</v>
      </c>
    </row>
    <row r="650" customFormat="false" ht="15" hidden="false" customHeight="false" outlineLevel="0" collapsed="false">
      <c r="A650" s="58" t="n">
        <v>8248</v>
      </c>
      <c r="B650" s="0" t="n">
        <v>1922</v>
      </c>
      <c r="C650" s="0" t="n">
        <v>7</v>
      </c>
      <c r="D650" s="0" t="n">
        <v>17621.0575363256</v>
      </c>
      <c r="E650" s="13" t="n">
        <v>682987.540057779</v>
      </c>
      <c r="F650" s="24" t="n">
        <f aca="false">E650/43560</f>
        <v>15.6792364567902</v>
      </c>
    </row>
    <row r="651" customFormat="false" ht="15" hidden="false" customHeight="false" outlineLevel="0" collapsed="false">
      <c r="A651" s="58" t="n">
        <v>13635</v>
      </c>
      <c r="B651" s="0" t="n">
        <v>1937</v>
      </c>
      <c r="C651" s="0" t="n">
        <v>4</v>
      </c>
      <c r="D651" s="0" t="n">
        <v>17657.9757165605</v>
      </c>
      <c r="E651" s="13" t="n">
        <v>650790.58694873</v>
      </c>
      <c r="F651" s="24" t="n">
        <f aca="false">E651/43560</f>
        <v>14.9400961191168</v>
      </c>
    </row>
    <row r="652" customFormat="false" ht="15" hidden="false" customHeight="false" outlineLevel="0" collapsed="false">
      <c r="A652" s="58" t="n">
        <v>11719</v>
      </c>
      <c r="B652" s="0" t="n">
        <v>1932</v>
      </c>
      <c r="C652" s="0" t="n">
        <v>1</v>
      </c>
      <c r="D652" s="0" t="n">
        <v>17783.5893834594</v>
      </c>
      <c r="E652" s="13" t="n">
        <v>651065.751045604</v>
      </c>
      <c r="F652" s="24" t="n">
        <f aca="false">E652/43560</f>
        <v>14.9464130175758</v>
      </c>
    </row>
    <row r="653" customFormat="false" ht="15" hidden="false" customHeight="false" outlineLevel="0" collapsed="false">
      <c r="A653" s="58" t="n">
        <v>31047</v>
      </c>
      <c r="B653" s="0" t="n">
        <v>1984</v>
      </c>
      <c r="C653" s="0" t="n">
        <v>12</v>
      </c>
      <c r="D653" s="0" t="n">
        <v>17790.9565833997</v>
      </c>
      <c r="E653" s="13" t="n">
        <v>679822.300006481</v>
      </c>
      <c r="F653" s="24" t="n">
        <f aca="false">E653/43560</f>
        <v>15.6065725437668</v>
      </c>
    </row>
    <row r="654" customFormat="false" ht="15" hidden="false" customHeight="false" outlineLevel="0" collapsed="false">
      <c r="A654" s="58" t="n">
        <v>19693</v>
      </c>
      <c r="B654" s="0" t="n">
        <v>1953</v>
      </c>
      <c r="C654" s="0" t="n">
        <v>11</v>
      </c>
      <c r="D654" s="0" t="n">
        <v>17822.0904657643</v>
      </c>
      <c r="E654" s="13" t="n">
        <v>644431.548125951</v>
      </c>
      <c r="F654" s="24" t="n">
        <f aca="false">E654/43560</f>
        <v>14.7941126750677</v>
      </c>
    </row>
    <row r="655" customFormat="false" ht="15" hidden="false" customHeight="false" outlineLevel="0" collapsed="false">
      <c r="A655" s="58" t="n">
        <v>36556</v>
      </c>
      <c r="B655" s="0" t="n">
        <v>2000</v>
      </c>
      <c r="C655" s="0" t="n">
        <v>1</v>
      </c>
      <c r="D655" s="0" t="n">
        <v>17853.2206782444</v>
      </c>
      <c r="E655" s="13" t="n">
        <v>650790.58694873</v>
      </c>
      <c r="F655" s="24" t="n">
        <f aca="false">E655/43560</f>
        <v>14.9400961191168</v>
      </c>
    </row>
    <row r="656" customFormat="false" ht="15" hidden="false" customHeight="false" outlineLevel="0" collapsed="false">
      <c r="A656" s="58" t="n">
        <v>26389</v>
      </c>
      <c r="B656" s="0" t="n">
        <v>1972</v>
      </c>
      <c r="C656" s="0" t="n">
        <v>3</v>
      </c>
      <c r="D656" s="0" t="n">
        <v>17866.822004379</v>
      </c>
      <c r="E656" s="13" t="n">
        <v>650790.58694873</v>
      </c>
      <c r="F656" s="24" t="n">
        <f aca="false">E656/43560</f>
        <v>14.9400961191168</v>
      </c>
    </row>
    <row r="657" customFormat="false" ht="15" hidden="false" customHeight="false" outlineLevel="0" collapsed="false">
      <c r="A657" s="58" t="n">
        <v>29617</v>
      </c>
      <c r="B657" s="0" t="n">
        <v>1981</v>
      </c>
      <c r="C657" s="0" t="n">
        <v>1</v>
      </c>
      <c r="D657" s="0" t="n">
        <v>17936.9581508758</v>
      </c>
      <c r="E657" s="13" t="n">
        <v>624540.685994512</v>
      </c>
      <c r="F657" s="24" t="n">
        <f aca="false">E657/43560</f>
        <v>14.3374813130053</v>
      </c>
    </row>
    <row r="658" customFormat="false" ht="15" hidden="false" customHeight="false" outlineLevel="0" collapsed="false">
      <c r="A658" s="58" t="n">
        <v>28702</v>
      </c>
      <c r="B658" s="0" t="n">
        <v>1978</v>
      </c>
      <c r="C658" s="0" t="n">
        <v>7</v>
      </c>
      <c r="D658" s="0" t="n">
        <v>17953.1476040008</v>
      </c>
      <c r="E658" s="13" t="n">
        <v>682046.069645772</v>
      </c>
      <c r="F658" s="24" t="n">
        <f aca="false">E658/43560</f>
        <v>15.657623270105</v>
      </c>
    </row>
    <row r="659" customFormat="false" ht="15" hidden="false" customHeight="false" outlineLevel="0" collapsed="false">
      <c r="A659" s="58" t="n">
        <v>21366</v>
      </c>
      <c r="B659" s="0" t="n">
        <v>1958</v>
      </c>
      <c r="C659" s="0" t="n">
        <v>6</v>
      </c>
      <c r="D659" s="0" t="n">
        <v>18024.4804314291</v>
      </c>
      <c r="E659" s="13" t="n">
        <v>620241.291578663</v>
      </c>
      <c r="F659" s="24" t="n">
        <f aca="false">E659/43560</f>
        <v>14.2387807984082</v>
      </c>
    </row>
    <row r="660" customFormat="false" ht="15" hidden="false" customHeight="false" outlineLevel="0" collapsed="false">
      <c r="A660" s="58" t="n">
        <v>8613</v>
      </c>
      <c r="B660" s="0" t="n">
        <v>1923</v>
      </c>
      <c r="C660" s="0" t="n">
        <v>7</v>
      </c>
      <c r="D660" s="0" t="n">
        <v>18025.0454692476</v>
      </c>
      <c r="E660" s="13" t="n">
        <v>682046.069645772</v>
      </c>
      <c r="F660" s="24" t="n">
        <f aca="false">E660/43560</f>
        <v>15.657623270105</v>
      </c>
    </row>
    <row r="661" customFormat="false" ht="15" hidden="false" customHeight="false" outlineLevel="0" collapsed="false">
      <c r="A661" s="58" t="n">
        <v>17745</v>
      </c>
      <c r="B661" s="0" t="n">
        <v>1948</v>
      </c>
      <c r="C661" s="0" t="n">
        <v>7</v>
      </c>
      <c r="D661" s="0" t="n">
        <v>18035.8571979498</v>
      </c>
      <c r="E661" s="13" t="n">
        <v>638118.716105502</v>
      </c>
      <c r="F661" s="24" t="n">
        <f aca="false">E661/43560</f>
        <v>14.6491899932393</v>
      </c>
    </row>
    <row r="662" customFormat="false" ht="15" hidden="false" customHeight="false" outlineLevel="0" collapsed="false">
      <c r="A662" s="58" t="n">
        <v>27514</v>
      </c>
      <c r="B662" s="0" t="n">
        <v>1975</v>
      </c>
      <c r="C662" s="0" t="n">
        <v>4</v>
      </c>
      <c r="D662" s="0" t="n">
        <v>18144.5025502588</v>
      </c>
      <c r="E662" s="13" t="n">
        <v>622650.805488999</v>
      </c>
      <c r="F662" s="24" t="n">
        <f aca="false">E662/43560</f>
        <v>14.2940956264692</v>
      </c>
    </row>
    <row r="663" customFormat="false" ht="15" hidden="false" customHeight="false" outlineLevel="0" collapsed="false">
      <c r="A663" s="58" t="n">
        <v>13362</v>
      </c>
      <c r="B663" s="0" t="n">
        <v>1936</v>
      </c>
      <c r="C663" s="0" t="n">
        <v>7</v>
      </c>
      <c r="D663" s="0" t="n">
        <v>18164.4892018312</v>
      </c>
      <c r="E663" s="13" t="n">
        <v>632664.325306062</v>
      </c>
      <c r="F663" s="24" t="n">
        <f aca="false">E663/43560</f>
        <v>14.5239744101484</v>
      </c>
    </row>
    <row r="664" customFormat="false" ht="15" hidden="false" customHeight="false" outlineLevel="0" collapsed="false">
      <c r="A664" s="58" t="n">
        <v>26937</v>
      </c>
      <c r="B664" s="0" t="n">
        <v>1973</v>
      </c>
      <c r="C664" s="0" t="n">
        <v>9</v>
      </c>
      <c r="D664" s="0" t="n">
        <v>18165.22265625</v>
      </c>
      <c r="E664" s="13" t="n">
        <v>626666.583014502</v>
      </c>
      <c r="F664" s="24" t="n">
        <f aca="false">E664/43560</f>
        <v>14.3862851931704</v>
      </c>
    </row>
    <row r="665" customFormat="false" ht="15" hidden="false" customHeight="false" outlineLevel="0" collapsed="false">
      <c r="A665" s="58" t="n">
        <v>34181</v>
      </c>
      <c r="B665" s="0" t="n">
        <v>1993</v>
      </c>
      <c r="C665" s="0" t="n">
        <v>7</v>
      </c>
      <c r="D665" s="0" t="n">
        <v>18187.3198646497</v>
      </c>
      <c r="E665" s="13" t="n">
        <v>679573.462890654</v>
      </c>
      <c r="F665" s="24" t="n">
        <f aca="false">E665/43560</f>
        <v>15.6008600296293</v>
      </c>
    </row>
    <row r="666" customFormat="false" ht="15" hidden="false" customHeight="false" outlineLevel="0" collapsed="false">
      <c r="A666" s="58" t="n">
        <v>20789</v>
      </c>
      <c r="B666" s="0" t="n">
        <v>1956</v>
      </c>
      <c r="C666" s="0" t="n">
        <v>11</v>
      </c>
      <c r="D666" s="0" t="n">
        <v>18194.423218551</v>
      </c>
      <c r="E666" s="13" t="n">
        <v>665995.432779664</v>
      </c>
      <c r="F666" s="24" t="n">
        <f aca="false">E666/43560</f>
        <v>15.2891513493954</v>
      </c>
    </row>
    <row r="667" customFormat="false" ht="15" hidden="false" customHeight="false" outlineLevel="0" collapsed="false">
      <c r="A667" s="58" t="n">
        <v>10135</v>
      </c>
      <c r="B667" s="0" t="n">
        <v>1927</v>
      </c>
      <c r="C667" s="0" t="n">
        <v>9</v>
      </c>
      <c r="D667" s="0" t="n">
        <v>18218.0059340167</v>
      </c>
      <c r="E667" s="13" t="n">
        <v>622650.805488999</v>
      </c>
      <c r="F667" s="24" t="n">
        <f aca="false">E667/43560</f>
        <v>14.2940956264692</v>
      </c>
    </row>
    <row r="668" customFormat="false" ht="15" hidden="false" customHeight="false" outlineLevel="0" collapsed="false">
      <c r="A668" s="58" t="n">
        <v>28886</v>
      </c>
      <c r="B668" s="0" t="n">
        <v>1979</v>
      </c>
      <c r="C668" s="0" t="n">
        <v>1</v>
      </c>
      <c r="D668" s="0" t="n">
        <v>18273.1923019506</v>
      </c>
      <c r="E668" s="13" t="n">
        <v>665995.432779664</v>
      </c>
      <c r="F668" s="24" t="n">
        <f aca="false">E668/43560</f>
        <v>15.2891513493954</v>
      </c>
    </row>
    <row r="669" customFormat="false" ht="15" hidden="false" customHeight="false" outlineLevel="0" collapsed="false">
      <c r="A669" s="58" t="n">
        <v>19755</v>
      </c>
      <c r="B669" s="0" t="n">
        <v>1954</v>
      </c>
      <c r="C669" s="0" t="n">
        <v>1</v>
      </c>
      <c r="D669" s="0" t="n">
        <v>18276.9957081011</v>
      </c>
      <c r="E669" s="13" t="n">
        <v>619155.096716328</v>
      </c>
      <c r="F669" s="24" t="n">
        <f aca="false">E669/43560</f>
        <v>14.213845195508</v>
      </c>
    </row>
    <row r="670" customFormat="false" ht="15" hidden="false" customHeight="false" outlineLevel="0" collapsed="false">
      <c r="A670" s="58" t="n">
        <v>37468</v>
      </c>
      <c r="B670" s="0" t="n">
        <v>2002</v>
      </c>
      <c r="C670" s="0" t="n">
        <v>7</v>
      </c>
      <c r="D670" s="0" t="n">
        <v>18306.2640450836</v>
      </c>
      <c r="E670" s="13" t="n">
        <v>610171.446848995</v>
      </c>
      <c r="F670" s="24" t="n">
        <f aca="false">E670/43560</f>
        <v>14.0076089726583</v>
      </c>
    </row>
    <row r="671" customFormat="false" ht="15" hidden="false" customHeight="false" outlineLevel="0" collapsed="false">
      <c r="A671" s="58" t="n">
        <v>10013</v>
      </c>
      <c r="B671" s="0" t="n">
        <v>1927</v>
      </c>
      <c r="C671" s="0" t="n">
        <v>5</v>
      </c>
      <c r="D671" s="0" t="n">
        <v>18341.1611763535</v>
      </c>
      <c r="E671" s="13" t="n">
        <v>632664.325306062</v>
      </c>
      <c r="F671" s="24" t="n">
        <f aca="false">E671/43560</f>
        <v>14.5239744101484</v>
      </c>
    </row>
    <row r="672" customFormat="false" ht="15" hidden="false" customHeight="false" outlineLevel="0" collapsed="false">
      <c r="A672" s="58" t="n">
        <v>26053</v>
      </c>
      <c r="B672" s="0" t="n">
        <v>1971</v>
      </c>
      <c r="C672" s="0" t="n">
        <v>4</v>
      </c>
      <c r="D672" s="0" t="n">
        <v>18421.8385499602</v>
      </c>
      <c r="E672" s="13" t="n">
        <v>606775.720883064</v>
      </c>
      <c r="F672" s="24" t="n">
        <f aca="false">E672/43560</f>
        <v>13.929653831108</v>
      </c>
    </row>
    <row r="673" customFormat="false" ht="15" hidden="false" customHeight="false" outlineLevel="0" collapsed="false">
      <c r="A673" s="58" t="n">
        <v>10989</v>
      </c>
      <c r="B673" s="0" t="n">
        <v>1930</v>
      </c>
      <c r="C673" s="0" t="n">
        <v>1</v>
      </c>
      <c r="D673" s="0" t="n">
        <v>18436.9971884952</v>
      </c>
      <c r="E673" s="13" t="n">
        <v>603379.994921568</v>
      </c>
      <c r="F673" s="24" t="n">
        <f aca="false">E673/43560</f>
        <v>13.8516986896595</v>
      </c>
    </row>
    <row r="674" customFormat="false" ht="15" hidden="false" customHeight="false" outlineLevel="0" collapsed="false">
      <c r="A674" s="58" t="n">
        <v>22128</v>
      </c>
      <c r="B674" s="0" t="n">
        <v>1960</v>
      </c>
      <c r="C674" s="0" t="n">
        <v>7</v>
      </c>
      <c r="D674" s="0" t="n">
        <v>18557.2510823049</v>
      </c>
      <c r="E674" s="13" t="n">
        <v>610171.446848995</v>
      </c>
      <c r="F674" s="24" t="n">
        <f aca="false">E674/43560</f>
        <v>14.0076089726583</v>
      </c>
    </row>
    <row r="675" customFormat="false" ht="15" hidden="false" customHeight="false" outlineLevel="0" collapsed="false">
      <c r="A675" s="58" t="n">
        <v>23832</v>
      </c>
      <c r="B675" s="0" t="n">
        <v>1965</v>
      </c>
      <c r="C675" s="0" t="n">
        <v>3</v>
      </c>
      <c r="D675" s="0" t="n">
        <v>18568.4670705613</v>
      </c>
      <c r="E675" s="13" t="n">
        <v>603379.994921568</v>
      </c>
      <c r="F675" s="24" t="n">
        <f aca="false">E675/43560</f>
        <v>13.8516986896595</v>
      </c>
    </row>
    <row r="676" customFormat="false" ht="15" hidden="false" customHeight="false" outlineLevel="0" collapsed="false">
      <c r="A676" s="58" t="n">
        <v>27606</v>
      </c>
      <c r="B676" s="0" t="n">
        <v>1975</v>
      </c>
      <c r="C676" s="0" t="n">
        <v>7</v>
      </c>
      <c r="D676" s="0" t="n">
        <v>18638.6319167994</v>
      </c>
      <c r="E676" s="13" t="n">
        <v>651626.193634146</v>
      </c>
      <c r="F676" s="24" t="n">
        <f aca="false">E676/43560</f>
        <v>14.9592790090484</v>
      </c>
    </row>
    <row r="677" customFormat="false" ht="15" hidden="false" customHeight="false" outlineLevel="0" collapsed="false">
      <c r="A677" s="58" t="n">
        <v>36738</v>
      </c>
      <c r="B677" s="0" t="n">
        <v>2000</v>
      </c>
      <c r="C677" s="0" t="n">
        <v>7</v>
      </c>
      <c r="D677" s="0" t="n">
        <v>18801.3782842357</v>
      </c>
      <c r="E677" s="13" t="n">
        <v>602300.77420704</v>
      </c>
      <c r="F677" s="24" t="n">
        <f aca="false">E677/43560</f>
        <v>13.8269231911625</v>
      </c>
    </row>
    <row r="678" customFormat="false" ht="15" hidden="false" customHeight="false" outlineLevel="0" collapsed="false">
      <c r="A678" s="58" t="n">
        <v>16527</v>
      </c>
      <c r="B678" s="0" t="n">
        <v>1945</v>
      </c>
      <c r="C678" s="0" t="n">
        <v>3</v>
      </c>
      <c r="D678" s="0" t="n">
        <v>18881.2625895701</v>
      </c>
      <c r="E678" s="13" t="n">
        <v>583029.963639609</v>
      </c>
      <c r="F678" s="24" t="n">
        <f aca="false">E678/43560</f>
        <v>13.3845262543528</v>
      </c>
    </row>
    <row r="679" customFormat="false" ht="15" hidden="false" customHeight="false" outlineLevel="0" collapsed="false">
      <c r="A679" s="58" t="n">
        <v>8521</v>
      </c>
      <c r="B679" s="0" t="n">
        <v>1923</v>
      </c>
      <c r="C679" s="0" t="n">
        <v>4</v>
      </c>
      <c r="D679" s="0" t="n">
        <v>18990.1958971935</v>
      </c>
      <c r="E679" s="13" t="n">
        <v>629793.034999365</v>
      </c>
      <c r="F679" s="24" t="n">
        <f aca="false">E679/43560</f>
        <v>14.4580586547145</v>
      </c>
    </row>
    <row r="680" customFormat="false" ht="15" hidden="false" customHeight="false" outlineLevel="0" collapsed="false">
      <c r="A680" s="58" t="n">
        <v>24197</v>
      </c>
      <c r="B680" s="0" t="n">
        <v>1966</v>
      </c>
      <c r="C680" s="0" t="n">
        <v>3</v>
      </c>
      <c r="D680" s="0" t="n">
        <v>18999.5581210191</v>
      </c>
      <c r="E680" s="13" t="n">
        <v>656047.064891518</v>
      </c>
      <c r="F680" s="24" t="n">
        <f aca="false">E680/43560</f>
        <v>15.0607682481983</v>
      </c>
    </row>
    <row r="681" customFormat="false" ht="15" hidden="false" customHeight="false" outlineLevel="0" collapsed="false">
      <c r="A681" s="58" t="n">
        <v>19510</v>
      </c>
      <c r="B681" s="0" t="n">
        <v>1953</v>
      </c>
      <c r="C681" s="0" t="n">
        <v>5</v>
      </c>
      <c r="D681" s="0" t="n">
        <v>19028.988803742</v>
      </c>
      <c r="E681" s="13" t="n">
        <v>643600.887842943</v>
      </c>
      <c r="F681" s="24" t="n">
        <f aca="false">E681/43560</f>
        <v>14.7750433389105</v>
      </c>
    </row>
    <row r="682" customFormat="false" ht="15" hidden="false" customHeight="false" outlineLevel="0" collapsed="false">
      <c r="A682" s="58" t="n">
        <v>23407</v>
      </c>
      <c r="B682" s="0" t="n">
        <v>1964</v>
      </c>
      <c r="C682" s="0" t="n">
        <v>1</v>
      </c>
      <c r="D682" s="0" t="n">
        <v>19053.0150651871</v>
      </c>
      <c r="E682" s="13" t="n">
        <v>621989.879771552</v>
      </c>
      <c r="F682" s="24" t="n">
        <f aca="false">E682/43560</f>
        <v>14.2789228597693</v>
      </c>
    </row>
    <row r="683" customFormat="false" ht="15" hidden="false" customHeight="false" outlineLevel="0" collapsed="false">
      <c r="A683" s="58" t="n">
        <v>10287</v>
      </c>
      <c r="B683" s="0" t="n">
        <v>1928</v>
      </c>
      <c r="C683" s="0" t="n">
        <v>2</v>
      </c>
      <c r="D683" s="0" t="n">
        <v>19083.8707081011</v>
      </c>
      <c r="E683" s="13" t="n">
        <v>583029.963639609</v>
      </c>
      <c r="F683" s="24" t="n">
        <f aca="false">E683/43560</f>
        <v>13.3845262543528</v>
      </c>
    </row>
    <row r="684" customFormat="false" ht="15" hidden="false" customHeight="false" outlineLevel="0" collapsed="false">
      <c r="A684" s="58" t="n">
        <v>24076</v>
      </c>
      <c r="B684" s="0" t="n">
        <v>1965</v>
      </c>
      <c r="C684" s="0" t="n">
        <v>11</v>
      </c>
      <c r="D684" s="0" t="n">
        <v>19114.9497039212</v>
      </c>
      <c r="E684" s="13" t="n">
        <v>575152.29810099</v>
      </c>
      <c r="F684" s="24" t="n">
        <f aca="false">E684/43560</f>
        <v>13.2036799380393</v>
      </c>
    </row>
    <row r="685" customFormat="false" ht="15" hidden="false" customHeight="false" outlineLevel="0" collapsed="false">
      <c r="A685" s="58" t="n">
        <v>26633</v>
      </c>
      <c r="B685" s="0" t="n">
        <v>1972</v>
      </c>
      <c r="C685" s="0" t="n">
        <v>11</v>
      </c>
      <c r="D685" s="0" t="n">
        <v>19162.7766222134</v>
      </c>
      <c r="E685" s="13" t="n">
        <v>575152.29810099</v>
      </c>
      <c r="F685" s="24" t="n">
        <f aca="false">E685/43560</f>
        <v>13.2036799380393</v>
      </c>
    </row>
    <row r="686" customFormat="false" ht="15" hidden="false" customHeight="false" outlineLevel="0" collapsed="false">
      <c r="A686" s="58" t="n">
        <v>20089</v>
      </c>
      <c r="B686" s="0" t="n">
        <v>1954</v>
      </c>
      <c r="C686" s="0" t="n">
        <v>12</v>
      </c>
      <c r="D686" s="0" t="n">
        <v>19270.5276671975</v>
      </c>
      <c r="E686" s="13" t="n">
        <v>601653.253539634</v>
      </c>
      <c r="F686" s="24" t="n">
        <f aca="false">E686/43560</f>
        <v>13.8120581620669</v>
      </c>
    </row>
    <row r="687" customFormat="false" ht="15" hidden="false" customHeight="false" outlineLevel="0" collapsed="false">
      <c r="A687" s="58" t="n">
        <v>37833</v>
      </c>
      <c r="B687" s="0" t="n">
        <v>2003</v>
      </c>
      <c r="C687" s="0" t="n">
        <v>7</v>
      </c>
      <c r="D687" s="0" t="n">
        <v>19293.2548019506</v>
      </c>
      <c r="E687" s="13" t="n">
        <v>605048.97950113</v>
      </c>
      <c r="F687" s="24" t="n">
        <f aca="false">E687/43560</f>
        <v>13.8900133035154</v>
      </c>
    </row>
    <row r="688" customFormat="false" ht="15" hidden="false" customHeight="false" outlineLevel="0" collapsed="false">
      <c r="A688" s="58" t="n">
        <v>35520</v>
      </c>
      <c r="B688" s="0" t="n">
        <v>1997</v>
      </c>
      <c r="C688" s="0" t="n">
        <v>3</v>
      </c>
      <c r="D688" s="0" t="n">
        <v>19307.6929861664</v>
      </c>
      <c r="E688" s="13" t="n">
        <v>598337.112438172</v>
      </c>
      <c r="F688" s="24" t="n">
        <f aca="false">E688/43560</f>
        <v>13.7359300376073</v>
      </c>
    </row>
    <row r="689" customFormat="false" ht="15" hidden="false" customHeight="false" outlineLevel="0" collapsed="false">
      <c r="A689" s="58" t="n">
        <v>32720</v>
      </c>
      <c r="B689" s="0" t="n">
        <v>1989</v>
      </c>
      <c r="C689" s="0" t="n">
        <v>7</v>
      </c>
      <c r="D689" s="0" t="n">
        <v>19352.3631817277</v>
      </c>
      <c r="E689" s="13" t="n">
        <v>615496.254023554</v>
      </c>
      <c r="F689" s="24" t="n">
        <f aca="false">E689/43560</f>
        <v>14.1298497250586</v>
      </c>
    </row>
    <row r="690" customFormat="false" ht="15" hidden="false" customHeight="false" outlineLevel="0" collapsed="false">
      <c r="A690" s="58" t="n">
        <v>31836</v>
      </c>
      <c r="B690" s="0" t="n">
        <v>1987</v>
      </c>
      <c r="C690" s="0" t="n">
        <v>2</v>
      </c>
      <c r="D690" s="0" t="n">
        <v>19369.9944143113</v>
      </c>
      <c r="E690" s="13" t="n">
        <v>612248.168314642</v>
      </c>
      <c r="F690" s="24" t="n">
        <f aca="false">E690/43560</f>
        <v>14.0552839374344</v>
      </c>
    </row>
    <row r="691" customFormat="false" ht="15" hidden="false" customHeight="false" outlineLevel="0" collapsed="false">
      <c r="A691" s="58" t="n">
        <v>19449</v>
      </c>
      <c r="B691" s="0" t="n">
        <v>1953</v>
      </c>
      <c r="C691" s="0" t="n">
        <v>3</v>
      </c>
      <c r="D691" s="0" t="n">
        <v>19394.7015450836</v>
      </c>
      <c r="E691" s="13" t="n">
        <v>612248.168314642</v>
      </c>
      <c r="F691" s="24" t="n">
        <f aca="false">E691/43560</f>
        <v>14.0552839374344</v>
      </c>
    </row>
    <row r="692" customFormat="false" ht="15" hidden="false" customHeight="false" outlineLevel="0" collapsed="false">
      <c r="A692" s="58" t="n">
        <v>36981</v>
      </c>
      <c r="B692" s="0" t="n">
        <v>2001</v>
      </c>
      <c r="C692" s="0" t="n">
        <v>3</v>
      </c>
      <c r="D692" s="0" t="n">
        <v>19482.2168963973</v>
      </c>
      <c r="E692" s="13" t="n">
        <v>612248.168314642</v>
      </c>
      <c r="F692" s="24" t="n">
        <f aca="false">E692/43560</f>
        <v>14.0552839374344</v>
      </c>
    </row>
    <row r="693" customFormat="false" ht="15" hidden="false" customHeight="false" outlineLevel="0" collapsed="false">
      <c r="A693" s="58" t="n">
        <v>14884</v>
      </c>
      <c r="B693" s="0" t="n">
        <v>1940</v>
      </c>
      <c r="C693" s="0" t="n">
        <v>9</v>
      </c>
      <c r="D693" s="0" t="n">
        <v>19549.6692625398</v>
      </c>
      <c r="E693" s="13" t="n">
        <v>638681.068360737</v>
      </c>
      <c r="F693" s="24" t="n">
        <f aca="false">E693/43560</f>
        <v>14.6620998246266</v>
      </c>
    </row>
    <row r="694" customFormat="false" ht="15" hidden="false" customHeight="false" outlineLevel="0" collapsed="false">
      <c r="A694" s="58" t="n">
        <v>34242</v>
      </c>
      <c r="B694" s="0" t="n">
        <v>1993</v>
      </c>
      <c r="C694" s="0" t="n">
        <v>9</v>
      </c>
      <c r="D694" s="0" t="n">
        <v>19609.2710365247</v>
      </c>
      <c r="E694" s="13" t="n">
        <v>601732.838404103</v>
      </c>
      <c r="F694" s="24" t="n">
        <f aca="false">E694/43560</f>
        <v>13.8138851791576</v>
      </c>
    </row>
    <row r="695" customFormat="false" ht="15" hidden="false" customHeight="false" outlineLevel="0" collapsed="false">
      <c r="A695" s="58" t="n">
        <v>10501</v>
      </c>
      <c r="B695" s="0" t="n">
        <v>1928</v>
      </c>
      <c r="C695" s="0" t="n">
        <v>9</v>
      </c>
      <c r="D695" s="0" t="n">
        <v>19636.5409907444</v>
      </c>
      <c r="E695" s="13" t="n">
        <v>609826.445647351</v>
      </c>
      <c r="F695" s="24" t="n">
        <f aca="false">E695/43560</f>
        <v>13.9996888348795</v>
      </c>
    </row>
    <row r="696" customFormat="false" ht="15" hidden="false" customHeight="false" outlineLevel="0" collapsed="false">
      <c r="A696" s="58" t="n">
        <v>28763</v>
      </c>
      <c r="B696" s="0" t="n">
        <v>1978</v>
      </c>
      <c r="C696" s="0" t="n">
        <v>9</v>
      </c>
      <c r="D696" s="0" t="n">
        <v>19664.3471835191</v>
      </c>
      <c r="E696" s="13" t="n">
        <v>638681.068360737</v>
      </c>
      <c r="F696" s="24" t="n">
        <f aca="false">E696/43560</f>
        <v>14.6620998246266</v>
      </c>
    </row>
    <row r="697" customFormat="false" ht="15" hidden="false" customHeight="false" outlineLevel="0" collapsed="false">
      <c r="A697" s="58" t="n">
        <v>21185</v>
      </c>
      <c r="B697" s="0" t="n">
        <v>1957</v>
      </c>
      <c r="C697" s="0" t="n">
        <v>12</v>
      </c>
      <c r="D697" s="0" t="n">
        <v>19665.6784061505</v>
      </c>
      <c r="E697" s="13" t="n">
        <v>635432.982651825</v>
      </c>
      <c r="F697" s="24" t="n">
        <f aca="false">E697/43560</f>
        <v>14.5875340370024</v>
      </c>
    </row>
    <row r="698" customFormat="false" ht="15" hidden="false" customHeight="false" outlineLevel="0" collapsed="false">
      <c r="A698" s="58" t="n">
        <v>30589</v>
      </c>
      <c r="B698" s="0" t="n">
        <v>1983</v>
      </c>
      <c r="C698" s="0" t="n">
        <v>9</v>
      </c>
      <c r="D698" s="0" t="n">
        <v>19699.9085390127</v>
      </c>
      <c r="E698" s="13" t="n">
        <v>609826.445647351</v>
      </c>
      <c r="F698" s="24" t="n">
        <f aca="false">E698/43560</f>
        <v>13.9996888348795</v>
      </c>
    </row>
    <row r="699" customFormat="false" ht="15" hidden="false" customHeight="false" outlineLevel="0" collapsed="false">
      <c r="A699" s="58" t="n">
        <v>10348</v>
      </c>
      <c r="B699" s="0" t="n">
        <v>1928</v>
      </c>
      <c r="C699" s="0" t="n">
        <v>4</v>
      </c>
      <c r="D699" s="0" t="n">
        <v>19758.8894307325</v>
      </c>
      <c r="E699" s="13" t="n">
        <v>577900.503399515</v>
      </c>
      <c r="F699" s="24" t="n">
        <f aca="false">E699/43560</f>
        <v>13.2667700504939</v>
      </c>
    </row>
    <row r="700" customFormat="false" ht="15" hidden="false" customHeight="false" outlineLevel="0" collapsed="false">
      <c r="A700" s="58" t="n">
        <v>17653</v>
      </c>
      <c r="B700" s="0" t="n">
        <v>1948</v>
      </c>
      <c r="C700" s="0" t="n">
        <v>4</v>
      </c>
      <c r="D700" s="0" t="n">
        <v>19771.976388336</v>
      </c>
      <c r="E700" s="13" t="n">
        <v>591910.955289809</v>
      </c>
      <c r="F700" s="24" t="n">
        <f aca="false">E700/43560</f>
        <v>13.5884057688202</v>
      </c>
    </row>
    <row r="701" customFormat="false" ht="15" hidden="false" customHeight="false" outlineLevel="0" collapsed="false">
      <c r="A701" s="58" t="n">
        <v>22736</v>
      </c>
      <c r="B701" s="0" t="n">
        <v>1962</v>
      </c>
      <c r="C701" s="0" t="n">
        <v>3</v>
      </c>
      <c r="D701" s="0" t="n">
        <v>19836.095703125</v>
      </c>
      <c r="E701" s="13" t="n">
        <v>635432.982651825</v>
      </c>
      <c r="F701" s="24" t="n">
        <f aca="false">E701/43560</f>
        <v>14.5875340370024</v>
      </c>
    </row>
    <row r="702" customFormat="false" ht="15" hidden="false" customHeight="false" outlineLevel="0" collapsed="false">
      <c r="A702" s="58" t="n">
        <v>24868</v>
      </c>
      <c r="B702" s="0" t="n">
        <v>1968</v>
      </c>
      <c r="C702" s="0" t="n">
        <v>1</v>
      </c>
      <c r="D702" s="0" t="n">
        <v>19843.0871068869</v>
      </c>
      <c r="E702" s="13" t="n">
        <v>611600.647647236</v>
      </c>
      <c r="F702" s="24" t="n">
        <f aca="false">E702/43560</f>
        <v>14.0404189083388</v>
      </c>
    </row>
    <row r="703" customFormat="false" ht="15" hidden="false" customHeight="false" outlineLevel="0" collapsed="false">
      <c r="A703" s="58" t="n">
        <v>9831</v>
      </c>
      <c r="B703" s="0" t="n">
        <v>1926</v>
      </c>
      <c r="C703" s="0" t="n">
        <v>11</v>
      </c>
      <c r="D703" s="0" t="n">
        <v>19955.2144456608</v>
      </c>
      <c r="E703" s="13" t="n">
        <v>621913.640708061</v>
      </c>
      <c r="F703" s="24" t="n">
        <f aca="false">E703/43560</f>
        <v>14.2771726517002</v>
      </c>
    </row>
    <row r="704" customFormat="false" ht="15" hidden="false" customHeight="false" outlineLevel="0" collapsed="false">
      <c r="A704" s="58" t="n">
        <v>25203</v>
      </c>
      <c r="B704" s="0" t="n">
        <v>1968</v>
      </c>
      <c r="C704" s="0" t="n">
        <v>12</v>
      </c>
      <c r="D704" s="0" t="n">
        <v>19964.2686479897</v>
      </c>
      <c r="E704" s="13" t="n">
        <v>658881.847946741</v>
      </c>
      <c r="F704" s="24" t="n">
        <f aca="false">E704/43560</f>
        <v>15.1258459124596</v>
      </c>
    </row>
    <row r="705" customFormat="false" ht="15" hidden="false" customHeight="false" outlineLevel="0" collapsed="false">
      <c r="A705" s="58" t="n">
        <v>31867</v>
      </c>
      <c r="B705" s="0" t="n">
        <v>1987</v>
      </c>
      <c r="C705" s="0" t="n">
        <v>3</v>
      </c>
      <c r="D705" s="0" t="n">
        <v>20052.7738977906</v>
      </c>
      <c r="E705" s="13" t="n">
        <v>633011.259984533</v>
      </c>
      <c r="F705" s="24" t="n">
        <f aca="false">E705/43560</f>
        <v>14.5319389344475</v>
      </c>
    </row>
    <row r="706" customFormat="false" ht="15" hidden="false" customHeight="false" outlineLevel="0" collapsed="false">
      <c r="A706" s="58" t="n">
        <v>31443</v>
      </c>
      <c r="B706" s="0" t="n">
        <v>1986</v>
      </c>
      <c r="C706" s="0" t="n">
        <v>1</v>
      </c>
      <c r="D706" s="0" t="n">
        <v>20088.1215789212</v>
      </c>
      <c r="E706" s="13" t="n">
        <v>661421.348212352</v>
      </c>
      <c r="F706" s="24" t="n">
        <f aca="false">E706/43560</f>
        <v>15.1841448166288</v>
      </c>
    </row>
    <row r="707" customFormat="false" ht="15" hidden="false" customHeight="false" outlineLevel="0" collapsed="false">
      <c r="A707" s="58" t="n">
        <v>19571</v>
      </c>
      <c r="B707" s="0" t="n">
        <v>1953</v>
      </c>
      <c r="C707" s="0" t="n">
        <v>7</v>
      </c>
      <c r="D707" s="0" t="n">
        <v>20097.7190236863</v>
      </c>
      <c r="E707" s="13" t="n">
        <v>588978.145393941</v>
      </c>
      <c r="F707" s="24" t="n">
        <f aca="false">E707/43560</f>
        <v>13.5210777179509</v>
      </c>
    </row>
    <row r="708" customFormat="false" ht="15" hidden="false" customHeight="false" outlineLevel="0" collapsed="false">
      <c r="A708" s="58" t="n">
        <v>21093</v>
      </c>
      <c r="B708" s="0" t="n">
        <v>1957</v>
      </c>
      <c r="C708" s="0" t="n">
        <v>9</v>
      </c>
      <c r="D708" s="0" t="n">
        <v>20122.9896870024</v>
      </c>
      <c r="E708" s="13" t="n">
        <v>609178.924979945</v>
      </c>
      <c r="F708" s="24" t="n">
        <f aca="false">E708/43560</f>
        <v>13.9848238057839</v>
      </c>
    </row>
    <row r="709" customFormat="false" ht="15" hidden="false" customHeight="false" outlineLevel="0" collapsed="false">
      <c r="A709" s="58" t="n">
        <v>23345</v>
      </c>
      <c r="B709" s="0" t="n">
        <v>1963</v>
      </c>
      <c r="C709" s="0" t="n">
        <v>11</v>
      </c>
      <c r="D709" s="0" t="n">
        <v>20180.6466834196</v>
      </c>
      <c r="E709" s="13" t="n">
        <v>654629.896284925</v>
      </c>
      <c r="F709" s="24" t="n">
        <f aca="false">E709/43560</f>
        <v>15.02823453363</v>
      </c>
    </row>
    <row r="710" customFormat="false" ht="15" hidden="false" customHeight="false" outlineLevel="0" collapsed="false">
      <c r="A710" s="58" t="n">
        <v>9252</v>
      </c>
      <c r="B710" s="0" t="n">
        <v>1925</v>
      </c>
      <c r="C710" s="0" t="n">
        <v>4</v>
      </c>
      <c r="D710" s="0" t="n">
        <v>20219.4127935908</v>
      </c>
      <c r="E710" s="13" t="n">
        <v>658025.622246421</v>
      </c>
      <c r="F710" s="24" t="n">
        <f aca="false">E710/43560</f>
        <v>15.1061896750785</v>
      </c>
    </row>
    <row r="711" customFormat="false" ht="15" hidden="false" customHeight="false" outlineLevel="0" collapsed="false">
      <c r="A711" s="58" t="n">
        <v>31016</v>
      </c>
      <c r="B711" s="0" t="n">
        <v>1984</v>
      </c>
      <c r="C711" s="0" t="n">
        <v>11</v>
      </c>
      <c r="D711" s="0" t="n">
        <v>20248.752562699</v>
      </c>
      <c r="E711" s="13" t="n">
        <v>646752.230746305</v>
      </c>
      <c r="F711" s="24" t="n">
        <f aca="false">E711/43560</f>
        <v>14.8473882173165</v>
      </c>
    </row>
    <row r="712" customFormat="false" ht="15" hidden="false" customHeight="false" outlineLevel="0" collapsed="false">
      <c r="A712" s="58" t="n">
        <v>17075</v>
      </c>
      <c r="B712" s="0" t="n">
        <v>1946</v>
      </c>
      <c r="C712" s="0" t="n">
        <v>9</v>
      </c>
      <c r="D712" s="0" t="n">
        <v>20260.7106638137</v>
      </c>
      <c r="E712" s="13" t="n">
        <v>609178.924979945</v>
      </c>
      <c r="F712" s="24" t="n">
        <f aca="false">E712/43560</f>
        <v>13.9848238057839</v>
      </c>
    </row>
    <row r="713" customFormat="false" ht="15" hidden="false" customHeight="false" outlineLevel="0" collapsed="false">
      <c r="A713" s="58" t="n">
        <v>15826</v>
      </c>
      <c r="B713" s="0" t="n">
        <v>1943</v>
      </c>
      <c r="C713" s="0" t="n">
        <v>4</v>
      </c>
      <c r="D713" s="0" t="n">
        <v>20291.6244277468</v>
      </c>
      <c r="E713" s="13" t="n">
        <v>674580.710678011</v>
      </c>
      <c r="F713" s="24" t="n">
        <f aca="false">E713/43560</f>
        <v>15.486242210239</v>
      </c>
    </row>
    <row r="714" customFormat="false" ht="15" hidden="false" customHeight="false" outlineLevel="0" collapsed="false">
      <c r="A714" s="58" t="n">
        <v>36799</v>
      </c>
      <c r="B714" s="0" t="n">
        <v>2000</v>
      </c>
      <c r="C714" s="0" t="n">
        <v>9</v>
      </c>
      <c r="D714" s="0" t="n">
        <v>20322.9422024283</v>
      </c>
      <c r="E714" s="13" t="n">
        <v>573722.977956463</v>
      </c>
      <c r="F714" s="24" t="n">
        <f aca="false">E714/43560</f>
        <v>13.1708672625451</v>
      </c>
    </row>
    <row r="715" customFormat="false" ht="15" hidden="false" customHeight="false" outlineLevel="0" collapsed="false">
      <c r="A715" s="58" t="n">
        <v>17014</v>
      </c>
      <c r="B715" s="0" t="n">
        <v>1946</v>
      </c>
      <c r="C715" s="0" t="n">
        <v>7</v>
      </c>
      <c r="D715" s="0" t="n">
        <v>20365.9484101314</v>
      </c>
      <c r="E715" s="13" t="n">
        <v>653396.042421148</v>
      </c>
      <c r="F715" s="24" t="n">
        <f aca="false">E715/43560</f>
        <v>14.999909146491</v>
      </c>
    </row>
    <row r="716" customFormat="false" ht="15" hidden="false" customHeight="false" outlineLevel="0" collapsed="false">
      <c r="A716" s="58" t="n">
        <v>24319</v>
      </c>
      <c r="B716" s="0" t="n">
        <v>1966</v>
      </c>
      <c r="C716" s="0" t="n">
        <v>7</v>
      </c>
      <c r="D716" s="0" t="n">
        <v>20370.348999801</v>
      </c>
      <c r="E716" s="13" t="n">
        <v>653396.042421148</v>
      </c>
      <c r="F716" s="24" t="n">
        <f aca="false">E716/43560</f>
        <v>14.999909146491</v>
      </c>
    </row>
    <row r="717" customFormat="false" ht="15" hidden="false" customHeight="false" outlineLevel="0" collapsed="false">
      <c r="A717" s="58" t="n">
        <v>18901</v>
      </c>
      <c r="B717" s="0" t="n">
        <v>1951</v>
      </c>
      <c r="C717" s="0" t="n">
        <v>9</v>
      </c>
      <c r="D717" s="0" t="n">
        <v>20371.5258757962</v>
      </c>
      <c r="E717" s="13" t="n">
        <v>584723.926288808</v>
      </c>
      <c r="F717" s="24" t="n">
        <f aca="false">E717/43560</f>
        <v>13.4234142857853</v>
      </c>
    </row>
    <row r="718" customFormat="false" ht="15" hidden="false" customHeight="false" outlineLevel="0" collapsed="false">
      <c r="A718" s="58" t="n">
        <v>36280</v>
      </c>
      <c r="B718" s="0" t="n">
        <v>1999</v>
      </c>
      <c r="C718" s="0" t="n">
        <v>4</v>
      </c>
      <c r="D718" s="0" t="n">
        <v>20435.6181080812</v>
      </c>
      <c r="E718" s="13" t="n">
        <v>636641.064724637</v>
      </c>
      <c r="F718" s="24" t="n">
        <f aca="false">E718/43560</f>
        <v>14.6152677852304</v>
      </c>
    </row>
    <row r="719" customFormat="false" ht="15" hidden="false" customHeight="false" outlineLevel="0" collapsed="false">
      <c r="A719" s="58" t="n">
        <v>37894</v>
      </c>
      <c r="B719" s="0" t="n">
        <v>2003</v>
      </c>
      <c r="C719" s="0" t="n">
        <v>9</v>
      </c>
      <c r="D719" s="0" t="n">
        <v>20447.6022715963</v>
      </c>
      <c r="E719" s="13" t="n">
        <v>549890.642951875</v>
      </c>
      <c r="F719" s="24" t="n">
        <f aca="false">E719/43560</f>
        <v>12.6237521338814</v>
      </c>
    </row>
    <row r="720" customFormat="false" ht="15" hidden="false" customHeight="false" outlineLevel="0" collapsed="false">
      <c r="A720" s="58" t="n">
        <v>26511</v>
      </c>
      <c r="B720" s="0" t="n">
        <v>1972</v>
      </c>
      <c r="C720" s="0" t="n">
        <v>7</v>
      </c>
      <c r="D720" s="0" t="n">
        <v>20484.7470640924</v>
      </c>
      <c r="E720" s="13" t="n">
        <v>661225.598706662</v>
      </c>
      <c r="F720" s="24" t="n">
        <f aca="false">E720/43560</f>
        <v>15.1796510263237</v>
      </c>
    </row>
    <row r="721" customFormat="false" ht="15" hidden="false" customHeight="false" outlineLevel="0" collapsed="false">
      <c r="A721" s="58" t="n">
        <v>36068</v>
      </c>
      <c r="B721" s="0" t="n">
        <v>1998</v>
      </c>
      <c r="C721" s="0" t="n">
        <v>9</v>
      </c>
      <c r="D721" s="0" t="n">
        <v>20499.3491988455</v>
      </c>
      <c r="E721" s="13" t="n">
        <v>625464.75422737</v>
      </c>
      <c r="F721" s="24" t="n">
        <f aca="false">E721/43560</f>
        <v>14.3586950006283</v>
      </c>
    </row>
    <row r="722" customFormat="false" ht="15" hidden="false" customHeight="false" outlineLevel="0" collapsed="false">
      <c r="A722" s="58" t="n">
        <v>18840</v>
      </c>
      <c r="B722" s="0" t="n">
        <v>1951</v>
      </c>
      <c r="C722" s="0" t="n">
        <v>7</v>
      </c>
      <c r="D722" s="0" t="n">
        <v>20528.84027916</v>
      </c>
      <c r="E722" s="13" t="n">
        <v>636641.064724637</v>
      </c>
      <c r="F722" s="24" t="n">
        <f aca="false">E722/43560</f>
        <v>14.6152677852304</v>
      </c>
    </row>
    <row r="723" customFormat="false" ht="15" hidden="false" customHeight="false" outlineLevel="0" collapsed="false">
      <c r="A723" s="58" t="n">
        <v>25050</v>
      </c>
      <c r="B723" s="0" t="n">
        <v>1968</v>
      </c>
      <c r="C723" s="0" t="n">
        <v>7</v>
      </c>
      <c r="D723" s="0" t="n">
        <v>20602.1427149681</v>
      </c>
      <c r="E723" s="13" t="n">
        <v>636641.064724637</v>
      </c>
      <c r="F723" s="24" t="n">
        <f aca="false">E723/43560</f>
        <v>14.6152677852304</v>
      </c>
    </row>
    <row r="724" customFormat="false" ht="15" hidden="false" customHeight="false" outlineLevel="0" collapsed="false">
      <c r="A724" s="58" t="n">
        <v>34120</v>
      </c>
      <c r="B724" s="0" t="n">
        <v>1993</v>
      </c>
      <c r="C724" s="0" t="n">
        <v>5</v>
      </c>
      <c r="D724" s="0" t="n">
        <v>20619.0746417197</v>
      </c>
      <c r="E724" s="13" t="n">
        <v>460377.53955705</v>
      </c>
      <c r="F724" s="24" t="n">
        <f aca="false">E724/43560</f>
        <v>10.568814039418</v>
      </c>
    </row>
    <row r="725" customFormat="false" ht="15" hidden="false" customHeight="false" outlineLevel="0" collapsed="false">
      <c r="A725" s="58" t="n">
        <v>31259</v>
      </c>
      <c r="B725" s="0" t="n">
        <v>1985</v>
      </c>
      <c r="C725" s="0" t="n">
        <v>7</v>
      </c>
      <c r="D725" s="0" t="n">
        <v>20644.7926453025</v>
      </c>
      <c r="E725" s="13" t="n">
        <v>626674.384430074</v>
      </c>
      <c r="F725" s="24" t="n">
        <f aca="false">E725/43560</f>
        <v>14.3864642890283</v>
      </c>
    </row>
    <row r="726" customFormat="false" ht="15" hidden="false" customHeight="false" outlineLevel="0" collapsed="false">
      <c r="A726" s="58" t="n">
        <v>14823</v>
      </c>
      <c r="B726" s="0" t="n">
        <v>1940</v>
      </c>
      <c r="C726" s="0" t="n">
        <v>7</v>
      </c>
      <c r="D726" s="0" t="n">
        <v>20693.7661723726</v>
      </c>
      <c r="E726" s="13" t="n">
        <v>673589.29468127</v>
      </c>
      <c r="F726" s="24" t="n">
        <f aca="false">E726/43560</f>
        <v>15.4634824306995</v>
      </c>
    </row>
    <row r="727" customFormat="false" ht="15" hidden="false" customHeight="false" outlineLevel="0" collapsed="false">
      <c r="A727" s="58" t="n">
        <v>19997</v>
      </c>
      <c r="B727" s="0" t="n">
        <v>1954</v>
      </c>
      <c r="C727" s="0" t="n">
        <v>9</v>
      </c>
      <c r="D727" s="0" t="n">
        <v>20712.0588301154</v>
      </c>
      <c r="E727" s="13" t="n">
        <v>549890.642951875</v>
      </c>
      <c r="F727" s="24" t="n">
        <f aca="false">E727/43560</f>
        <v>12.6237521338814</v>
      </c>
    </row>
    <row r="728" customFormat="false" ht="15" hidden="false" customHeight="false" outlineLevel="0" collapsed="false">
      <c r="A728" s="58" t="n">
        <v>34393</v>
      </c>
      <c r="B728" s="0" t="n">
        <v>1994</v>
      </c>
      <c r="C728" s="0" t="n">
        <v>2</v>
      </c>
      <c r="D728" s="0" t="n">
        <v>20807.9973999801</v>
      </c>
      <c r="E728" s="13" t="n">
        <v>707296.966254874</v>
      </c>
      <c r="F728" s="24" t="n">
        <f aca="false">E728/43560</f>
        <v>16.2373040921688</v>
      </c>
    </row>
    <row r="729" customFormat="false" ht="15" hidden="false" customHeight="false" outlineLevel="0" collapsed="false">
      <c r="A729" s="58" t="n">
        <v>15918</v>
      </c>
      <c r="B729" s="0" t="n">
        <v>1943</v>
      </c>
      <c r="C729" s="0" t="n">
        <v>7</v>
      </c>
      <c r="D729" s="0" t="n">
        <v>20869.5088201632</v>
      </c>
      <c r="E729" s="13" t="n">
        <v>647718.706719063</v>
      </c>
      <c r="F729" s="24" t="n">
        <f aca="false">E729/43560</f>
        <v>14.8695754526874</v>
      </c>
    </row>
    <row r="730" customFormat="false" ht="15" hidden="false" customHeight="false" outlineLevel="0" collapsed="false">
      <c r="A730" s="58" t="n">
        <v>23162</v>
      </c>
      <c r="B730" s="0" t="n">
        <v>1963</v>
      </c>
      <c r="C730" s="0" t="n">
        <v>5</v>
      </c>
      <c r="D730" s="0" t="n">
        <v>20883.1239550159</v>
      </c>
      <c r="E730" s="13" t="n">
        <v>449104.148056935</v>
      </c>
      <c r="F730" s="24" t="n">
        <f aca="false">E730/43560</f>
        <v>10.310012581656</v>
      </c>
    </row>
    <row r="731" customFormat="false" ht="15" hidden="false" customHeight="false" outlineLevel="0" collapsed="false">
      <c r="A731" s="58" t="n">
        <v>21762</v>
      </c>
      <c r="B731" s="0" t="n">
        <v>1959</v>
      </c>
      <c r="C731" s="0" t="n">
        <v>7</v>
      </c>
      <c r="D731" s="0" t="n">
        <v>20926.7185260748</v>
      </c>
      <c r="E731" s="13" t="n">
        <v>673589.29468127</v>
      </c>
      <c r="F731" s="24" t="n">
        <f aca="false">E731/43560</f>
        <v>15.4634824306995</v>
      </c>
    </row>
    <row r="732" customFormat="false" ht="15" hidden="false" customHeight="false" outlineLevel="0" collapsed="false">
      <c r="A732" s="58" t="n">
        <v>26876</v>
      </c>
      <c r="B732" s="0" t="n">
        <v>1973</v>
      </c>
      <c r="C732" s="0" t="n">
        <v>7</v>
      </c>
      <c r="D732" s="0" t="n">
        <v>20959.6642739849</v>
      </c>
      <c r="E732" s="13" t="n">
        <v>647718.706719063</v>
      </c>
      <c r="F732" s="24" t="n">
        <f aca="false">E732/43560</f>
        <v>14.8695754526874</v>
      </c>
    </row>
    <row r="733" customFormat="false" ht="15" hidden="false" customHeight="false" outlineLevel="0" collapsed="false">
      <c r="A733" s="58" t="n">
        <v>30894</v>
      </c>
      <c r="B733" s="0" t="n">
        <v>1984</v>
      </c>
      <c r="C733" s="0" t="n">
        <v>7</v>
      </c>
      <c r="D733" s="0" t="n">
        <v>21068.8093650478</v>
      </c>
      <c r="E733" s="13" t="n">
        <v>669129.116507771</v>
      </c>
      <c r="F733" s="24" t="n">
        <f aca="false">E733/43560</f>
        <v>15.3610908289204</v>
      </c>
    </row>
    <row r="734" customFormat="false" ht="15" hidden="false" customHeight="false" outlineLevel="0" collapsed="false">
      <c r="A734" s="58" t="n">
        <v>26664</v>
      </c>
      <c r="B734" s="0" t="n">
        <v>1972</v>
      </c>
      <c r="C734" s="0" t="n">
        <v>12</v>
      </c>
      <c r="D734" s="0" t="n">
        <v>21070.0191953623</v>
      </c>
      <c r="E734" s="13" t="n">
        <v>620928.466061892</v>
      </c>
      <c r="F734" s="24" t="n">
        <f aca="false">E734/43560</f>
        <v>14.2545561538543</v>
      </c>
    </row>
    <row r="735" customFormat="false" ht="15" hidden="false" customHeight="false" outlineLevel="0" collapsed="false">
      <c r="A735" s="58" t="n">
        <v>15431</v>
      </c>
      <c r="B735" s="0" t="n">
        <v>1942</v>
      </c>
      <c r="C735" s="0" t="n">
        <v>3</v>
      </c>
      <c r="D735" s="0" t="n">
        <v>21112.1448422572</v>
      </c>
      <c r="E735" s="13" t="n">
        <v>620928.466061892</v>
      </c>
      <c r="F735" s="24" t="n">
        <f aca="false">E735/43560</f>
        <v>14.2545561538543</v>
      </c>
    </row>
    <row r="736" customFormat="false" ht="15" hidden="false" customHeight="false" outlineLevel="0" collapsed="false">
      <c r="A736" s="58" t="n">
        <v>26145</v>
      </c>
      <c r="B736" s="0" t="n">
        <v>1971</v>
      </c>
      <c r="C736" s="0" t="n">
        <v>7</v>
      </c>
      <c r="D736" s="0" t="n">
        <v>21185.8559414809</v>
      </c>
      <c r="E736" s="13" t="n">
        <v>644674.117816634</v>
      </c>
      <c r="F736" s="24" t="n">
        <f aca="false">E736/43560</f>
        <v>14.7996813089218</v>
      </c>
    </row>
    <row r="737" customFormat="false" ht="15" hidden="false" customHeight="false" outlineLevel="0" collapsed="false">
      <c r="A737" s="58" t="n">
        <v>35642</v>
      </c>
      <c r="B737" s="0" t="n">
        <v>1997</v>
      </c>
      <c r="C737" s="0" t="n">
        <v>7</v>
      </c>
      <c r="D737" s="0" t="n">
        <v>21188.6884330215</v>
      </c>
      <c r="E737" s="13" t="n">
        <v>460181.79005136</v>
      </c>
      <c r="F737" s="24" t="n">
        <f aca="false">E737/43560</f>
        <v>10.564320249113</v>
      </c>
    </row>
    <row r="738" customFormat="false" ht="15" hidden="false" customHeight="false" outlineLevel="0" collapsed="false">
      <c r="A738" s="58" t="n">
        <v>37711</v>
      </c>
      <c r="B738" s="0" t="n">
        <v>2003</v>
      </c>
      <c r="C738" s="0" t="n">
        <v>3</v>
      </c>
      <c r="D738" s="0" t="n">
        <v>21258.5649507365</v>
      </c>
      <c r="E738" s="13" t="n">
        <v>620928.466061892</v>
      </c>
      <c r="F738" s="24" t="n">
        <f aca="false">E738/43560</f>
        <v>14.2545561538543</v>
      </c>
    </row>
    <row r="739" customFormat="false" ht="15" hidden="false" customHeight="false" outlineLevel="0" collapsed="false">
      <c r="A739" s="58" t="n">
        <v>35277</v>
      </c>
      <c r="B739" s="0" t="n">
        <v>1996</v>
      </c>
      <c r="C739" s="0" t="n">
        <v>7</v>
      </c>
      <c r="D739" s="0" t="n">
        <v>21280.6570959395</v>
      </c>
      <c r="E739" s="13" t="n">
        <v>480382.569637365</v>
      </c>
      <c r="F739" s="24" t="n">
        <f aca="false">E739/43560</f>
        <v>11.0280663369459</v>
      </c>
    </row>
    <row r="740" customFormat="false" ht="15" hidden="false" customHeight="false" outlineLevel="0" collapsed="false">
      <c r="A740" s="58" t="n">
        <v>23954</v>
      </c>
      <c r="B740" s="0" t="n">
        <v>1965</v>
      </c>
      <c r="C740" s="0" t="n">
        <v>7</v>
      </c>
      <c r="D740" s="0" t="n">
        <v>21304.9500646895</v>
      </c>
      <c r="E740" s="13" t="n">
        <v>480382.569637365</v>
      </c>
      <c r="F740" s="24" t="n">
        <f aca="false">E740/43560</f>
        <v>11.0280663369459</v>
      </c>
    </row>
    <row r="741" customFormat="false" ht="15" hidden="false" customHeight="false" outlineLevel="0" collapsed="false">
      <c r="A741" s="58" t="n">
        <v>10258</v>
      </c>
      <c r="B741" s="0" t="n">
        <v>1928</v>
      </c>
      <c r="C741" s="0" t="n">
        <v>1</v>
      </c>
      <c r="D741" s="0" t="n">
        <v>21316.8017889132</v>
      </c>
      <c r="E741" s="13" t="n">
        <v>607421.574074293</v>
      </c>
      <c r="F741" s="24" t="n">
        <f aca="false">E741/43560</f>
        <v>13.9444805802179</v>
      </c>
    </row>
    <row r="742" customFormat="false" ht="15" hidden="false" customHeight="false" outlineLevel="0" collapsed="false">
      <c r="A742" s="58" t="n">
        <v>19936</v>
      </c>
      <c r="B742" s="0" t="n">
        <v>1954</v>
      </c>
      <c r="C742" s="0" t="n">
        <v>7</v>
      </c>
      <c r="D742" s="0" t="n">
        <v>21332.9620944467</v>
      </c>
      <c r="E742" s="13" t="n">
        <v>460181.79005136</v>
      </c>
      <c r="F742" s="24" t="n">
        <f aca="false">E742/43560</f>
        <v>10.564320249113</v>
      </c>
    </row>
    <row r="743" customFormat="false" ht="15" hidden="false" customHeight="false" outlineLevel="0" collapsed="false">
      <c r="A743" s="58" t="n">
        <v>36372</v>
      </c>
      <c r="B743" s="0" t="n">
        <v>1999</v>
      </c>
      <c r="C743" s="0" t="n">
        <v>7</v>
      </c>
      <c r="D743" s="0" t="n">
        <v>21341.7129901473</v>
      </c>
      <c r="E743" s="13" t="n">
        <v>480382.569637365</v>
      </c>
      <c r="F743" s="24" t="n">
        <f aca="false">E743/43560</f>
        <v>11.0280663369459</v>
      </c>
    </row>
    <row r="744" customFormat="false" ht="15" hidden="false" customHeight="false" outlineLevel="0" collapsed="false">
      <c r="A744" s="58" t="n">
        <v>8156</v>
      </c>
      <c r="B744" s="0" t="n">
        <v>1922</v>
      </c>
      <c r="C744" s="0" t="n">
        <v>4</v>
      </c>
      <c r="D744" s="0" t="n">
        <v>21401.1725218949</v>
      </c>
      <c r="E744" s="13" t="n">
        <v>488992.700617253</v>
      </c>
      <c r="F744" s="24" t="n">
        <f aca="false">E744/43560</f>
        <v>11.2257277460343</v>
      </c>
    </row>
    <row r="745" customFormat="false" ht="15" hidden="false" customHeight="false" outlineLevel="0" collapsed="false">
      <c r="A745" s="58" t="n">
        <v>31624</v>
      </c>
      <c r="B745" s="0" t="n">
        <v>1986</v>
      </c>
      <c r="C745" s="0" t="n">
        <v>7</v>
      </c>
      <c r="D745" s="0" t="n">
        <v>21404.9819367038</v>
      </c>
      <c r="E745" s="13" t="n">
        <v>481592.199840069</v>
      </c>
      <c r="F745" s="24" t="n">
        <f aca="false">E745/43560</f>
        <v>11.0558356253459</v>
      </c>
    </row>
    <row r="746" customFormat="false" ht="15" hidden="false" customHeight="false" outlineLevel="0" collapsed="false">
      <c r="A746" s="58" t="n">
        <v>27241</v>
      </c>
      <c r="B746" s="0" t="n">
        <v>1974</v>
      </c>
      <c r="C746" s="0" t="n">
        <v>7</v>
      </c>
      <c r="D746" s="0" t="n">
        <v>21427.8109449642</v>
      </c>
      <c r="E746" s="13" t="n">
        <v>457137.201148932</v>
      </c>
      <c r="F746" s="24" t="n">
        <f aca="false">E746/43560</f>
        <v>10.4944261053474</v>
      </c>
    </row>
    <row r="747" customFormat="false" ht="15" hidden="false" customHeight="false" outlineLevel="0" collapsed="false">
      <c r="A747" s="58" t="n">
        <v>28945</v>
      </c>
      <c r="B747" s="0" t="n">
        <v>1979</v>
      </c>
      <c r="C747" s="0" t="n">
        <v>3</v>
      </c>
      <c r="D747" s="0" t="n">
        <v>21470.0106737659</v>
      </c>
      <c r="E747" s="13" t="n">
        <v>509984.461623404</v>
      </c>
      <c r="F747" s="24" t="n">
        <f aca="false">E747/43560</f>
        <v>11.7076322686732</v>
      </c>
    </row>
    <row r="748" customFormat="false" ht="15" hidden="false" customHeight="false" outlineLevel="0" collapsed="false">
      <c r="A748" s="58" t="n">
        <v>25780</v>
      </c>
      <c r="B748" s="0" t="n">
        <v>1970</v>
      </c>
      <c r="C748" s="0" t="n">
        <v>7</v>
      </c>
      <c r="D748" s="0" t="n">
        <v>21539.5264480494</v>
      </c>
      <c r="E748" s="13" t="n">
        <v>483322.89224105</v>
      </c>
      <c r="F748" s="24" t="n">
        <f aca="false">E748/43560</f>
        <v>11.0955668558551</v>
      </c>
    </row>
    <row r="749" customFormat="false" ht="15" hidden="false" customHeight="false" outlineLevel="0" collapsed="false">
      <c r="A749" s="58" t="n">
        <v>22858</v>
      </c>
      <c r="B749" s="0" t="n">
        <v>1962</v>
      </c>
      <c r="C749" s="0" t="n">
        <v>7</v>
      </c>
      <c r="D749" s="0" t="n">
        <v>21561.1290928543</v>
      </c>
      <c r="E749" s="13" t="n">
        <v>483322.89224105</v>
      </c>
      <c r="F749" s="24" t="n">
        <f aca="false">E749/43560</f>
        <v>11.0955668558551</v>
      </c>
    </row>
    <row r="750" customFormat="false" ht="15" hidden="false" customHeight="false" outlineLevel="0" collapsed="false">
      <c r="A750" s="58" t="n">
        <v>10440</v>
      </c>
      <c r="B750" s="0" t="n">
        <v>1928</v>
      </c>
      <c r="C750" s="0" t="n">
        <v>7</v>
      </c>
      <c r="D750" s="0" t="n">
        <v>21570.777082504</v>
      </c>
      <c r="E750" s="13" t="n">
        <v>484532.522443754</v>
      </c>
      <c r="F750" s="24" t="n">
        <f aca="false">E750/43560</f>
        <v>11.1233361442551</v>
      </c>
    </row>
    <row r="751" customFormat="false" ht="15" hidden="false" customHeight="false" outlineLevel="0" collapsed="false">
      <c r="A751" s="58" t="n">
        <v>31685</v>
      </c>
      <c r="B751" s="0" t="n">
        <v>1986</v>
      </c>
      <c r="C751" s="0" t="n">
        <v>9</v>
      </c>
      <c r="D751" s="0" t="n">
        <v>21580.6661773487</v>
      </c>
      <c r="E751" s="13" t="n">
        <v>457137.201148932</v>
      </c>
      <c r="F751" s="24" t="n">
        <f aca="false">E751/43560</f>
        <v>10.4944261053474</v>
      </c>
    </row>
    <row r="752" customFormat="false" ht="15" hidden="false" customHeight="false" outlineLevel="0" collapsed="false">
      <c r="A752" s="58" t="n">
        <v>25992</v>
      </c>
      <c r="B752" s="0" t="n">
        <v>1971</v>
      </c>
      <c r="C752" s="0" t="n">
        <v>2</v>
      </c>
      <c r="D752" s="0" t="n">
        <v>21583.3431155454</v>
      </c>
      <c r="E752" s="13" t="n">
        <v>509193.480203258</v>
      </c>
      <c r="F752" s="24" t="n">
        <f aca="false">E752/43560</f>
        <v>11.6894738338673</v>
      </c>
    </row>
    <row r="753" customFormat="false" ht="15" hidden="false" customHeight="false" outlineLevel="0" collapsed="false">
      <c r="A753" s="58" t="n">
        <v>21032</v>
      </c>
      <c r="B753" s="0" t="n">
        <v>1957</v>
      </c>
      <c r="C753" s="0" t="n">
        <v>7</v>
      </c>
      <c r="D753" s="0" t="n">
        <v>21624.964495422</v>
      </c>
      <c r="E753" s="13" t="n">
        <v>460077.523752617</v>
      </c>
      <c r="F753" s="24" t="n">
        <f aca="false">E753/43560</f>
        <v>10.5619266242566</v>
      </c>
    </row>
    <row r="754" customFormat="false" ht="15" hidden="false" customHeight="false" outlineLevel="0" collapsed="false">
      <c r="A754" s="58" t="n">
        <v>23223</v>
      </c>
      <c r="B754" s="0" t="n">
        <v>1963</v>
      </c>
      <c r="C754" s="0" t="n">
        <v>7</v>
      </c>
      <c r="D754" s="0" t="n">
        <v>21650.1685036823</v>
      </c>
      <c r="E754" s="13" t="n">
        <v>484532.522443754</v>
      </c>
      <c r="F754" s="24" t="n">
        <f aca="false">E754/43560</f>
        <v>11.1233361442551</v>
      </c>
    </row>
    <row r="755" customFormat="false" ht="15" hidden="false" customHeight="false" outlineLevel="0" collapsed="false">
      <c r="A755" s="58" t="n">
        <v>32173</v>
      </c>
      <c r="B755" s="0" t="n">
        <v>1988</v>
      </c>
      <c r="C755" s="0" t="n">
        <v>1</v>
      </c>
      <c r="D755" s="0" t="n">
        <v>21687.0517142715</v>
      </c>
      <c r="E755" s="13" t="n">
        <v>616897.216003759</v>
      </c>
      <c r="F755" s="24" t="n">
        <f aca="false">E755/43560</f>
        <v>14.1620113866795</v>
      </c>
    </row>
    <row r="756" customFormat="false" ht="15" hidden="false" customHeight="false" outlineLevel="0" collapsed="false">
      <c r="A756" s="58" t="n">
        <v>24138</v>
      </c>
      <c r="B756" s="0" t="n">
        <v>1966</v>
      </c>
      <c r="C756" s="0" t="n">
        <v>1</v>
      </c>
      <c r="D756" s="0" t="n">
        <v>21770.4695461783</v>
      </c>
      <c r="E756" s="13" t="n">
        <v>600306.320505968</v>
      </c>
      <c r="F756" s="24" t="n">
        <f aca="false">E756/43560</f>
        <v>13.7811368343886</v>
      </c>
    </row>
    <row r="757" customFormat="false" ht="15" hidden="false" customHeight="false" outlineLevel="0" collapsed="false">
      <c r="A757" s="58" t="n">
        <v>10074</v>
      </c>
      <c r="B757" s="0" t="n">
        <v>1927</v>
      </c>
      <c r="C757" s="0" t="n">
        <v>7</v>
      </c>
      <c r="D757" s="0" t="n">
        <v>21773.328125</v>
      </c>
      <c r="E757" s="13" t="n">
        <v>460077.523752617</v>
      </c>
      <c r="F757" s="24" t="n">
        <f aca="false">E757/43560</f>
        <v>10.5619266242566</v>
      </c>
    </row>
    <row r="758" customFormat="false" ht="15" hidden="false" customHeight="false" outlineLevel="0" collapsed="false">
      <c r="A758" s="58" t="n">
        <v>8432</v>
      </c>
      <c r="B758" s="0" t="n">
        <v>1923</v>
      </c>
      <c r="C758" s="0" t="n">
        <v>1</v>
      </c>
      <c r="D758" s="0" t="n">
        <v>21823.0579219745</v>
      </c>
      <c r="E758" s="13" t="n">
        <v>509984.461623404</v>
      </c>
      <c r="F758" s="24" t="n">
        <f aca="false">E758/43560</f>
        <v>11.7076322686732</v>
      </c>
    </row>
    <row r="759" customFormat="false" ht="15" hidden="false" customHeight="false" outlineLevel="0" collapsed="false">
      <c r="A759" s="58" t="n">
        <v>37741</v>
      </c>
      <c r="B759" s="0" t="n">
        <v>2003</v>
      </c>
      <c r="C759" s="0" t="n">
        <v>4</v>
      </c>
      <c r="D759" s="0" t="n">
        <v>22021.4073198647</v>
      </c>
      <c r="E759" s="13" t="n">
        <v>412769.403838266</v>
      </c>
      <c r="F759" s="24" t="n">
        <f aca="false">E759/43560</f>
        <v>9.47588163081418</v>
      </c>
    </row>
    <row r="760" customFormat="false" ht="15" hidden="false" customHeight="false" outlineLevel="0" collapsed="false">
      <c r="A760" s="58" t="n">
        <v>26084</v>
      </c>
      <c r="B760" s="0" t="n">
        <v>1971</v>
      </c>
      <c r="C760" s="0" t="n">
        <v>5</v>
      </c>
      <c r="D760" s="0" t="n">
        <v>22297.7750547373</v>
      </c>
      <c r="E760" s="13" t="n">
        <v>415709.726441951</v>
      </c>
      <c r="F760" s="24" t="n">
        <f aca="false">E760/43560</f>
        <v>9.54338214972339</v>
      </c>
    </row>
    <row r="761" customFormat="false" ht="15" hidden="false" customHeight="false" outlineLevel="0" collapsed="false">
      <c r="A761" s="58" t="n">
        <v>13849</v>
      </c>
      <c r="B761" s="0" t="n">
        <v>1937</v>
      </c>
      <c r="C761" s="0" t="n">
        <v>11</v>
      </c>
      <c r="D761" s="0" t="n">
        <v>22541.6007663217</v>
      </c>
      <c r="E761" s="13" t="n">
        <v>417361.96063207</v>
      </c>
      <c r="F761" s="24" t="n">
        <f aca="false">E761/43560</f>
        <v>9.58131222754981</v>
      </c>
    </row>
    <row r="762" customFormat="false" ht="15" hidden="false" customHeight="false" outlineLevel="0" collapsed="false">
      <c r="A762" s="58" t="n">
        <v>30224</v>
      </c>
      <c r="B762" s="0" t="n">
        <v>1982</v>
      </c>
      <c r="C762" s="0" t="n">
        <v>9</v>
      </c>
      <c r="D762" s="0" t="n">
        <v>22555.410330414</v>
      </c>
      <c r="E762" s="13" t="n">
        <v>439949.573157014</v>
      </c>
      <c r="F762" s="24" t="n">
        <f aca="false">E762/43560</f>
        <v>10.0998524599865</v>
      </c>
    </row>
    <row r="763" customFormat="false" ht="15" hidden="false" customHeight="false" outlineLevel="0" collapsed="false">
      <c r="A763" s="58" t="n">
        <v>17684</v>
      </c>
      <c r="B763" s="0" t="n">
        <v>1948</v>
      </c>
      <c r="C763" s="0" t="n">
        <v>5</v>
      </c>
      <c r="D763" s="0" t="n">
        <v>22580.1342928941</v>
      </c>
      <c r="E763" s="13" t="n">
        <v>453334.906181948</v>
      </c>
      <c r="F763" s="24" t="n">
        <f aca="false">E763/43560</f>
        <v>10.407137423828</v>
      </c>
    </row>
    <row r="764" customFormat="false" ht="15" hidden="false" customHeight="false" outlineLevel="0" collapsed="false">
      <c r="A764" s="58" t="n">
        <v>24166</v>
      </c>
      <c r="B764" s="0" t="n">
        <v>1966</v>
      </c>
      <c r="C764" s="0" t="n">
        <v>2</v>
      </c>
      <c r="D764" s="0" t="n">
        <v>22649.6987584594</v>
      </c>
      <c r="E764" s="13" t="n">
        <v>379051.979342018</v>
      </c>
      <c r="F764" s="24" t="n">
        <f aca="false">E764/43560</f>
        <v>8.70183607304909</v>
      </c>
    </row>
    <row r="765" customFormat="false" ht="15" hidden="false" customHeight="false" outlineLevel="0" collapsed="false">
      <c r="A765" s="58" t="n">
        <v>36950</v>
      </c>
      <c r="B765" s="0" t="n">
        <v>2001</v>
      </c>
      <c r="C765" s="0" t="n">
        <v>2</v>
      </c>
      <c r="D765" s="0" t="n">
        <v>22674.4136892914</v>
      </c>
      <c r="E765" s="13" t="n">
        <v>393122.113917007</v>
      </c>
      <c r="F765" s="24" t="n">
        <f aca="false">E765/43560</f>
        <v>9.02484191728666</v>
      </c>
    </row>
    <row r="766" customFormat="false" ht="15" hidden="false" customHeight="false" outlineLevel="0" collapsed="false">
      <c r="A766" s="58" t="n">
        <v>19418</v>
      </c>
      <c r="B766" s="0" t="n">
        <v>1953</v>
      </c>
      <c r="C766" s="0" t="n">
        <v>2</v>
      </c>
      <c r="D766" s="0" t="n">
        <v>22759.273698746</v>
      </c>
      <c r="E766" s="13" t="n">
        <v>379051.979342018</v>
      </c>
      <c r="F766" s="24" t="n">
        <f aca="false">E766/43560</f>
        <v>8.70183607304909</v>
      </c>
    </row>
    <row r="767" customFormat="false" ht="15" hidden="false" customHeight="false" outlineLevel="0" collapsed="false">
      <c r="A767" s="58" t="n">
        <v>16131</v>
      </c>
      <c r="B767" s="0" t="n">
        <v>1944</v>
      </c>
      <c r="C767" s="0" t="n">
        <v>2</v>
      </c>
      <c r="D767" s="0" t="n">
        <v>22814.1611265924</v>
      </c>
      <c r="E767" s="13" t="n">
        <v>417361.96063207</v>
      </c>
      <c r="F767" s="24" t="n">
        <f aca="false">E767/43560</f>
        <v>9.58131222754981</v>
      </c>
    </row>
    <row r="768" customFormat="false" ht="15" hidden="false" customHeight="false" outlineLevel="0" collapsed="false">
      <c r="A768" s="58" t="n">
        <v>36129</v>
      </c>
      <c r="B768" s="0" t="n">
        <v>1998</v>
      </c>
      <c r="C768" s="0" t="n">
        <v>11</v>
      </c>
      <c r="D768" s="0" t="n">
        <v>22861.6111912818</v>
      </c>
      <c r="E768" s="13" t="n">
        <v>442865.149177128</v>
      </c>
      <c r="F768" s="24" t="n">
        <f aca="false">E768/43560</f>
        <v>10.166784875508</v>
      </c>
    </row>
    <row r="769" customFormat="false" ht="15" hidden="false" customHeight="false" outlineLevel="0" collapsed="false">
      <c r="A769" s="58" t="n">
        <v>12815</v>
      </c>
      <c r="B769" s="0" t="n">
        <v>1935</v>
      </c>
      <c r="C769" s="0" t="n">
        <v>1</v>
      </c>
      <c r="D769" s="0" t="n">
        <v>22913.9777070064</v>
      </c>
      <c r="E769" s="13" t="n">
        <v>346344.260646907</v>
      </c>
      <c r="F769" s="24" t="n">
        <f aca="false">E769/43560</f>
        <v>7.95097017095746</v>
      </c>
    </row>
    <row r="770" customFormat="false" ht="15" hidden="false" customHeight="false" outlineLevel="0" collapsed="false">
      <c r="A770" s="58" t="n">
        <v>12874</v>
      </c>
      <c r="B770" s="0" t="n">
        <v>1935</v>
      </c>
      <c r="C770" s="0" t="n">
        <v>3</v>
      </c>
      <c r="D770" s="0" t="n">
        <v>22917.2059365048</v>
      </c>
      <c r="E770" s="13" t="n">
        <v>403291.826057081</v>
      </c>
      <c r="F770" s="24" t="n">
        <f aca="false">E770/43560</f>
        <v>9.25830638331224</v>
      </c>
    </row>
    <row r="771" customFormat="false" ht="15" hidden="false" customHeight="false" outlineLevel="0" collapsed="false">
      <c r="A771" s="58" t="n">
        <v>14641</v>
      </c>
      <c r="B771" s="0" t="n">
        <v>1940</v>
      </c>
      <c r="C771" s="0" t="n">
        <v>1</v>
      </c>
      <c r="D771" s="0" t="n">
        <v>23114.8013161823</v>
      </c>
      <c r="E771" s="13" t="n">
        <v>330169.69908931</v>
      </c>
      <c r="F771" s="24" t="n">
        <f aca="false">E771/43560</f>
        <v>7.57965333079224</v>
      </c>
    </row>
    <row r="772" customFormat="false" ht="15" hidden="false" customHeight="false" outlineLevel="0" collapsed="false">
      <c r="A772" s="58" t="n">
        <v>8401</v>
      </c>
      <c r="B772" s="0" t="n">
        <v>1922</v>
      </c>
      <c r="C772" s="0" t="n">
        <v>12</v>
      </c>
      <c r="D772" s="0" t="n">
        <v>23158.9132663217</v>
      </c>
      <c r="E772" s="13" t="n">
        <v>509521.640621837</v>
      </c>
      <c r="F772" s="24" t="n">
        <f aca="false">E772/43560</f>
        <v>11.6970073604646</v>
      </c>
    </row>
    <row r="773" customFormat="false" ht="15" hidden="false" customHeight="false" outlineLevel="0" collapsed="false">
      <c r="A773" s="58" t="n">
        <v>29645</v>
      </c>
      <c r="B773" s="0" t="n">
        <v>1981</v>
      </c>
      <c r="C773" s="0" t="n">
        <v>2</v>
      </c>
      <c r="D773" s="0" t="n">
        <v>23164.6579294387</v>
      </c>
      <c r="E773" s="13" t="n">
        <v>370584.10736197</v>
      </c>
      <c r="F773" s="24" t="n">
        <f aca="false">E773/43560</f>
        <v>8.50744048122061</v>
      </c>
    </row>
    <row r="774" customFormat="false" ht="15" hidden="false" customHeight="false" outlineLevel="0" collapsed="false">
      <c r="A774" s="58" t="n">
        <v>23101</v>
      </c>
      <c r="B774" s="0" t="n">
        <v>1963</v>
      </c>
      <c r="C774" s="0" t="n">
        <v>3</v>
      </c>
      <c r="D774" s="0" t="n">
        <v>23277.8718650478</v>
      </c>
      <c r="E774" s="13" t="n">
        <v>370584.10736197</v>
      </c>
      <c r="F774" s="24" t="n">
        <f aca="false">E774/43560</f>
        <v>8.50744048122061</v>
      </c>
    </row>
    <row r="775" customFormat="false" ht="15" hidden="false" customHeight="false" outlineLevel="0" collapsed="false">
      <c r="A775" s="58" t="n">
        <v>25476</v>
      </c>
      <c r="B775" s="0" t="n">
        <v>1969</v>
      </c>
      <c r="C775" s="0" t="n">
        <v>9</v>
      </c>
      <c r="D775" s="0" t="n">
        <v>23687.8179612858</v>
      </c>
      <c r="E775" s="13" t="n">
        <v>396759.440679592</v>
      </c>
      <c r="F775" s="24" t="n">
        <f aca="false">E775/43560</f>
        <v>9.10834344994473</v>
      </c>
    </row>
    <row r="776" customFormat="false" ht="15" hidden="false" customHeight="false" outlineLevel="0" collapsed="false">
      <c r="A776" s="58" t="n">
        <v>37680</v>
      </c>
      <c r="B776" s="0" t="n">
        <v>2003</v>
      </c>
      <c r="C776" s="0" t="n">
        <v>2</v>
      </c>
      <c r="D776" s="0" t="n">
        <v>23787.833723129</v>
      </c>
      <c r="E776" s="13" t="n">
        <v>396759.440679592</v>
      </c>
      <c r="F776" s="24" t="n">
        <f aca="false">E776/43560</f>
        <v>9.10834344994473</v>
      </c>
    </row>
    <row r="777" customFormat="false" ht="15" hidden="false" customHeight="false" outlineLevel="0" collapsed="false">
      <c r="A777" s="58" t="n">
        <v>18718</v>
      </c>
      <c r="B777" s="0" t="n">
        <v>1951</v>
      </c>
      <c r="C777" s="0" t="n">
        <v>3</v>
      </c>
      <c r="D777" s="0" t="n">
        <v>23929.5483553941</v>
      </c>
      <c r="E777" s="13" t="n">
        <v>423595.793431996</v>
      </c>
      <c r="F777" s="24" t="n">
        <f aca="false">E777/43560</f>
        <v>9.72442133682267</v>
      </c>
    </row>
    <row r="778" customFormat="false" ht="15" hidden="false" customHeight="false" outlineLevel="0" collapsed="false">
      <c r="A778" s="58" t="n">
        <v>13911</v>
      </c>
      <c r="B778" s="0" t="n">
        <v>1938</v>
      </c>
      <c r="C778" s="0" t="n">
        <v>1</v>
      </c>
      <c r="D778" s="0" t="n">
        <v>24180.4068844546</v>
      </c>
      <c r="E778" s="13" t="n">
        <v>364051.721984481</v>
      </c>
      <c r="F778" s="24" t="n">
        <f aca="false">E778/43560</f>
        <v>8.3574775478531</v>
      </c>
    </row>
    <row r="779" customFormat="false" ht="15" hidden="false" customHeight="false" outlineLevel="0" collapsed="false">
      <c r="A779" s="58" t="n">
        <v>30102</v>
      </c>
      <c r="B779" s="0" t="n">
        <v>1982</v>
      </c>
      <c r="C779" s="0" t="n">
        <v>5</v>
      </c>
      <c r="D779" s="0" t="n">
        <v>24226.3578075239</v>
      </c>
      <c r="E779" s="13" t="n">
        <v>559724.275875948</v>
      </c>
      <c r="F779" s="24" t="n">
        <f aca="false">E779/43560</f>
        <v>12.8495012827353</v>
      </c>
    </row>
    <row r="780" customFormat="false" ht="15" hidden="false" customHeight="false" outlineLevel="0" collapsed="false">
      <c r="A780" s="58" t="n">
        <v>27545</v>
      </c>
      <c r="B780" s="0" t="n">
        <v>1975</v>
      </c>
      <c r="C780" s="0" t="n">
        <v>5</v>
      </c>
      <c r="D780" s="0" t="n">
        <v>24260.9234175955</v>
      </c>
      <c r="E780" s="13" t="n">
        <v>390888.074736884</v>
      </c>
      <c r="F780" s="24" t="n">
        <f aca="false">E780/43560</f>
        <v>8.97355543473104</v>
      </c>
    </row>
    <row r="781" customFormat="false" ht="15" hidden="false" customHeight="false" outlineLevel="0" collapsed="false">
      <c r="A781" s="58" t="n">
        <v>23011</v>
      </c>
      <c r="B781" s="0" t="n">
        <v>1962</v>
      </c>
      <c r="C781" s="0" t="n">
        <v>12</v>
      </c>
      <c r="D781" s="0" t="n">
        <v>24312.5907892118</v>
      </c>
      <c r="E781" s="13" t="n">
        <v>390888.074736884</v>
      </c>
      <c r="F781" s="24" t="n">
        <f aca="false">E781/43560</f>
        <v>8.97355543473104</v>
      </c>
    </row>
    <row r="782" customFormat="false" ht="15" hidden="false" customHeight="false" outlineLevel="0" collapsed="false">
      <c r="A782" s="58" t="n">
        <v>33328</v>
      </c>
      <c r="B782" s="0" t="n">
        <v>1991</v>
      </c>
      <c r="C782" s="0" t="n">
        <v>3</v>
      </c>
      <c r="D782" s="0" t="n">
        <v>24468.8465241839</v>
      </c>
      <c r="E782" s="13" t="n">
        <v>426186.539836253</v>
      </c>
      <c r="F782" s="24" t="n">
        <f aca="false">E782/43560</f>
        <v>9.78389669045576</v>
      </c>
    </row>
    <row r="783" customFormat="false" ht="15" hidden="false" customHeight="false" outlineLevel="0" collapsed="false">
      <c r="A783" s="58" t="n">
        <v>30285</v>
      </c>
      <c r="B783" s="0" t="n">
        <v>1982</v>
      </c>
      <c r="C783" s="0" t="n">
        <v>11</v>
      </c>
      <c r="D783" s="0" t="n">
        <v>24555.6253732086</v>
      </c>
      <c r="E783" s="13" t="n">
        <v>579975.31444185</v>
      </c>
      <c r="F783" s="24" t="n">
        <f aca="false">E783/43560</f>
        <v>13.3144011579855</v>
      </c>
    </row>
    <row r="784" customFormat="false" ht="15" hidden="false" customHeight="false" outlineLevel="0" collapsed="false">
      <c r="A784" s="58" t="n">
        <v>24653</v>
      </c>
      <c r="B784" s="0" t="n">
        <v>1967</v>
      </c>
      <c r="C784" s="0" t="n">
        <v>6</v>
      </c>
      <c r="D784" s="0" t="n">
        <v>24566.7809389928</v>
      </c>
      <c r="E784" s="13" t="n">
        <v>439924.875269167</v>
      </c>
      <c r="F784" s="24" t="n">
        <f aca="false">E784/43560</f>
        <v>10.0992854744988</v>
      </c>
    </row>
    <row r="785" customFormat="false" ht="15" hidden="false" customHeight="false" outlineLevel="0" collapsed="false">
      <c r="A785" s="58" t="n">
        <v>8126</v>
      </c>
      <c r="B785" s="0" t="n">
        <v>1922</v>
      </c>
      <c r="C785" s="0" t="n">
        <v>3</v>
      </c>
      <c r="D785" s="0" t="n">
        <v>24800.5455563296</v>
      </c>
      <c r="E785" s="13" t="n">
        <v>407217.156574055</v>
      </c>
      <c r="F785" s="24" t="n">
        <f aca="false">E785/43560</f>
        <v>9.34841957240714</v>
      </c>
    </row>
    <row r="786" customFormat="false" ht="15" hidden="false" customHeight="false" outlineLevel="0" collapsed="false">
      <c r="A786" s="58" t="n">
        <v>35826</v>
      </c>
      <c r="B786" s="0" t="n">
        <v>1998</v>
      </c>
      <c r="C786" s="0" t="n">
        <v>1</v>
      </c>
      <c r="D786" s="0" t="n">
        <v>25006.1682673169</v>
      </c>
      <c r="E786" s="13" t="n">
        <v>1090006.85347036</v>
      </c>
      <c r="F786" s="24" t="n">
        <f aca="false">E786/43560</f>
        <v>25.023114175169</v>
      </c>
    </row>
    <row r="787" customFormat="false" ht="15" hidden="false" customHeight="false" outlineLevel="0" collapsed="false">
      <c r="A787" s="58" t="n">
        <v>33663</v>
      </c>
      <c r="B787" s="0" t="n">
        <v>1992</v>
      </c>
      <c r="C787" s="0" t="n">
        <v>2</v>
      </c>
      <c r="D787" s="0" t="n">
        <v>25168.3726487858</v>
      </c>
      <c r="E787" s="13" t="n">
        <v>381410.286981441</v>
      </c>
      <c r="F787" s="24" t="n">
        <f aca="false">E787/43560</f>
        <v>8.7559753668834</v>
      </c>
    </row>
    <row r="788" customFormat="false" ht="15" hidden="false" customHeight="false" outlineLevel="0" collapsed="false">
      <c r="A788" s="58" t="n">
        <v>19844</v>
      </c>
      <c r="B788" s="0" t="n">
        <v>1954</v>
      </c>
      <c r="C788" s="0" t="n">
        <v>4</v>
      </c>
      <c r="D788" s="0" t="n">
        <v>25215.5392117834</v>
      </c>
      <c r="E788" s="13" t="n">
        <v>411099.666918056</v>
      </c>
      <c r="F788" s="24" t="n">
        <f aca="false">E788/43560</f>
        <v>9.43754974559358</v>
      </c>
    </row>
    <row r="789" customFormat="false" ht="15" hidden="false" customHeight="false" outlineLevel="0" collapsed="false">
      <c r="A789" s="58" t="n">
        <v>11048</v>
      </c>
      <c r="B789" s="0" t="n">
        <v>1930</v>
      </c>
      <c r="C789" s="0" t="n">
        <v>3</v>
      </c>
      <c r="D789" s="0" t="n">
        <v>25223.2346238057</v>
      </c>
      <c r="E789" s="13" t="n">
        <v>381946.222256258</v>
      </c>
      <c r="F789" s="24" t="n">
        <f aca="false">E789/43560</f>
        <v>8.76827874784799</v>
      </c>
    </row>
    <row r="790" customFormat="false" ht="15" hidden="false" customHeight="false" outlineLevel="0" collapsed="false">
      <c r="A790" s="58" t="n">
        <v>24745</v>
      </c>
      <c r="B790" s="0" t="n">
        <v>1967</v>
      </c>
      <c r="C790" s="0" t="n">
        <v>9</v>
      </c>
      <c r="D790" s="0" t="n">
        <v>25350.210763336</v>
      </c>
      <c r="E790" s="13" t="n">
        <v>428606.821009937</v>
      </c>
      <c r="F790" s="24" t="n">
        <f aca="false">E790/43560</f>
        <v>9.8394587008709</v>
      </c>
    </row>
    <row r="791" customFormat="false" ht="15" hidden="false" customHeight="false" outlineLevel="0" collapsed="false">
      <c r="A791" s="58" t="n">
        <v>37256</v>
      </c>
      <c r="B791" s="0" t="n">
        <v>2001</v>
      </c>
      <c r="C791" s="0" t="n">
        <v>12</v>
      </c>
      <c r="D791" s="0" t="n">
        <v>25379.3346188296</v>
      </c>
      <c r="E791" s="13" t="n">
        <v>411099.666918056</v>
      </c>
      <c r="F791" s="24" t="n">
        <f aca="false">E791/43560</f>
        <v>9.43754974559358</v>
      </c>
    </row>
    <row r="792" customFormat="false" ht="15" hidden="false" customHeight="false" outlineLevel="0" collapsed="false">
      <c r="A792" s="58" t="n">
        <v>19267</v>
      </c>
      <c r="B792" s="0" t="n">
        <v>1952</v>
      </c>
      <c r="C792" s="0" t="n">
        <v>9</v>
      </c>
      <c r="D792" s="0" t="n">
        <v>25412.9547919984</v>
      </c>
      <c r="E792" s="13" t="n">
        <v>411099.666918056</v>
      </c>
      <c r="F792" s="24" t="n">
        <f aca="false">E792/43560</f>
        <v>9.43754974559358</v>
      </c>
    </row>
    <row r="793" customFormat="false" ht="15" hidden="false" customHeight="false" outlineLevel="0" collapsed="false">
      <c r="A793" s="58" t="n">
        <v>14061</v>
      </c>
      <c r="B793" s="0" t="n">
        <v>1938</v>
      </c>
      <c r="C793" s="0" t="n">
        <v>6</v>
      </c>
      <c r="D793" s="0" t="n">
        <v>25596.3526696855</v>
      </c>
      <c r="E793" s="13" t="n">
        <v>471343.24534431</v>
      </c>
      <c r="F793" s="24" t="n">
        <f aca="false">E793/43560</f>
        <v>10.8205520051494</v>
      </c>
    </row>
    <row r="794" customFormat="false" ht="15" hidden="false" customHeight="false" outlineLevel="0" collapsed="false">
      <c r="A794" s="58" t="n">
        <v>19175</v>
      </c>
      <c r="B794" s="0" t="n">
        <v>1952</v>
      </c>
      <c r="C794" s="0" t="n">
        <v>6</v>
      </c>
      <c r="D794" s="0" t="n">
        <v>25616.6018983877</v>
      </c>
      <c r="E794" s="13" t="n">
        <v>487352.813450515</v>
      </c>
      <c r="F794" s="24" t="n">
        <f aca="false">E794/43560</f>
        <v>11.1880811168622</v>
      </c>
    </row>
    <row r="795" customFormat="false" ht="15" hidden="false" customHeight="false" outlineLevel="0" collapsed="false">
      <c r="A795" s="58" t="n">
        <v>35185</v>
      </c>
      <c r="B795" s="0" t="n">
        <v>1996</v>
      </c>
      <c r="C795" s="0" t="n">
        <v>4</v>
      </c>
      <c r="D795" s="0" t="n">
        <v>25636.3988853503</v>
      </c>
      <c r="E795" s="13" t="n">
        <v>455168.683786713</v>
      </c>
      <c r="F795" s="24" t="n">
        <f aca="false">E795/43560</f>
        <v>10.4492351649842</v>
      </c>
    </row>
    <row r="796" customFormat="false" ht="15" hidden="false" customHeight="false" outlineLevel="0" collapsed="false">
      <c r="A796" s="58" t="n">
        <v>8309</v>
      </c>
      <c r="B796" s="0" t="n">
        <v>1922</v>
      </c>
      <c r="C796" s="0" t="n">
        <v>9</v>
      </c>
      <c r="D796" s="0" t="n">
        <v>25665.2206782444</v>
      </c>
      <c r="E796" s="13" t="n">
        <v>419510.448249736</v>
      </c>
      <c r="F796" s="24" t="n">
        <f aca="false">E796/43560</f>
        <v>9.63063471647696</v>
      </c>
    </row>
    <row r="797" customFormat="false" ht="15" hidden="false" customHeight="false" outlineLevel="0" collapsed="false">
      <c r="A797" s="58" t="n">
        <v>27302</v>
      </c>
      <c r="B797" s="0" t="n">
        <v>1974</v>
      </c>
      <c r="C797" s="0" t="n">
        <v>9</v>
      </c>
      <c r="D797" s="0" t="n">
        <v>25721.7540306529</v>
      </c>
      <c r="E797" s="13" t="n">
        <v>387918.851750664</v>
      </c>
      <c r="F797" s="24" t="n">
        <f aca="false">E797/43560</f>
        <v>8.90539145433114</v>
      </c>
    </row>
    <row r="798" customFormat="false" ht="15" hidden="false" customHeight="false" outlineLevel="0" collapsed="false">
      <c r="A798" s="58" t="n">
        <v>13240</v>
      </c>
      <c r="B798" s="0" t="n">
        <v>1936</v>
      </c>
      <c r="C798" s="0" t="n">
        <v>3</v>
      </c>
      <c r="D798" s="0" t="n">
        <v>25791.8107085987</v>
      </c>
      <c r="E798" s="13" t="n">
        <v>455168.683786713</v>
      </c>
      <c r="F798" s="24" t="n">
        <f aca="false">E798/43560</f>
        <v>10.4492351649842</v>
      </c>
    </row>
    <row r="799" customFormat="false" ht="15" hidden="false" customHeight="false" outlineLevel="0" collapsed="false">
      <c r="A799" s="58" t="n">
        <v>24015</v>
      </c>
      <c r="B799" s="0" t="n">
        <v>1965</v>
      </c>
      <c r="C799" s="0" t="n">
        <v>9</v>
      </c>
      <c r="D799" s="0" t="n">
        <v>25792.1241167397</v>
      </c>
      <c r="E799" s="13" t="n">
        <v>387918.851750664</v>
      </c>
      <c r="F799" s="24" t="n">
        <f aca="false">E799/43560</f>
        <v>8.90539145433114</v>
      </c>
    </row>
    <row r="800" customFormat="false" ht="15" hidden="false" customHeight="false" outlineLevel="0" collapsed="false">
      <c r="A800" s="58" t="n">
        <v>34880</v>
      </c>
      <c r="B800" s="0" t="n">
        <v>1995</v>
      </c>
      <c r="C800" s="0" t="n">
        <v>6</v>
      </c>
      <c r="D800" s="0" t="n">
        <v>25960.4243008559</v>
      </c>
      <c r="E800" s="13" t="n">
        <v>440574.960180415</v>
      </c>
      <c r="F800" s="24" t="n">
        <f aca="false">E800/43560</f>
        <v>10.1142093705329</v>
      </c>
    </row>
    <row r="801" customFormat="false" ht="15" hidden="false" customHeight="false" outlineLevel="0" collapsed="false">
      <c r="A801" s="58" t="n">
        <v>22340</v>
      </c>
      <c r="B801" s="0" t="n">
        <v>1961</v>
      </c>
      <c r="C801" s="0" t="n">
        <v>2</v>
      </c>
      <c r="D801" s="0" t="n">
        <v>26000.159807922</v>
      </c>
      <c r="E801" s="13" t="n">
        <v>409999.349411657</v>
      </c>
      <c r="F801" s="24" t="n">
        <f aca="false">E801/43560</f>
        <v>9.41228993139709</v>
      </c>
    </row>
    <row r="802" customFormat="false" ht="15" hidden="false" customHeight="false" outlineLevel="0" collapsed="false">
      <c r="A802" s="58" t="n">
        <v>21975</v>
      </c>
      <c r="B802" s="0" t="n">
        <v>1960</v>
      </c>
      <c r="C802" s="0" t="n">
        <v>2</v>
      </c>
      <c r="D802" s="0" t="n">
        <v>26033.0410405056</v>
      </c>
      <c r="E802" s="13" t="n">
        <v>421151.31003867</v>
      </c>
      <c r="F802" s="24" t="n">
        <f aca="false">E802/43560</f>
        <v>9.668303719896</v>
      </c>
    </row>
    <row r="803" customFormat="false" ht="15" hidden="false" customHeight="false" outlineLevel="0" collapsed="false">
      <c r="A803" s="58" t="n">
        <v>15492</v>
      </c>
      <c r="B803" s="0" t="n">
        <v>1942</v>
      </c>
      <c r="C803" s="0" t="n">
        <v>5</v>
      </c>
      <c r="D803" s="0" t="n">
        <v>26033.4955463774</v>
      </c>
      <c r="E803" s="13" t="n">
        <v>397739.368818612</v>
      </c>
      <c r="F803" s="24" t="n">
        <f aca="false">E803/43560</f>
        <v>9.13083950455951</v>
      </c>
    </row>
    <row r="804" customFormat="false" ht="15" hidden="false" customHeight="false" outlineLevel="0" collapsed="false">
      <c r="A804" s="58" t="n">
        <v>19359</v>
      </c>
      <c r="B804" s="0" t="n">
        <v>1952</v>
      </c>
      <c r="C804" s="0" t="n">
        <v>12</v>
      </c>
      <c r="D804" s="0" t="n">
        <v>26066.4392167596</v>
      </c>
      <c r="E804" s="13" t="n">
        <v>402181.926776472</v>
      </c>
      <c r="F804" s="24" t="n">
        <f aca="false">E804/43560</f>
        <v>9.23282660184738</v>
      </c>
    </row>
    <row r="805" customFormat="false" ht="15" hidden="false" customHeight="false" outlineLevel="0" collapsed="false">
      <c r="A805" s="58" t="n">
        <v>15614</v>
      </c>
      <c r="B805" s="0" t="n">
        <v>1942</v>
      </c>
      <c r="C805" s="0" t="n">
        <v>9</v>
      </c>
      <c r="D805" s="0" t="n">
        <v>26220.4527642317</v>
      </c>
      <c r="E805" s="13" t="n">
        <v>456256.372426113</v>
      </c>
      <c r="F805" s="24" t="n">
        <f aca="false">E805/43560</f>
        <v>10.4742050602873</v>
      </c>
    </row>
    <row r="806" customFormat="false" ht="15" hidden="false" customHeight="false" outlineLevel="0" collapsed="false">
      <c r="A806" s="58" t="n">
        <v>15979</v>
      </c>
      <c r="B806" s="0" t="n">
        <v>1943</v>
      </c>
      <c r="C806" s="0" t="n">
        <v>9</v>
      </c>
      <c r="D806" s="0" t="n">
        <v>26225.2611216162</v>
      </c>
      <c r="E806" s="13" t="n">
        <v>435303.59481209</v>
      </c>
      <c r="F806" s="24" t="n">
        <f aca="false">E806/43560</f>
        <v>9.99319547318848</v>
      </c>
    </row>
    <row r="807" customFormat="false" ht="15" hidden="false" customHeight="false" outlineLevel="0" collapsed="false">
      <c r="A807" s="58" t="n">
        <v>9893</v>
      </c>
      <c r="B807" s="0" t="n">
        <v>1927</v>
      </c>
      <c r="C807" s="0" t="n">
        <v>1</v>
      </c>
      <c r="D807" s="0" t="n">
        <v>26245.0234375</v>
      </c>
      <c r="E807" s="13" t="n">
        <v>452044.940520919</v>
      </c>
      <c r="F807" s="24" t="n">
        <f aca="false">E807/43560</f>
        <v>10.3775238870734</v>
      </c>
    </row>
    <row r="808" customFormat="false" ht="15" hidden="false" customHeight="false" outlineLevel="0" collapsed="false">
      <c r="A808" s="58" t="n">
        <v>28610</v>
      </c>
      <c r="B808" s="0" t="n">
        <v>1978</v>
      </c>
      <c r="C808" s="0" t="n">
        <v>4</v>
      </c>
      <c r="D808" s="0" t="n">
        <v>26316.1425905653</v>
      </c>
      <c r="E808" s="13" t="n">
        <v>395185.823559763</v>
      </c>
      <c r="F808" s="24" t="n">
        <f aca="false">E808/43560</f>
        <v>9.07221817171174</v>
      </c>
    </row>
    <row r="809" customFormat="false" ht="15" hidden="false" customHeight="false" outlineLevel="0" collapsed="false">
      <c r="A809" s="58" t="n">
        <v>34972</v>
      </c>
      <c r="B809" s="0" t="n">
        <v>1995</v>
      </c>
      <c r="C809" s="0" t="n">
        <v>9</v>
      </c>
      <c r="D809" s="0" t="n">
        <v>26365.568359375</v>
      </c>
      <c r="E809" s="13" t="n">
        <v>461865.457588867</v>
      </c>
      <c r="F809" s="24" t="n">
        <f aca="false">E809/43560</f>
        <v>10.6029719373018</v>
      </c>
    </row>
    <row r="810" customFormat="false" ht="15" hidden="false" customHeight="false" outlineLevel="0" collapsed="false">
      <c r="A810" s="58" t="n">
        <v>26206</v>
      </c>
      <c r="B810" s="0" t="n">
        <v>1971</v>
      </c>
      <c r="C810" s="0" t="n">
        <v>9</v>
      </c>
      <c r="D810" s="0" t="n">
        <v>26761.480642914</v>
      </c>
      <c r="E810" s="13" t="n">
        <v>466308.015546727</v>
      </c>
      <c r="F810" s="24" t="n">
        <f aca="false">E810/43560</f>
        <v>10.7049590345897</v>
      </c>
    </row>
    <row r="811" customFormat="false" ht="15" hidden="false" customHeight="false" outlineLevel="0" collapsed="false">
      <c r="A811" s="58" t="n">
        <v>36433</v>
      </c>
      <c r="B811" s="0" t="n">
        <v>1999</v>
      </c>
      <c r="C811" s="0" t="n">
        <v>9</v>
      </c>
      <c r="D811" s="0" t="n">
        <v>26882.3515873806</v>
      </c>
      <c r="E811" s="13" t="n">
        <v>455156.054919714</v>
      </c>
      <c r="F811" s="24" t="n">
        <f aca="false">E811/43560</f>
        <v>10.4489452460908</v>
      </c>
    </row>
    <row r="812" customFormat="false" ht="15" hidden="false" customHeight="false" outlineLevel="0" collapsed="false">
      <c r="A812" s="58" t="n">
        <v>28914</v>
      </c>
      <c r="B812" s="0" t="n">
        <v>1979</v>
      </c>
      <c r="C812" s="0" t="n">
        <v>2</v>
      </c>
      <c r="D812" s="0" t="n">
        <v>26882.6449791003</v>
      </c>
      <c r="E812" s="13" t="n">
        <v>415421.528079977</v>
      </c>
      <c r="F812" s="24" t="n">
        <f aca="false">E812/43560</f>
        <v>9.53676602571113</v>
      </c>
    </row>
    <row r="813" customFormat="false" ht="15" hidden="false" customHeight="false" outlineLevel="0" collapsed="false">
      <c r="A813" s="58" t="n">
        <v>14153</v>
      </c>
      <c r="B813" s="0" t="n">
        <v>1938</v>
      </c>
      <c r="C813" s="0" t="n">
        <v>9</v>
      </c>
      <c r="D813" s="0" t="n">
        <v>26929.6491839172</v>
      </c>
      <c r="E813" s="13" t="n">
        <v>463419.278246311</v>
      </c>
      <c r="F813" s="24" t="n">
        <f aca="false">E813/43560</f>
        <v>10.6386427512927</v>
      </c>
    </row>
    <row r="814" customFormat="false" ht="15" hidden="false" customHeight="false" outlineLevel="0" collapsed="false">
      <c r="A814" s="58" t="n">
        <v>15249</v>
      </c>
      <c r="B814" s="0" t="n">
        <v>1941</v>
      </c>
      <c r="C814" s="0" t="n">
        <v>9</v>
      </c>
      <c r="D814" s="0" t="n">
        <v>27055.1032792596</v>
      </c>
      <c r="E814" s="13" t="n">
        <v>431097.172424972</v>
      </c>
      <c r="F814" s="24" t="n">
        <f aca="false">E814/43560</f>
        <v>9.89662930268531</v>
      </c>
    </row>
    <row r="815" customFormat="false" ht="15" hidden="false" customHeight="false" outlineLevel="0" collapsed="false">
      <c r="A815" s="58" t="n">
        <v>24928</v>
      </c>
      <c r="B815" s="0" t="n">
        <v>1968</v>
      </c>
      <c r="C815" s="0" t="n">
        <v>3</v>
      </c>
      <c r="D815" s="0" t="n">
        <v>27236.4234175955</v>
      </c>
      <c r="E815" s="13" t="n">
        <v>489981.141023088</v>
      </c>
      <c r="F815" s="24" t="n">
        <f aca="false">E815/43560</f>
        <v>11.2484192154061</v>
      </c>
    </row>
    <row r="816" customFormat="false" ht="15" hidden="false" customHeight="false" outlineLevel="0" collapsed="false">
      <c r="A816" s="58" t="n">
        <v>35703</v>
      </c>
      <c r="B816" s="0" t="n">
        <v>1997</v>
      </c>
      <c r="C816" s="0" t="n">
        <v>9</v>
      </c>
      <c r="D816" s="0" t="n">
        <v>27347.1437475119</v>
      </c>
      <c r="E816" s="13" t="n">
        <v>404269.567452965</v>
      </c>
      <c r="F816" s="24" t="n">
        <f aca="false">E816/43560</f>
        <v>9.28075223721222</v>
      </c>
    </row>
    <row r="817" customFormat="false" ht="15" hidden="false" customHeight="false" outlineLevel="0" collapsed="false">
      <c r="A817" s="58" t="n">
        <v>23284</v>
      </c>
      <c r="B817" s="0" t="n">
        <v>1963</v>
      </c>
      <c r="C817" s="0" t="n">
        <v>9</v>
      </c>
      <c r="D817" s="0" t="n">
        <v>27360.6481886943</v>
      </c>
      <c r="E817" s="13" t="n">
        <v>467327.231595169</v>
      </c>
      <c r="F817" s="24" t="n">
        <f aca="false">E817/43560</f>
        <v>10.7283570154997</v>
      </c>
    </row>
    <row r="818" customFormat="false" ht="15" hidden="false" customHeight="false" outlineLevel="0" collapsed="false">
      <c r="A818" s="58" t="n">
        <v>25841</v>
      </c>
      <c r="B818" s="0" t="n">
        <v>1970</v>
      </c>
      <c r="C818" s="0" t="n">
        <v>9</v>
      </c>
      <c r="D818" s="0" t="n">
        <v>27366.0133111067</v>
      </c>
      <c r="E818" s="13" t="n">
        <v>467327.231595169</v>
      </c>
      <c r="F818" s="24" t="n">
        <f aca="false">E818/43560</f>
        <v>10.7283570154997</v>
      </c>
    </row>
    <row r="819" customFormat="false" ht="15" hidden="false" customHeight="false" outlineLevel="0" collapsed="false">
      <c r="A819" s="58" t="n">
        <v>35338</v>
      </c>
      <c r="B819" s="0" t="n">
        <v>1996</v>
      </c>
      <c r="C819" s="0" t="n">
        <v>9</v>
      </c>
      <c r="D819" s="0" t="n">
        <v>27366.0190460788</v>
      </c>
      <c r="E819" s="13" t="n">
        <v>435539.730382832</v>
      </c>
      <c r="F819" s="24" t="n">
        <f aca="false">E819/43560</f>
        <v>9.99861639997319</v>
      </c>
    </row>
    <row r="820" customFormat="false" ht="15" hidden="false" customHeight="false" outlineLevel="0" collapsed="false">
      <c r="A820" s="58" t="n">
        <v>19632</v>
      </c>
      <c r="B820" s="0" t="n">
        <v>1953</v>
      </c>
      <c r="C820" s="0" t="n">
        <v>9</v>
      </c>
      <c r="D820" s="0" t="n">
        <v>27427.6455389132</v>
      </c>
      <c r="E820" s="13" t="n">
        <v>467327.231595169</v>
      </c>
      <c r="F820" s="24" t="n">
        <f aca="false">E820/43560</f>
        <v>10.7283570154997</v>
      </c>
    </row>
    <row r="821" customFormat="false" ht="15" hidden="false" customHeight="false" outlineLevel="0" collapsed="false">
      <c r="A821" s="58" t="n">
        <v>20728</v>
      </c>
      <c r="B821" s="0" t="n">
        <v>1956</v>
      </c>
      <c r="C821" s="0" t="n">
        <v>9</v>
      </c>
      <c r="D821" s="0" t="n">
        <v>27442.5623755971</v>
      </c>
      <c r="E821" s="13" t="n">
        <v>467327.231595169</v>
      </c>
      <c r="F821" s="24" t="n">
        <f aca="false">E821/43560</f>
        <v>10.7283570154997</v>
      </c>
    </row>
    <row r="822" customFormat="false" ht="15" hidden="false" customHeight="false" outlineLevel="0" collapsed="false">
      <c r="A822" s="58" t="n">
        <v>20910</v>
      </c>
      <c r="B822" s="0" t="n">
        <v>1957</v>
      </c>
      <c r="C822" s="0" t="n">
        <v>3</v>
      </c>
      <c r="D822" s="0" t="n">
        <v>27499.2435808121</v>
      </c>
      <c r="E822" s="13" t="n">
        <v>417814.967256582</v>
      </c>
      <c r="F822" s="24" t="n">
        <f aca="false">E822/43560</f>
        <v>9.59171182866349</v>
      </c>
    </row>
    <row r="823" customFormat="false" ht="15" hidden="false" customHeight="false" outlineLevel="0" collapsed="false">
      <c r="A823" s="58" t="n">
        <v>30955</v>
      </c>
      <c r="B823" s="0" t="n">
        <v>1984</v>
      </c>
      <c r="C823" s="0" t="n">
        <v>9</v>
      </c>
      <c r="D823" s="0" t="n">
        <v>27512.6456508758</v>
      </c>
      <c r="E823" s="13" t="n">
        <v>439094.653556338</v>
      </c>
      <c r="F823" s="24" t="n">
        <f aca="false">E823/43560</f>
        <v>10.0802262065275</v>
      </c>
    </row>
    <row r="824" customFormat="false" ht="15" hidden="false" customHeight="false" outlineLevel="0" collapsed="false">
      <c r="A824" s="58" t="n">
        <v>21458</v>
      </c>
      <c r="B824" s="0" t="n">
        <v>1958</v>
      </c>
      <c r="C824" s="0" t="n">
        <v>9</v>
      </c>
      <c r="D824" s="0" t="n">
        <v>27548.1865296576</v>
      </c>
      <c r="E824" s="13" t="n">
        <v>467327.231595169</v>
      </c>
      <c r="F824" s="24" t="n">
        <f aca="false">E824/43560</f>
        <v>10.7283570154997</v>
      </c>
    </row>
    <row r="825" customFormat="false" ht="15" hidden="false" customHeight="false" outlineLevel="0" collapsed="false">
      <c r="A825" s="58" t="n">
        <v>8217</v>
      </c>
      <c r="B825" s="0" t="n">
        <v>1922</v>
      </c>
      <c r="C825" s="0" t="n">
        <v>6</v>
      </c>
      <c r="D825" s="0" t="n">
        <v>27810.2682125796</v>
      </c>
      <c r="E825" s="13" t="n">
        <v>385451.556423013</v>
      </c>
      <c r="F825" s="24" t="n">
        <f aca="false">E825/43560</f>
        <v>8.8487501474521</v>
      </c>
    </row>
    <row r="826" customFormat="false" ht="15" hidden="false" customHeight="false" outlineLevel="0" collapsed="false">
      <c r="A826" s="58" t="n">
        <v>30772</v>
      </c>
      <c r="B826" s="0" t="n">
        <v>1984</v>
      </c>
      <c r="C826" s="0" t="n">
        <v>3</v>
      </c>
      <c r="D826" s="0" t="n">
        <v>28067.0788962978</v>
      </c>
      <c r="E826" s="13" t="n">
        <v>441488.092732943</v>
      </c>
      <c r="F826" s="24" t="n">
        <f aca="false">E826/43560</f>
        <v>10.1351720094799</v>
      </c>
    </row>
    <row r="827" customFormat="false" ht="15" hidden="false" customHeight="false" outlineLevel="0" collapsed="false">
      <c r="A827" s="58" t="n">
        <v>27667</v>
      </c>
      <c r="B827" s="0" t="n">
        <v>1975</v>
      </c>
      <c r="C827" s="0" t="n">
        <v>9</v>
      </c>
      <c r="D827" s="0" t="n">
        <v>28141.4543565884</v>
      </c>
      <c r="E827" s="13" t="n">
        <v>432267.535243563</v>
      </c>
      <c r="F827" s="24" t="n">
        <f aca="false">E827/43560</f>
        <v>9.92349713598629</v>
      </c>
    </row>
    <row r="828" customFormat="false" ht="15" hidden="false" customHeight="false" outlineLevel="0" collapsed="false">
      <c r="A828" s="58" t="n">
        <v>18322</v>
      </c>
      <c r="B828" s="0" t="n">
        <v>1950</v>
      </c>
      <c r="C828" s="0" t="n">
        <v>2</v>
      </c>
      <c r="D828" s="0" t="n">
        <v>28587.1317923965</v>
      </c>
      <c r="E828" s="13" t="n">
        <v>389662.988328207</v>
      </c>
      <c r="F828" s="24" t="n">
        <f aca="false">E828/43560</f>
        <v>8.94543132066592</v>
      </c>
    </row>
    <row r="829" customFormat="false" ht="15" hidden="false" customHeight="false" outlineLevel="0" collapsed="false">
      <c r="A829" s="58" t="n">
        <v>25658</v>
      </c>
      <c r="B829" s="0" t="n">
        <v>1970</v>
      </c>
      <c r="C829" s="0" t="n">
        <v>3</v>
      </c>
      <c r="D829" s="0" t="n">
        <v>28704.2092829419</v>
      </c>
      <c r="E829" s="13" t="n">
        <v>400733.847497263</v>
      </c>
      <c r="F829" s="24" t="n">
        <f aca="false">E829/43560</f>
        <v>9.1995832758784</v>
      </c>
    </row>
    <row r="830" customFormat="false" ht="15" hidden="false" customHeight="false" outlineLevel="0" collapsed="false">
      <c r="A830" s="58" t="n">
        <v>24592</v>
      </c>
      <c r="B830" s="0" t="n">
        <v>1967</v>
      </c>
      <c r="C830" s="0" t="n">
        <v>4</v>
      </c>
      <c r="D830" s="0" t="n">
        <v>28704.7288888336</v>
      </c>
      <c r="E830" s="13" t="n">
        <v>399714.631448821</v>
      </c>
      <c r="F830" s="24" t="n">
        <f aca="false">E830/43560</f>
        <v>9.17618529496834</v>
      </c>
    </row>
    <row r="831" customFormat="false" ht="15" hidden="false" customHeight="false" outlineLevel="0" collapsed="false">
      <c r="A831" s="58" t="n">
        <v>8095</v>
      </c>
      <c r="B831" s="0" t="n">
        <v>1922</v>
      </c>
      <c r="C831" s="0" t="n">
        <v>2</v>
      </c>
      <c r="D831" s="0" t="n">
        <v>28807.3510897691</v>
      </c>
      <c r="E831" s="13" t="n">
        <v>395272.073490961</v>
      </c>
      <c r="F831" s="24" t="n">
        <f aca="false">E831/43560</f>
        <v>9.07419819768046</v>
      </c>
    </row>
    <row r="832" customFormat="false" ht="15" hidden="false" customHeight="false" outlineLevel="0" collapsed="false">
      <c r="A832" s="58" t="n">
        <v>23801</v>
      </c>
      <c r="B832" s="0" t="n">
        <v>1965</v>
      </c>
      <c r="C832" s="0" t="n">
        <v>2</v>
      </c>
      <c r="D832" s="0" t="n">
        <v>29004.0330538416</v>
      </c>
      <c r="E832" s="13" t="n">
        <v>388562.670821808</v>
      </c>
      <c r="F832" s="24" t="n">
        <f aca="false">E832/43560</f>
        <v>8.92017150646943</v>
      </c>
    </row>
    <row r="833" customFormat="false" ht="15" hidden="false" customHeight="false" outlineLevel="0" collapsed="false">
      <c r="A833" s="58" t="n">
        <v>23862</v>
      </c>
      <c r="B833" s="0" t="n">
        <v>1965</v>
      </c>
      <c r="C833" s="0" t="n">
        <v>4</v>
      </c>
      <c r="D833" s="0" t="n">
        <v>29023.851388336</v>
      </c>
      <c r="E833" s="13" t="n">
        <v>388562.670821808</v>
      </c>
      <c r="F833" s="24" t="n">
        <f aca="false">E833/43560</f>
        <v>8.92017150646943</v>
      </c>
    </row>
    <row r="834" customFormat="false" ht="15" hidden="false" customHeight="false" outlineLevel="0" collapsed="false">
      <c r="A834" s="58" t="n">
        <v>22950</v>
      </c>
      <c r="B834" s="0" t="n">
        <v>1962</v>
      </c>
      <c r="C834" s="0" t="n">
        <v>10</v>
      </c>
      <c r="D834" s="0" t="n">
        <v>29278.9084892516</v>
      </c>
      <c r="E834" s="13" t="n">
        <v>424304.160484569</v>
      </c>
      <c r="F834" s="24" t="n">
        <f aca="false">E834/43560</f>
        <v>9.74068320671646</v>
      </c>
    </row>
    <row r="835" customFormat="false" ht="15" hidden="false" customHeight="false" outlineLevel="0" collapsed="false">
      <c r="A835" s="58" t="n">
        <v>36160</v>
      </c>
      <c r="B835" s="0" t="n">
        <v>1998</v>
      </c>
      <c r="C835" s="0" t="n">
        <v>12</v>
      </c>
      <c r="D835" s="0" t="n">
        <v>29331.2186753583</v>
      </c>
      <c r="E835" s="13" t="n">
        <v>400733.847497263</v>
      </c>
      <c r="F835" s="24" t="n">
        <f aca="false">E835/43560</f>
        <v>9.1995832758784</v>
      </c>
    </row>
    <row r="836" customFormat="false" ht="15" hidden="false" customHeight="false" outlineLevel="0" collapsed="false">
      <c r="A836" s="58" t="n">
        <v>29920</v>
      </c>
      <c r="B836" s="0" t="n">
        <v>1981</v>
      </c>
      <c r="C836" s="0" t="n">
        <v>11</v>
      </c>
      <c r="D836" s="0" t="n">
        <v>29750.9965664809</v>
      </c>
      <c r="E836" s="13" t="n">
        <v>357751.881728335</v>
      </c>
      <c r="F836" s="24" t="n">
        <f aca="false">E836/43560</f>
        <v>8.21285311589382</v>
      </c>
    </row>
    <row r="837" customFormat="false" ht="15" hidden="false" customHeight="false" outlineLevel="0" collapsed="false">
      <c r="A837" s="58" t="n">
        <v>13180</v>
      </c>
      <c r="B837" s="0" t="n">
        <v>1936</v>
      </c>
      <c r="C837" s="0" t="n">
        <v>1</v>
      </c>
      <c r="D837" s="0" t="n">
        <v>29999.9773089172</v>
      </c>
      <c r="E837" s="13" t="n">
        <v>334078.756251974</v>
      </c>
      <c r="F837" s="24" t="n">
        <f aca="false">E837/43560</f>
        <v>7.66939293507746</v>
      </c>
    </row>
    <row r="838" customFormat="false" ht="15" hidden="false" customHeight="false" outlineLevel="0" collapsed="false">
      <c r="A838" s="58" t="n">
        <v>20606</v>
      </c>
      <c r="B838" s="0" t="n">
        <v>1956</v>
      </c>
      <c r="C838" s="0" t="n">
        <v>5</v>
      </c>
      <c r="D838" s="0" t="n">
        <v>30011.749825836</v>
      </c>
      <c r="E838" s="13" t="n">
        <v>416560.638612407</v>
      </c>
      <c r="F838" s="24" t="n">
        <f aca="false">E838/43560</f>
        <v>9.5629164052435</v>
      </c>
    </row>
    <row r="839" customFormat="false" ht="15" hidden="false" customHeight="false" outlineLevel="0" collapsed="false">
      <c r="A839" s="58" t="n">
        <v>13605</v>
      </c>
      <c r="B839" s="0" t="n">
        <v>1937</v>
      </c>
      <c r="C839" s="0" t="n">
        <v>3</v>
      </c>
      <c r="D839" s="0" t="n">
        <v>30024.7987161624</v>
      </c>
      <c r="E839" s="13" t="n">
        <v>424304.160484569</v>
      </c>
      <c r="F839" s="24" t="n">
        <f aca="false">E839/43560</f>
        <v>9.74068320671646</v>
      </c>
    </row>
    <row r="840" customFormat="false" ht="15" hidden="false" customHeight="false" outlineLevel="0" collapsed="false">
      <c r="A840" s="58" t="n">
        <v>20545</v>
      </c>
      <c r="B840" s="0" t="n">
        <v>1956</v>
      </c>
      <c r="C840" s="0" t="n">
        <v>3</v>
      </c>
      <c r="D840" s="0" t="n">
        <v>30132.3529682524</v>
      </c>
      <c r="E840" s="13" t="n">
        <v>419321.887193895</v>
      </c>
      <c r="F840" s="24" t="n">
        <f aca="false">E840/43560</f>
        <v>9.62630595027307</v>
      </c>
    </row>
    <row r="841" customFormat="false" ht="15" hidden="false" customHeight="false" outlineLevel="0" collapsed="false">
      <c r="A841" s="58" t="n">
        <v>24472</v>
      </c>
      <c r="B841" s="0" t="n">
        <v>1966</v>
      </c>
      <c r="C841" s="0" t="n">
        <v>12</v>
      </c>
      <c r="D841" s="0" t="n">
        <v>30148.2579369029</v>
      </c>
      <c r="E841" s="13" t="n">
        <v>412106.633480567</v>
      </c>
      <c r="F841" s="24" t="n">
        <f aca="false">E841/43560</f>
        <v>9.46066651700107</v>
      </c>
    </row>
    <row r="842" customFormat="false" ht="15" hidden="false" customHeight="false" outlineLevel="0" collapsed="false">
      <c r="A842" s="58" t="n">
        <v>25323</v>
      </c>
      <c r="B842" s="0" t="n">
        <v>1969</v>
      </c>
      <c r="C842" s="0" t="n">
        <v>4</v>
      </c>
      <c r="D842" s="0" t="n">
        <v>30201.5120173169</v>
      </c>
      <c r="E842" s="13" t="n">
        <v>357751.881728335</v>
      </c>
      <c r="F842" s="24" t="n">
        <f aca="false">E842/43560</f>
        <v>8.21285311589382</v>
      </c>
    </row>
    <row r="843" customFormat="false" ht="15" hidden="false" customHeight="false" outlineLevel="0" collapsed="false">
      <c r="A843" s="58" t="n">
        <v>34089</v>
      </c>
      <c r="B843" s="0" t="n">
        <v>1993</v>
      </c>
      <c r="C843" s="0" t="n">
        <v>4</v>
      </c>
      <c r="D843" s="0" t="n">
        <v>30748.2916003185</v>
      </c>
      <c r="E843" s="13" t="n">
        <v>358668.285287722</v>
      </c>
      <c r="F843" s="24" t="n">
        <f aca="false">E843/43560</f>
        <v>8.23389084682558</v>
      </c>
    </row>
    <row r="844" customFormat="false" ht="15" hidden="false" customHeight="false" outlineLevel="0" collapsed="false">
      <c r="A844" s="58" t="n">
        <v>18993</v>
      </c>
      <c r="B844" s="0" t="n">
        <v>1951</v>
      </c>
      <c r="C844" s="0" t="n">
        <v>12</v>
      </c>
      <c r="D844" s="0" t="n">
        <v>30822.0547870223</v>
      </c>
      <c r="E844" s="13" t="n">
        <v>335097.972300416</v>
      </c>
      <c r="F844" s="24" t="n">
        <f aca="false">E844/43560</f>
        <v>7.69279091598752</v>
      </c>
    </row>
    <row r="845" customFormat="false" ht="15" hidden="false" customHeight="false" outlineLevel="0" collapsed="false">
      <c r="A845" s="58" t="n">
        <v>21336</v>
      </c>
      <c r="B845" s="0" t="n">
        <v>1958</v>
      </c>
      <c r="C845" s="0" t="n">
        <v>5</v>
      </c>
      <c r="D845" s="0" t="n">
        <v>30943.1435857882</v>
      </c>
      <c r="E845" s="13" t="n">
        <v>358668.285287722</v>
      </c>
      <c r="F845" s="24" t="n">
        <f aca="false">E845/43560</f>
        <v>8.23389084682558</v>
      </c>
    </row>
    <row r="846" customFormat="false" ht="15" hidden="false" customHeight="false" outlineLevel="0" collapsed="false">
      <c r="A846" s="58" t="n">
        <v>13574</v>
      </c>
      <c r="B846" s="0" t="n">
        <v>1937</v>
      </c>
      <c r="C846" s="0" t="n">
        <v>2</v>
      </c>
      <c r="D846" s="0" t="n">
        <v>31050.2430334395</v>
      </c>
      <c r="E846" s="13" t="n">
        <v>351535.871937746</v>
      </c>
      <c r="F846" s="24" t="n">
        <f aca="false">E846/43560</f>
        <v>8.07015316661492</v>
      </c>
    </row>
    <row r="847" customFormat="false" ht="15" hidden="false" customHeight="false" outlineLevel="0" collapsed="false">
      <c r="A847" s="58" t="n">
        <v>35095</v>
      </c>
      <c r="B847" s="0" t="n">
        <v>1996</v>
      </c>
      <c r="C847" s="0" t="n">
        <v>1</v>
      </c>
      <c r="D847" s="0" t="n">
        <v>31423.2809763137</v>
      </c>
      <c r="E847" s="13" t="n">
        <v>346470.75828372</v>
      </c>
      <c r="F847" s="24" t="n">
        <f aca="false">E847/43560</f>
        <v>7.95387415711019</v>
      </c>
    </row>
    <row r="848" customFormat="false" ht="15" hidden="false" customHeight="false" outlineLevel="0" collapsed="false">
      <c r="A848" s="58" t="n">
        <v>19814</v>
      </c>
      <c r="B848" s="0" t="n">
        <v>1954</v>
      </c>
      <c r="C848" s="0" t="n">
        <v>3</v>
      </c>
      <c r="D848" s="0" t="n">
        <v>31486.5444118232</v>
      </c>
      <c r="E848" s="13" t="n">
        <v>344320.18833423</v>
      </c>
      <c r="F848" s="24" t="n">
        <f aca="false">E848/43560</f>
        <v>7.90450386442218</v>
      </c>
    </row>
    <row r="849" customFormat="false" ht="15" hidden="false" customHeight="false" outlineLevel="0" collapsed="false">
      <c r="A849" s="58" t="n">
        <v>35216</v>
      </c>
      <c r="B849" s="0" t="n">
        <v>1996</v>
      </c>
      <c r="C849" s="0" t="n">
        <v>5</v>
      </c>
      <c r="D849" s="0" t="n">
        <v>31612.3914709395</v>
      </c>
      <c r="E849" s="13" t="n">
        <v>357654.380303104</v>
      </c>
      <c r="F849" s="24" t="n">
        <f aca="false">E849/43560</f>
        <v>8.210614791164</v>
      </c>
    </row>
    <row r="850" customFormat="false" ht="15" hidden="false" customHeight="false" outlineLevel="0" collapsed="false">
      <c r="A850" s="58" t="n">
        <v>21216</v>
      </c>
      <c r="B850" s="0" t="n">
        <v>1958</v>
      </c>
      <c r="C850" s="0" t="n">
        <v>1</v>
      </c>
      <c r="D850" s="0" t="n">
        <v>31922.7507464172</v>
      </c>
      <c r="E850" s="13" t="n">
        <v>344565.30743731</v>
      </c>
      <c r="F850" s="24" t="n">
        <f aca="false">E850/43560</f>
        <v>7.91013102473163</v>
      </c>
    </row>
    <row r="851" customFormat="false" ht="15" hidden="false" customHeight="false" outlineLevel="0" collapsed="false">
      <c r="A851" s="58" t="n">
        <v>15127</v>
      </c>
      <c r="B851" s="0" t="n">
        <v>1941</v>
      </c>
      <c r="C851" s="0" t="n">
        <v>5</v>
      </c>
      <c r="D851" s="0" t="n">
        <v>31990.2757513933</v>
      </c>
      <c r="E851" s="13" t="n">
        <v>380350.503611517</v>
      </c>
      <c r="F851" s="24" t="n">
        <f aca="false">E851/43560</f>
        <v>8.73164608841866</v>
      </c>
    </row>
    <row r="852" customFormat="false" ht="15" hidden="false" customHeight="false" outlineLevel="0" collapsed="false">
      <c r="A852" s="58" t="n">
        <v>30741</v>
      </c>
      <c r="B852" s="0" t="n">
        <v>1984</v>
      </c>
      <c r="C852" s="0" t="n">
        <v>2</v>
      </c>
      <c r="D852" s="0" t="n">
        <v>32001.8024233678</v>
      </c>
      <c r="E852" s="13" t="n">
        <v>344320.18833423</v>
      </c>
      <c r="F852" s="24" t="n">
        <f aca="false">E852/43560</f>
        <v>7.90450386442218</v>
      </c>
    </row>
    <row r="853" customFormat="false" ht="15" hidden="false" customHeight="false" outlineLevel="0" collapsed="false">
      <c r="A853" s="58" t="n">
        <v>26023</v>
      </c>
      <c r="B853" s="0" t="n">
        <v>1971</v>
      </c>
      <c r="C853" s="0" t="n">
        <v>3</v>
      </c>
      <c r="D853" s="0" t="n">
        <v>32094.8679587978</v>
      </c>
      <c r="E853" s="13" t="n">
        <v>343006.429360246</v>
      </c>
      <c r="F853" s="24" t="n">
        <f aca="false">E853/43560</f>
        <v>7.87434410836194</v>
      </c>
    </row>
    <row r="854" customFormat="false" ht="15" hidden="false" customHeight="false" outlineLevel="0" collapsed="false">
      <c r="A854" s="58" t="n">
        <v>9982</v>
      </c>
      <c r="B854" s="0" t="n">
        <v>1927</v>
      </c>
      <c r="C854" s="0" t="n">
        <v>4</v>
      </c>
      <c r="D854" s="0" t="n">
        <v>32567.7361166401</v>
      </c>
      <c r="E854" s="13" t="n">
        <v>354924.483025744</v>
      </c>
      <c r="F854" s="24" t="n">
        <f aca="false">E854/43560</f>
        <v>8.14794497304279</v>
      </c>
    </row>
    <row r="855" customFormat="false" ht="15" hidden="false" customHeight="false" outlineLevel="0" collapsed="false">
      <c r="A855" s="58" t="n">
        <v>17988</v>
      </c>
      <c r="B855" s="0" t="n">
        <v>1949</v>
      </c>
      <c r="C855" s="0" t="n">
        <v>3</v>
      </c>
      <c r="D855" s="0" t="n">
        <v>33490.2749054538</v>
      </c>
      <c r="E855" s="13" t="n">
        <v>380350.503611517</v>
      </c>
      <c r="F855" s="24" t="n">
        <f aca="false">E855/43560</f>
        <v>8.73164608841866</v>
      </c>
    </row>
    <row r="856" customFormat="false" ht="15" hidden="false" customHeight="false" outlineLevel="0" collapsed="false">
      <c r="A856" s="58" t="n">
        <v>12904</v>
      </c>
      <c r="B856" s="0" t="n">
        <v>1935</v>
      </c>
      <c r="C856" s="0" t="n">
        <v>4</v>
      </c>
      <c r="D856" s="0" t="n">
        <v>33556.9623805732</v>
      </c>
      <c r="E856" s="13" t="n">
        <v>344320.18833423</v>
      </c>
      <c r="F856" s="24" t="n">
        <f aca="false">E856/43560</f>
        <v>7.90450386442218</v>
      </c>
    </row>
    <row r="857" customFormat="false" ht="15" hidden="false" customHeight="false" outlineLevel="0" collapsed="false">
      <c r="A857" s="58" t="n">
        <v>15461</v>
      </c>
      <c r="B857" s="0" t="n">
        <v>1942</v>
      </c>
      <c r="C857" s="0" t="n">
        <v>4</v>
      </c>
      <c r="D857" s="0" t="n">
        <v>33788.8871168392</v>
      </c>
      <c r="E857" s="13" t="n">
        <v>380350.503611517</v>
      </c>
      <c r="F857" s="24" t="n">
        <f aca="false">E857/43560</f>
        <v>8.73164608841866</v>
      </c>
    </row>
    <row r="858" customFormat="false" ht="15" hidden="false" customHeight="false" outlineLevel="0" collapsed="false">
      <c r="A858" s="58" t="n">
        <v>9556</v>
      </c>
      <c r="B858" s="0" t="n">
        <v>1926</v>
      </c>
      <c r="C858" s="0" t="n">
        <v>2</v>
      </c>
      <c r="D858" s="0" t="n">
        <v>33954.2316878981</v>
      </c>
      <c r="E858" s="13" t="n">
        <v>380350.503611517</v>
      </c>
      <c r="F858" s="24" t="n">
        <f aca="false">E858/43560</f>
        <v>8.73164608841866</v>
      </c>
    </row>
    <row r="859" customFormat="false" ht="15" hidden="false" customHeight="false" outlineLevel="0" collapsed="false">
      <c r="A859" s="58" t="n">
        <v>24503</v>
      </c>
      <c r="B859" s="0" t="n">
        <v>1967</v>
      </c>
      <c r="C859" s="0" t="n">
        <v>1</v>
      </c>
      <c r="D859" s="0" t="n">
        <v>34052.8779856688</v>
      </c>
      <c r="E859" s="13" t="n">
        <v>343006.429360246</v>
      </c>
      <c r="F859" s="24" t="n">
        <f aca="false">E859/43560</f>
        <v>7.87434410836194</v>
      </c>
    </row>
    <row r="860" customFormat="false" ht="15" hidden="false" customHeight="false" outlineLevel="0" collapsed="false">
      <c r="A860" s="58" t="n">
        <v>27088</v>
      </c>
      <c r="B860" s="0" t="n">
        <v>1974</v>
      </c>
      <c r="C860" s="0" t="n">
        <v>2</v>
      </c>
      <c r="D860" s="0" t="n">
        <v>34189.326433121</v>
      </c>
      <c r="E860" s="13" t="n">
        <v>380350.503611517</v>
      </c>
      <c r="F860" s="24" t="n">
        <f aca="false">E860/43560</f>
        <v>8.73164608841866</v>
      </c>
    </row>
    <row r="861" customFormat="false" ht="15" hidden="false" customHeight="false" outlineLevel="0" collapsed="false">
      <c r="A861" s="58" t="n">
        <v>14976</v>
      </c>
      <c r="B861" s="0" t="n">
        <v>1940</v>
      </c>
      <c r="C861" s="0" t="n">
        <v>12</v>
      </c>
      <c r="D861" s="0" t="n">
        <v>34279.5393113057</v>
      </c>
      <c r="E861" s="13" t="n">
        <v>380350.503611517</v>
      </c>
      <c r="F861" s="24" t="n">
        <f aca="false">E861/43560</f>
        <v>8.73164608841866</v>
      </c>
    </row>
    <row r="862" customFormat="false" ht="15" hidden="false" customHeight="false" outlineLevel="0" collapsed="false">
      <c r="A862" s="58" t="n">
        <v>24623</v>
      </c>
      <c r="B862" s="0" t="n">
        <v>1967</v>
      </c>
      <c r="C862" s="0" t="n">
        <v>5</v>
      </c>
      <c r="D862" s="0" t="n">
        <v>34452.6796377389</v>
      </c>
      <c r="E862" s="13" t="n">
        <v>326091.53553571</v>
      </c>
      <c r="F862" s="24" t="n">
        <f aca="false">E862/43560</f>
        <v>7.48603157795478</v>
      </c>
    </row>
    <row r="863" customFormat="false" ht="15" hidden="false" customHeight="false" outlineLevel="0" collapsed="false">
      <c r="A863" s="58" t="n">
        <v>25568</v>
      </c>
      <c r="B863" s="0" t="n">
        <v>1969</v>
      </c>
      <c r="C863" s="0" t="n">
        <v>12</v>
      </c>
      <c r="D863" s="0" t="n">
        <v>34535.2650527468</v>
      </c>
      <c r="E863" s="13" t="n">
        <v>369973.043158615</v>
      </c>
      <c r="F863" s="24" t="n">
        <f aca="false">E863/43560</f>
        <v>8.49341237737867</v>
      </c>
    </row>
    <row r="864" customFormat="false" ht="15" hidden="false" customHeight="false" outlineLevel="0" collapsed="false">
      <c r="A864" s="58" t="n">
        <v>30497</v>
      </c>
      <c r="B864" s="0" t="n">
        <v>1983</v>
      </c>
      <c r="C864" s="0" t="n">
        <v>6</v>
      </c>
      <c r="D864" s="0" t="n">
        <v>34700.3839072452</v>
      </c>
      <c r="E864" s="13" t="n">
        <v>326091.53553571</v>
      </c>
      <c r="F864" s="24" t="n">
        <f aca="false">E864/43560</f>
        <v>7.48603157795478</v>
      </c>
    </row>
    <row r="865" customFormat="false" ht="15" hidden="false" customHeight="false" outlineLevel="0" collapsed="false">
      <c r="A865" s="58" t="n">
        <v>9952</v>
      </c>
      <c r="B865" s="0" t="n">
        <v>1927</v>
      </c>
      <c r="C865" s="0" t="n">
        <v>3</v>
      </c>
      <c r="D865" s="0" t="n">
        <v>34848.730642914</v>
      </c>
      <c r="E865" s="13" t="n">
        <v>380350.503611517</v>
      </c>
      <c r="F865" s="24" t="n">
        <f aca="false">E865/43560</f>
        <v>8.73164608841866</v>
      </c>
    </row>
    <row r="866" customFormat="false" ht="15" hidden="false" customHeight="false" outlineLevel="0" collapsed="false">
      <c r="A866" s="58" t="n">
        <v>15341</v>
      </c>
      <c r="B866" s="0" t="n">
        <v>1941</v>
      </c>
      <c r="C866" s="0" t="n">
        <v>12</v>
      </c>
      <c r="D866" s="0" t="n">
        <v>35106.297397492</v>
      </c>
      <c r="E866" s="13" t="n">
        <v>326091.53553571</v>
      </c>
      <c r="F866" s="24" t="n">
        <f aca="false">E866/43560</f>
        <v>7.48603157795478</v>
      </c>
    </row>
    <row r="867" customFormat="false" ht="15" hidden="false" customHeight="false" outlineLevel="0" collapsed="false">
      <c r="A867" s="58" t="n">
        <v>37621</v>
      </c>
      <c r="B867" s="0" t="n">
        <v>2002</v>
      </c>
      <c r="C867" s="0" t="n">
        <v>12</v>
      </c>
      <c r="D867" s="0" t="n">
        <v>35146.8225019905</v>
      </c>
      <c r="E867" s="13" t="n">
        <v>265908.854108695</v>
      </c>
      <c r="F867" s="24" t="n">
        <f aca="false">E867/43560</f>
        <v>6.10442732113624</v>
      </c>
    </row>
    <row r="868" customFormat="false" ht="15" hidden="false" customHeight="false" outlineLevel="0" collapsed="false">
      <c r="A868" s="58" t="n">
        <v>36191</v>
      </c>
      <c r="B868" s="0" t="n">
        <v>1999</v>
      </c>
      <c r="C868" s="0" t="n">
        <v>1</v>
      </c>
      <c r="D868" s="0" t="n">
        <v>35173.1272890127</v>
      </c>
      <c r="E868" s="13" t="n">
        <v>326091.53553571</v>
      </c>
      <c r="F868" s="24" t="n">
        <f aca="false">E868/43560</f>
        <v>7.48603157795478</v>
      </c>
    </row>
    <row r="869" customFormat="false" ht="15" hidden="false" customHeight="false" outlineLevel="0" collapsed="false">
      <c r="A869" s="58" t="n">
        <v>35946</v>
      </c>
      <c r="B869" s="0" t="n">
        <v>1998</v>
      </c>
      <c r="C869" s="0" t="n">
        <v>5</v>
      </c>
      <c r="D869" s="0" t="n">
        <v>35819.7221835191</v>
      </c>
      <c r="E869" s="13" t="n">
        <v>315714.075082808</v>
      </c>
      <c r="F869" s="24" t="n">
        <f aca="false">E869/43560</f>
        <v>7.24779786691478</v>
      </c>
    </row>
    <row r="870" customFormat="false" ht="15" hidden="false" customHeight="false" outlineLevel="0" collapsed="false">
      <c r="A870" s="58" t="n">
        <v>35915</v>
      </c>
      <c r="B870" s="0" t="n">
        <v>1998</v>
      </c>
      <c r="C870" s="0" t="n">
        <v>4</v>
      </c>
      <c r="D870" s="0" t="n">
        <v>35939.7797571656</v>
      </c>
      <c r="E870" s="13" t="n">
        <v>326091.53553571</v>
      </c>
      <c r="F870" s="24" t="n">
        <f aca="false">E870/43560</f>
        <v>7.48603157795478</v>
      </c>
    </row>
    <row r="871" customFormat="false" ht="15" hidden="false" customHeight="false" outlineLevel="0" collapsed="false">
      <c r="A871" s="58" t="n">
        <v>25354</v>
      </c>
      <c r="B871" s="0" t="n">
        <v>1969</v>
      </c>
      <c r="C871" s="0" t="n">
        <v>5</v>
      </c>
      <c r="D871" s="0" t="n">
        <v>36138.830339371</v>
      </c>
      <c r="E871" s="13" t="n">
        <v>326091.53553571</v>
      </c>
      <c r="F871" s="24" t="n">
        <f aca="false">E871/43560</f>
        <v>7.48603157795478</v>
      </c>
    </row>
    <row r="872" customFormat="false" ht="15" hidden="false" customHeight="false" outlineLevel="0" collapsed="false">
      <c r="A872" s="58" t="n">
        <v>37772</v>
      </c>
      <c r="B872" s="0" t="n">
        <v>2003</v>
      </c>
      <c r="C872" s="0" t="n">
        <v>5</v>
      </c>
      <c r="D872" s="0" t="n">
        <v>36852.2851313694</v>
      </c>
      <c r="E872" s="13" t="n">
        <v>211649.886032888</v>
      </c>
      <c r="F872" s="24" t="n">
        <f aca="false">E872/43560</f>
        <v>4.85881281067235</v>
      </c>
    </row>
    <row r="873" customFormat="false" ht="15" hidden="false" customHeight="false" outlineLevel="0" collapsed="false">
      <c r="A873" s="58" t="n">
        <v>21609</v>
      </c>
      <c r="B873" s="0" t="n">
        <v>1959</v>
      </c>
      <c r="C873" s="0" t="n">
        <v>2</v>
      </c>
      <c r="D873" s="0" t="n">
        <v>36893.1319914411</v>
      </c>
      <c r="E873" s="13" t="n">
        <v>211649.886032888</v>
      </c>
      <c r="F873" s="24" t="n">
        <f aca="false">E873/43560</f>
        <v>4.85881281067235</v>
      </c>
    </row>
    <row r="874" customFormat="false" ht="15" hidden="false" customHeight="false" outlineLevel="0" collapsed="false">
      <c r="A874" s="58" t="n">
        <v>34059</v>
      </c>
      <c r="B874" s="0" t="n">
        <v>1993</v>
      </c>
      <c r="C874" s="0" t="n">
        <v>3</v>
      </c>
      <c r="D874" s="0" t="n">
        <v>37640.5795680732</v>
      </c>
      <c r="E874" s="13" t="n">
        <v>315714.075082808</v>
      </c>
      <c r="F874" s="24" t="n">
        <f aca="false">E874/43560</f>
        <v>7.24779786691478</v>
      </c>
    </row>
    <row r="875" customFormat="false" ht="15" hidden="false" customHeight="false" outlineLevel="0" collapsed="false">
      <c r="A875" s="58" t="n">
        <v>24897</v>
      </c>
      <c r="B875" s="0" t="n">
        <v>1968</v>
      </c>
      <c r="C875" s="0" t="n">
        <v>2</v>
      </c>
      <c r="D875" s="0" t="n">
        <v>37725.780727508</v>
      </c>
      <c r="E875" s="13" t="n">
        <v>211649.886032888</v>
      </c>
      <c r="F875" s="24" t="n">
        <f aca="false">E875/43560</f>
        <v>4.85881281067235</v>
      </c>
    </row>
    <row r="876" customFormat="false" ht="15" hidden="false" customHeight="false" outlineLevel="0" collapsed="false">
      <c r="A876" s="58" t="n">
        <v>32598</v>
      </c>
      <c r="B876" s="0" t="n">
        <v>1989</v>
      </c>
      <c r="C876" s="0" t="n">
        <v>3</v>
      </c>
      <c r="D876" s="0" t="n">
        <v>37921.2621168392</v>
      </c>
      <c r="E876" s="13" t="n">
        <v>315714.075082808</v>
      </c>
      <c r="F876" s="24" t="n">
        <f aca="false">E876/43560</f>
        <v>7.24779786691478</v>
      </c>
    </row>
    <row r="877" customFormat="false" ht="15" hidden="false" customHeight="false" outlineLevel="0" collapsed="false">
      <c r="A877" s="58" t="n">
        <v>18597</v>
      </c>
      <c r="B877" s="0" t="n">
        <v>1950</v>
      </c>
      <c r="C877" s="0" t="n">
        <v>11</v>
      </c>
      <c r="D877" s="0" t="n">
        <v>38553.5729000796</v>
      </c>
      <c r="E877" s="13" t="n">
        <v>321111.590928855</v>
      </c>
      <c r="F877" s="24" t="n">
        <f aca="false">E877/43560</f>
        <v>7.37170778073587</v>
      </c>
    </row>
    <row r="878" customFormat="false" ht="15" hidden="false" customHeight="false" outlineLevel="0" collapsed="false">
      <c r="A878" s="58" t="n">
        <v>16496</v>
      </c>
      <c r="B878" s="0" t="n">
        <v>1945</v>
      </c>
      <c r="C878" s="0" t="n">
        <v>2</v>
      </c>
      <c r="D878" s="0" t="n">
        <v>39006.458548965</v>
      </c>
      <c r="E878" s="13" t="n">
        <v>347776.082543324</v>
      </c>
      <c r="F878" s="24" t="n">
        <f aca="false">E878/43560</f>
        <v>7.98384027877235</v>
      </c>
    </row>
    <row r="879" customFormat="false" ht="15" hidden="false" customHeight="false" outlineLevel="0" collapsed="false">
      <c r="A879" s="58" t="n">
        <v>15737</v>
      </c>
      <c r="B879" s="0" t="n">
        <v>1943</v>
      </c>
      <c r="C879" s="0" t="n">
        <v>1</v>
      </c>
      <c r="D879" s="0" t="n">
        <v>39375.3336733678</v>
      </c>
      <c r="E879" s="13" t="n">
        <v>233334.433040501</v>
      </c>
      <c r="F879" s="24" t="n">
        <f aca="false">E879/43560</f>
        <v>5.35662151148993</v>
      </c>
    </row>
    <row r="880" customFormat="false" ht="15" hidden="false" customHeight="false" outlineLevel="0" collapsed="false">
      <c r="A880" s="58" t="n">
        <v>29311</v>
      </c>
      <c r="B880" s="0" t="n">
        <v>1980</v>
      </c>
      <c r="C880" s="0" t="n">
        <v>3</v>
      </c>
      <c r="D880" s="0" t="n">
        <v>39388.9789759156</v>
      </c>
      <c r="E880" s="13" t="n">
        <v>712750.423982809</v>
      </c>
      <c r="F880" s="24" t="n">
        <f aca="false">E880/43560</f>
        <v>16.3624982548854</v>
      </c>
    </row>
    <row r="881" customFormat="false" ht="15" hidden="false" customHeight="false" outlineLevel="0" collapsed="false">
      <c r="A881" s="58" t="n">
        <v>16833</v>
      </c>
      <c r="B881" s="0" t="n">
        <v>1946</v>
      </c>
      <c r="C881" s="0" t="n">
        <v>1</v>
      </c>
      <c r="D881" s="0" t="n">
        <v>39592.2885897691</v>
      </c>
      <c r="E881" s="13" t="n">
        <v>211649.886032888</v>
      </c>
      <c r="F881" s="24" t="n">
        <f aca="false">E881/43560</f>
        <v>4.85881281067235</v>
      </c>
    </row>
    <row r="882" customFormat="false" ht="15" hidden="false" customHeight="false" outlineLevel="0" collapsed="false">
      <c r="A882" s="58" t="n">
        <v>24562</v>
      </c>
      <c r="B882" s="0" t="n">
        <v>1967</v>
      </c>
      <c r="C882" s="0" t="n">
        <v>3</v>
      </c>
      <c r="D882" s="0" t="n">
        <v>39595.1199741242</v>
      </c>
      <c r="E882" s="13" t="n">
        <v>233334.433040501</v>
      </c>
      <c r="F882" s="24" t="n">
        <f aca="false">E882/43560</f>
        <v>5.35662151148993</v>
      </c>
    </row>
    <row r="883" customFormat="false" ht="15" hidden="false" customHeight="false" outlineLevel="0" collapsed="false">
      <c r="A883" s="58" t="n">
        <v>25293</v>
      </c>
      <c r="B883" s="0" t="n">
        <v>1969</v>
      </c>
      <c r="C883" s="0" t="n">
        <v>3</v>
      </c>
      <c r="D883" s="0" t="n">
        <v>40273.8412868233</v>
      </c>
      <c r="E883" s="13" t="n">
        <v>233334.433040501</v>
      </c>
      <c r="F883" s="24" t="n">
        <f aca="false">E883/43560</f>
        <v>5.35662151148993</v>
      </c>
    </row>
    <row r="884" customFormat="false" ht="15" hidden="false" customHeight="false" outlineLevel="0" collapsed="false">
      <c r="A884" s="58" t="n">
        <v>23742</v>
      </c>
      <c r="B884" s="0" t="n">
        <v>1964</v>
      </c>
      <c r="C884" s="0" t="n">
        <v>12</v>
      </c>
      <c r="D884" s="0" t="n">
        <v>40494.5566530653</v>
      </c>
      <c r="E884" s="13" t="n">
        <v>233334.433040501</v>
      </c>
      <c r="F884" s="24" t="n">
        <f aca="false">E884/43560</f>
        <v>5.35662151148993</v>
      </c>
    </row>
    <row r="885" customFormat="false" ht="15" hidden="false" customHeight="false" outlineLevel="0" collapsed="false">
      <c r="A885" s="58" t="n">
        <v>37287</v>
      </c>
      <c r="B885" s="0" t="n">
        <v>2002</v>
      </c>
      <c r="C885" s="0" t="n">
        <v>1</v>
      </c>
      <c r="D885" s="0" t="n">
        <v>40658.0505075637</v>
      </c>
      <c r="E885" s="13" t="n">
        <v>233334.433040501</v>
      </c>
      <c r="F885" s="24" t="n">
        <f aca="false">E885/43560</f>
        <v>5.35662151148993</v>
      </c>
    </row>
    <row r="886" customFormat="false" ht="15" hidden="false" customHeight="false" outlineLevel="0" collapsed="false">
      <c r="A886" s="58" t="n">
        <v>34819</v>
      </c>
      <c r="B886" s="0" t="n">
        <v>1995</v>
      </c>
      <c r="C886" s="0" t="n">
        <v>4</v>
      </c>
      <c r="D886" s="0" t="n">
        <v>40766.6210191083</v>
      </c>
      <c r="E886" s="13" t="n">
        <v>233334.433040501</v>
      </c>
      <c r="F886" s="24" t="n">
        <f aca="false">E886/43560</f>
        <v>5.35662151148993</v>
      </c>
    </row>
    <row r="887" customFormat="false" ht="15" hidden="false" customHeight="false" outlineLevel="0" collapsed="false">
      <c r="A887" s="58" t="n">
        <v>25933</v>
      </c>
      <c r="B887" s="0" t="n">
        <v>1970</v>
      </c>
      <c r="C887" s="0" t="n">
        <v>12</v>
      </c>
      <c r="D887" s="0" t="n">
        <v>40769.0768809713</v>
      </c>
      <c r="E887" s="13" t="n">
        <v>233334.433040501</v>
      </c>
      <c r="F887" s="24" t="n">
        <f aca="false">E887/43560</f>
        <v>5.35662151148993</v>
      </c>
    </row>
    <row r="888" customFormat="false" ht="15" hidden="false" customHeight="false" outlineLevel="0" collapsed="false">
      <c r="A888" s="58" t="n">
        <v>27453</v>
      </c>
      <c r="B888" s="0" t="n">
        <v>1975</v>
      </c>
      <c r="C888" s="0" t="n">
        <v>2</v>
      </c>
      <c r="D888" s="0" t="n">
        <v>41386.4410828026</v>
      </c>
      <c r="E888" s="13" t="n">
        <v>734434.970990423</v>
      </c>
      <c r="F888" s="24" t="n">
        <f aca="false">E888/43560</f>
        <v>16.860306955703</v>
      </c>
    </row>
    <row r="889" customFormat="false" ht="15" hidden="false" customHeight="false" outlineLevel="0" collapsed="false">
      <c r="A889" s="58" t="n">
        <v>25964</v>
      </c>
      <c r="B889" s="0" t="n">
        <v>1971</v>
      </c>
      <c r="C889" s="0" t="n">
        <v>1</v>
      </c>
      <c r="D889" s="0" t="n">
        <v>41730.7851313694</v>
      </c>
      <c r="E889" s="13" t="n">
        <v>734434.970990423</v>
      </c>
      <c r="F889" s="24" t="n">
        <f aca="false">E889/43560</f>
        <v>16.860306955703</v>
      </c>
    </row>
    <row r="890" customFormat="false" ht="15" hidden="false" customHeight="false" outlineLevel="0" collapsed="false">
      <c r="A890" s="58" t="n">
        <v>34028</v>
      </c>
      <c r="B890" s="0" t="n">
        <v>1993</v>
      </c>
      <c r="C890" s="0" t="n">
        <v>2</v>
      </c>
      <c r="D890" s="0" t="n">
        <v>42140.3847034236</v>
      </c>
      <c r="E890" s="13" t="n">
        <v>233334.433040501</v>
      </c>
      <c r="F890" s="24" t="n">
        <f aca="false">E890/43560</f>
        <v>5.35662151148993</v>
      </c>
    </row>
    <row r="891" customFormat="false" ht="15" hidden="false" customHeight="false" outlineLevel="0" collapsed="false">
      <c r="A891" s="58" t="n">
        <v>19783</v>
      </c>
      <c r="B891" s="0" t="n">
        <v>1954</v>
      </c>
      <c r="C891" s="0" t="n">
        <v>2</v>
      </c>
      <c r="D891" s="0" t="n">
        <v>42196.6720242834</v>
      </c>
      <c r="E891" s="13" t="n">
        <v>734434.970990423</v>
      </c>
      <c r="F891" s="24" t="n">
        <f aca="false">E891/43560</f>
        <v>16.860306955703</v>
      </c>
    </row>
    <row r="892" customFormat="false" ht="15" hidden="false" customHeight="false" outlineLevel="0" collapsed="false">
      <c r="A892" s="58" t="n">
        <v>24531</v>
      </c>
      <c r="B892" s="0" t="n">
        <v>1967</v>
      </c>
      <c r="C892" s="0" t="n">
        <v>2</v>
      </c>
      <c r="D892" s="0" t="n">
        <v>42799.7595292596</v>
      </c>
      <c r="E892" s="13" t="n">
        <v>734434.970990423</v>
      </c>
      <c r="F892" s="24" t="n">
        <f aca="false">E892/43560</f>
        <v>16.860306955703</v>
      </c>
    </row>
    <row r="893" customFormat="false" ht="15" hidden="false" customHeight="false" outlineLevel="0" collapsed="false">
      <c r="A893" s="58" t="n">
        <v>28549</v>
      </c>
      <c r="B893" s="0" t="n">
        <v>1978</v>
      </c>
      <c r="C893" s="0" t="n">
        <v>2</v>
      </c>
      <c r="D893" s="0" t="n">
        <v>43238.5411524682</v>
      </c>
      <c r="E893" s="13" t="n">
        <v>734434.970990423</v>
      </c>
      <c r="F893" s="24" t="n">
        <f aca="false">E893/43560</f>
        <v>16.860306955703</v>
      </c>
    </row>
    <row r="894" customFormat="false" ht="15" hidden="false" customHeight="false" outlineLevel="0" collapsed="false">
      <c r="A894" s="58" t="n">
        <v>15765</v>
      </c>
      <c r="B894" s="0" t="n">
        <v>1943</v>
      </c>
      <c r="C894" s="0" t="n">
        <v>2</v>
      </c>
      <c r="D894" s="0" t="n">
        <v>43314.2637340764</v>
      </c>
      <c r="E894" s="13" t="n">
        <v>734434.970990423</v>
      </c>
      <c r="F894" s="24" t="n">
        <f aca="false">E894/43560</f>
        <v>16.860306955703</v>
      </c>
    </row>
    <row r="895" customFormat="false" ht="15" hidden="false" customHeight="false" outlineLevel="0" collapsed="false">
      <c r="A895" s="58" t="n">
        <v>26754</v>
      </c>
      <c r="B895" s="0" t="n">
        <v>1973</v>
      </c>
      <c r="C895" s="0" t="n">
        <v>3</v>
      </c>
      <c r="D895" s="0" t="n">
        <v>43565.3614649682</v>
      </c>
      <c r="E895" s="13" t="n">
        <v>734434.970990423</v>
      </c>
      <c r="F895" s="24" t="n">
        <f aca="false">E895/43560</f>
        <v>16.860306955703</v>
      </c>
    </row>
    <row r="896" customFormat="false" ht="15" hidden="false" customHeight="false" outlineLevel="0" collapsed="false">
      <c r="A896" s="58" t="n">
        <v>30467</v>
      </c>
      <c r="B896" s="0" t="n">
        <v>1983</v>
      </c>
      <c r="C896" s="0" t="n">
        <v>5</v>
      </c>
      <c r="D896" s="0" t="n">
        <v>43621.8176751592</v>
      </c>
      <c r="E896" s="13" t="n">
        <v>734434.970990423</v>
      </c>
      <c r="F896" s="24" t="n">
        <f aca="false">E896/43560</f>
        <v>16.860306955703</v>
      </c>
    </row>
    <row r="897" customFormat="false" ht="15" hidden="false" customHeight="false" outlineLevel="0" collapsed="false">
      <c r="A897" s="58" t="n">
        <v>34000</v>
      </c>
      <c r="B897" s="0" t="n">
        <v>1993</v>
      </c>
      <c r="C897" s="0" t="n">
        <v>1</v>
      </c>
      <c r="D897" s="0" t="n">
        <v>43661.3621118631</v>
      </c>
      <c r="E897" s="13" t="n">
        <v>734434.970990423</v>
      </c>
      <c r="F897" s="24" t="n">
        <f aca="false">E897/43560</f>
        <v>16.860306955703</v>
      </c>
    </row>
    <row r="898" customFormat="false" ht="15" hidden="false" customHeight="false" outlineLevel="0" collapsed="false">
      <c r="A898" s="58" t="n">
        <v>15096</v>
      </c>
      <c r="B898" s="0" t="n">
        <v>1941</v>
      </c>
      <c r="C898" s="0" t="n">
        <v>4</v>
      </c>
      <c r="D898" s="0" t="n">
        <v>44049.8169536226</v>
      </c>
      <c r="E898" s="13" t="n">
        <v>734434.970990423</v>
      </c>
      <c r="F898" s="24" t="n">
        <f aca="false">E898/43560</f>
        <v>16.860306955703</v>
      </c>
    </row>
    <row r="899" customFormat="false" ht="15" hidden="false" customHeight="false" outlineLevel="0" collapsed="false">
      <c r="A899" s="58" t="n">
        <v>22705</v>
      </c>
      <c r="B899" s="0" t="n">
        <v>1962</v>
      </c>
      <c r="C899" s="0" t="n">
        <v>2</v>
      </c>
      <c r="D899" s="0" t="n">
        <v>44312.9676054936</v>
      </c>
      <c r="E899" s="13" t="n">
        <v>734434.970990423</v>
      </c>
      <c r="F899" s="24" t="n">
        <f aca="false">E899/43560</f>
        <v>16.860306955703</v>
      </c>
    </row>
    <row r="900" customFormat="false" ht="15" hidden="false" customHeight="false" outlineLevel="0" collapsed="false">
      <c r="A900" s="58" t="n">
        <v>35430</v>
      </c>
      <c r="B900" s="0" t="n">
        <v>1996</v>
      </c>
      <c r="C900" s="0" t="n">
        <v>12</v>
      </c>
      <c r="D900" s="0" t="n">
        <v>44469.4232434315</v>
      </c>
      <c r="E900" s="13" t="n">
        <v>841397.88480033</v>
      </c>
      <c r="F900" s="24" t="n">
        <f aca="false">E900/43560</f>
        <v>19.3158375757652</v>
      </c>
    </row>
    <row r="901" customFormat="false" ht="15" hidden="false" customHeight="false" outlineLevel="0" collapsed="false">
      <c r="A901" s="58" t="n">
        <v>36616</v>
      </c>
      <c r="B901" s="0" t="n">
        <v>2000</v>
      </c>
      <c r="C901" s="0" t="n">
        <v>3</v>
      </c>
      <c r="D901" s="0" t="n">
        <v>44589.8924412818</v>
      </c>
      <c r="E901" s="13" t="n">
        <v>594054.5030418</v>
      </c>
      <c r="F901" s="24" t="n">
        <f aca="false">E901/43560</f>
        <v>13.6376148540358</v>
      </c>
    </row>
    <row r="902" customFormat="false" ht="15" hidden="false" customHeight="false" outlineLevel="0" collapsed="false">
      <c r="A902" s="58" t="n">
        <v>20454</v>
      </c>
      <c r="B902" s="0" t="n">
        <v>1955</v>
      </c>
      <c r="C902" s="0" t="n">
        <v>12</v>
      </c>
      <c r="D902" s="0" t="n">
        <v>44694.3128234475</v>
      </c>
      <c r="E902" s="13" t="n">
        <v>736488.262946483</v>
      </c>
      <c r="F902" s="24" t="n">
        <f aca="false">E902/43560</f>
        <v>16.9074440529496</v>
      </c>
    </row>
    <row r="903" customFormat="false" ht="15" hidden="false" customHeight="false" outlineLevel="0" collapsed="false">
      <c r="A903" s="58" t="n">
        <v>30712</v>
      </c>
      <c r="B903" s="0" t="n">
        <v>1984</v>
      </c>
      <c r="C903" s="0" t="n">
        <v>1</v>
      </c>
      <c r="D903" s="0" t="n">
        <v>44880.9975617038</v>
      </c>
      <c r="E903" s="13" t="n">
        <v>736488.262946483</v>
      </c>
      <c r="F903" s="24" t="n">
        <f aca="false">E903/43560</f>
        <v>16.9074440529496</v>
      </c>
    </row>
    <row r="904" customFormat="false" ht="15" hidden="false" customHeight="false" outlineLevel="0" collapsed="false">
      <c r="A904" s="58" t="n">
        <v>26998</v>
      </c>
      <c r="B904" s="0" t="n">
        <v>1973</v>
      </c>
      <c r="C904" s="0" t="n">
        <v>11</v>
      </c>
      <c r="D904" s="0" t="n">
        <v>44997.9943023487</v>
      </c>
      <c r="E904" s="13" t="n">
        <v>849912.291068431</v>
      </c>
      <c r="F904" s="24" t="n">
        <f aca="false">E904/43560</f>
        <v>19.5113014478519</v>
      </c>
    </row>
    <row r="905" customFormat="false" ht="15" hidden="false" customHeight="false" outlineLevel="0" collapsed="false">
      <c r="A905" s="58" t="n">
        <v>30436</v>
      </c>
      <c r="B905" s="0" t="n">
        <v>1983</v>
      </c>
      <c r="C905" s="0" t="n">
        <v>4</v>
      </c>
      <c r="D905" s="0" t="n">
        <v>45198.2932921975</v>
      </c>
      <c r="E905" s="13" t="n">
        <v>736488.262946483</v>
      </c>
      <c r="F905" s="24" t="n">
        <f aca="false">E905/43560</f>
        <v>16.9074440529496</v>
      </c>
    </row>
    <row r="906" customFormat="false" ht="15" hidden="false" customHeight="false" outlineLevel="0" collapsed="false">
      <c r="A906" s="58" t="n">
        <v>8187</v>
      </c>
      <c r="B906" s="0" t="n">
        <v>1922</v>
      </c>
      <c r="C906" s="0" t="n">
        <v>5</v>
      </c>
      <c r="D906" s="0" t="n">
        <v>45275.2644804936</v>
      </c>
      <c r="E906" s="13" t="n">
        <v>736488.262946483</v>
      </c>
      <c r="F906" s="24" t="n">
        <f aca="false">E906/43560</f>
        <v>16.9074440529496</v>
      </c>
    </row>
    <row r="907" customFormat="false" ht="15" hidden="false" customHeight="false" outlineLevel="0" collapsed="false">
      <c r="A907" s="58" t="n">
        <v>14031</v>
      </c>
      <c r="B907" s="0" t="n">
        <v>1938</v>
      </c>
      <c r="C907" s="0" t="n">
        <v>5</v>
      </c>
      <c r="D907" s="0" t="n">
        <v>45669.2722929936</v>
      </c>
      <c r="E907" s="13" t="n">
        <v>736488.262946483</v>
      </c>
      <c r="F907" s="24" t="n">
        <f aca="false">E907/43560</f>
        <v>16.9074440529496</v>
      </c>
    </row>
    <row r="908" customFormat="false" ht="15" hidden="false" customHeight="false" outlineLevel="0" collapsed="false">
      <c r="A908" s="58" t="n">
        <v>28521</v>
      </c>
      <c r="B908" s="0" t="n">
        <v>1978</v>
      </c>
      <c r="C908" s="0" t="n">
        <v>1</v>
      </c>
      <c r="D908" s="0" t="n">
        <v>45672.7994625796</v>
      </c>
      <c r="E908" s="13" t="n">
        <v>851965.583024491</v>
      </c>
      <c r="F908" s="24" t="n">
        <f aca="false">E908/43560</f>
        <v>19.5584385450985</v>
      </c>
    </row>
    <row r="909" customFormat="false" ht="15" hidden="false" customHeight="false" outlineLevel="0" collapsed="false">
      <c r="A909" s="58" t="n">
        <v>9191</v>
      </c>
      <c r="B909" s="0" t="n">
        <v>1925</v>
      </c>
      <c r="C909" s="0" t="n">
        <v>2</v>
      </c>
      <c r="D909" s="0" t="n">
        <v>46365.6817774682</v>
      </c>
      <c r="E909" s="13" t="n">
        <v>736488.262946483</v>
      </c>
      <c r="F909" s="24" t="n">
        <f aca="false">E909/43560</f>
        <v>16.9074440529496</v>
      </c>
    </row>
    <row r="910" customFormat="false" ht="15" hidden="false" customHeight="false" outlineLevel="0" collapsed="false">
      <c r="A910" s="58" t="n">
        <v>19114</v>
      </c>
      <c r="B910" s="0" t="n">
        <v>1952</v>
      </c>
      <c r="C910" s="0" t="n">
        <v>4</v>
      </c>
      <c r="D910" s="0" t="n">
        <v>46577.2657742834</v>
      </c>
      <c r="E910" s="13" t="n">
        <v>900638.666582491</v>
      </c>
      <c r="F910" s="24" t="n">
        <f aca="false">E910/43560</f>
        <v>20.6758187920682</v>
      </c>
    </row>
    <row r="911" customFormat="false" ht="15" hidden="false" customHeight="false" outlineLevel="0" collapsed="false">
      <c r="A911" s="58" t="n">
        <v>14670</v>
      </c>
      <c r="B911" s="0" t="n">
        <v>1940</v>
      </c>
      <c r="C911" s="0" t="n">
        <v>2</v>
      </c>
      <c r="D911" s="0" t="n">
        <v>47153.5127886147</v>
      </c>
      <c r="E911" s="13" t="n">
        <v>736488.262946483</v>
      </c>
      <c r="F911" s="24" t="n">
        <f aca="false">E911/43560</f>
        <v>16.9074440529496</v>
      </c>
    </row>
    <row r="912" customFormat="false" ht="15" hidden="false" customHeight="false" outlineLevel="0" collapsed="false">
      <c r="A912" s="58" t="n">
        <v>34758</v>
      </c>
      <c r="B912" s="0" t="n">
        <v>1995</v>
      </c>
      <c r="C912" s="0" t="n">
        <v>2</v>
      </c>
      <c r="D912" s="0" t="n">
        <v>47209.4026174363</v>
      </c>
      <c r="E912" s="13" t="n">
        <v>594054.5030418</v>
      </c>
      <c r="F912" s="24" t="n">
        <f aca="false">E912/43560</f>
        <v>13.6376148540358</v>
      </c>
    </row>
    <row r="913" customFormat="false" ht="15" hidden="false" customHeight="false" outlineLevel="0" collapsed="false">
      <c r="A913" s="58" t="n">
        <v>15796</v>
      </c>
      <c r="B913" s="0" t="n">
        <v>1943</v>
      </c>
      <c r="C913" s="0" t="n">
        <v>3</v>
      </c>
      <c r="D913" s="0" t="n">
        <v>47419.9937300955</v>
      </c>
      <c r="E913" s="13" t="n">
        <v>736488.262946483</v>
      </c>
      <c r="F913" s="24" t="n">
        <f aca="false">E913/43560</f>
        <v>16.9074440529496</v>
      </c>
    </row>
    <row r="914" customFormat="false" ht="15" hidden="false" customHeight="false" outlineLevel="0" collapsed="false">
      <c r="A914" s="58" t="n">
        <v>19084</v>
      </c>
      <c r="B914" s="0" t="n">
        <v>1952</v>
      </c>
      <c r="C914" s="0" t="n">
        <v>3</v>
      </c>
      <c r="D914" s="0" t="n">
        <v>47440.9079667596</v>
      </c>
      <c r="E914" s="13" t="n">
        <v>736488.262946483</v>
      </c>
      <c r="F914" s="24" t="n">
        <f aca="false">E914/43560</f>
        <v>16.9074440529496</v>
      </c>
    </row>
    <row r="915" customFormat="false" ht="15" hidden="false" customHeight="false" outlineLevel="0" collapsed="false">
      <c r="A915" s="58" t="n">
        <v>35489</v>
      </c>
      <c r="B915" s="0" t="n">
        <v>1997</v>
      </c>
      <c r="C915" s="0" t="n">
        <v>2</v>
      </c>
      <c r="D915" s="0" t="n">
        <v>47632.1733429538</v>
      </c>
      <c r="E915" s="13" t="n">
        <v>851965.583024491</v>
      </c>
      <c r="F915" s="24" t="n">
        <f aca="false">E915/43560</f>
        <v>19.5584385450985</v>
      </c>
    </row>
    <row r="916" customFormat="false" ht="15" hidden="false" customHeight="false" outlineLevel="0" collapsed="false">
      <c r="A916" s="58" t="n">
        <v>35976</v>
      </c>
      <c r="B916" s="0" t="n">
        <v>1998</v>
      </c>
      <c r="C916" s="0" t="n">
        <v>6</v>
      </c>
      <c r="D916" s="0" t="n">
        <v>47833.8679090366</v>
      </c>
      <c r="E916" s="13" t="n">
        <v>900638.666582491</v>
      </c>
      <c r="F916" s="24" t="n">
        <f aca="false">E916/43560</f>
        <v>20.6758187920682</v>
      </c>
    </row>
    <row r="917" customFormat="false" ht="15" hidden="false" customHeight="false" outlineLevel="0" collapsed="false">
      <c r="A917" s="58" t="n">
        <v>18659</v>
      </c>
      <c r="B917" s="0" t="n">
        <v>1951</v>
      </c>
      <c r="C917" s="0" t="n">
        <v>1</v>
      </c>
      <c r="D917" s="0" t="n">
        <v>48086.8198148885</v>
      </c>
      <c r="E917" s="13" t="n">
        <v>697768.536742944</v>
      </c>
      <c r="F917" s="24" t="n">
        <f aca="false">E917/43560</f>
        <v>16.0185614495625</v>
      </c>
    </row>
    <row r="918" customFormat="false" ht="15" hidden="false" customHeight="false" outlineLevel="0" collapsed="false">
      <c r="A918" s="58" t="n">
        <v>14731</v>
      </c>
      <c r="B918" s="0" t="n">
        <v>1940</v>
      </c>
      <c r="C918" s="0" t="n">
        <v>4</v>
      </c>
      <c r="D918" s="0" t="n">
        <v>48475.3285479698</v>
      </c>
      <c r="E918" s="13" t="n">
        <v>851965.583024491</v>
      </c>
      <c r="F918" s="24" t="n">
        <f aca="false">E918/43560</f>
        <v>19.5584385450985</v>
      </c>
    </row>
    <row r="919" customFormat="false" ht="15" hidden="false" customHeight="false" outlineLevel="0" collapsed="false">
      <c r="A919" s="58" t="n">
        <v>27149</v>
      </c>
      <c r="B919" s="0" t="n">
        <v>1974</v>
      </c>
      <c r="C919" s="0" t="n">
        <v>4</v>
      </c>
      <c r="D919" s="0" t="n">
        <v>48911.6343550955</v>
      </c>
      <c r="E919" s="13" t="n">
        <v>851965.583024491</v>
      </c>
      <c r="F919" s="24" t="n">
        <f aca="false">E919/43560</f>
        <v>19.5584385450985</v>
      </c>
    </row>
    <row r="920" customFormat="false" ht="15" hidden="false" customHeight="false" outlineLevel="0" collapsed="false">
      <c r="A920" s="58" t="n">
        <v>14000</v>
      </c>
      <c r="B920" s="0" t="n">
        <v>1938</v>
      </c>
      <c r="C920" s="0" t="n">
        <v>4</v>
      </c>
      <c r="D920" s="0" t="n">
        <v>49475.5236614252</v>
      </c>
      <c r="E920" s="13" t="n">
        <v>851965.583024491</v>
      </c>
      <c r="F920" s="24" t="n">
        <f aca="false">E920/43560</f>
        <v>19.5584385450985</v>
      </c>
    </row>
    <row r="921" customFormat="false" ht="15" hidden="false" customHeight="false" outlineLevel="0" collapsed="false">
      <c r="A921" s="58" t="n">
        <v>16802</v>
      </c>
      <c r="B921" s="0" t="n">
        <v>1945</v>
      </c>
      <c r="C921" s="0" t="n">
        <v>12</v>
      </c>
      <c r="D921" s="0" t="n">
        <v>49480.7008359873</v>
      </c>
      <c r="E921" s="13" t="n">
        <v>697768.536742944</v>
      </c>
      <c r="F921" s="24" t="n">
        <f aca="false">E921/43560</f>
        <v>16.0185614495625</v>
      </c>
    </row>
    <row r="922" customFormat="false" ht="15" hidden="false" customHeight="false" outlineLevel="0" collapsed="false">
      <c r="A922" s="58" t="n">
        <v>30650</v>
      </c>
      <c r="B922" s="0" t="n">
        <v>1983</v>
      </c>
      <c r="C922" s="0" t="n">
        <v>11</v>
      </c>
      <c r="D922" s="0" t="n">
        <v>49680.9889530255</v>
      </c>
      <c r="E922" s="13" t="n">
        <v>697768.536742944</v>
      </c>
      <c r="F922" s="24" t="n">
        <f aca="false">E922/43560</f>
        <v>16.0185614495625</v>
      </c>
    </row>
    <row r="923" customFormat="false" ht="15" hidden="false" customHeight="false" outlineLevel="0" collapsed="false">
      <c r="A923" s="58" t="n">
        <v>30316</v>
      </c>
      <c r="B923" s="0" t="n">
        <v>1982</v>
      </c>
      <c r="C923" s="0" t="n">
        <v>12</v>
      </c>
      <c r="D923" s="0" t="n">
        <v>50155.5044785032</v>
      </c>
      <c r="E923" s="13" t="n">
        <v>813245.856820951</v>
      </c>
      <c r="F923" s="24" t="n">
        <f aca="false">E923/43560</f>
        <v>18.6695559417115</v>
      </c>
    </row>
    <row r="924" customFormat="false" ht="15" hidden="false" customHeight="false" outlineLevel="0" collapsed="false">
      <c r="A924" s="58" t="n">
        <v>19145</v>
      </c>
      <c r="B924" s="0" t="n">
        <v>1952</v>
      </c>
      <c r="C924" s="0" t="n">
        <v>5</v>
      </c>
      <c r="D924" s="0" t="n">
        <v>50251.1022840366</v>
      </c>
      <c r="E924" s="13" t="n">
        <v>813245.856820951</v>
      </c>
      <c r="F924" s="24" t="n">
        <f aca="false">E924/43560</f>
        <v>18.6695559417115</v>
      </c>
    </row>
    <row r="925" customFormat="false" ht="15" hidden="false" customHeight="false" outlineLevel="0" collapsed="false">
      <c r="A925" s="58" t="n">
        <v>34850</v>
      </c>
      <c r="B925" s="0" t="n">
        <v>1995</v>
      </c>
      <c r="C925" s="0" t="n">
        <v>5</v>
      </c>
      <c r="D925" s="0" t="n">
        <v>50484.7726910828</v>
      </c>
      <c r="E925" s="13" t="n">
        <v>813245.856820951</v>
      </c>
      <c r="F925" s="24" t="n">
        <f aca="false">E925/43560</f>
        <v>18.6695559417115</v>
      </c>
    </row>
    <row r="926" customFormat="false" ht="15" hidden="false" customHeight="false" outlineLevel="0" collapsed="false">
      <c r="A926" s="58" t="n">
        <v>36250</v>
      </c>
      <c r="B926" s="0" t="n">
        <v>1999</v>
      </c>
      <c r="C926" s="0" t="n">
        <v>3</v>
      </c>
      <c r="D926" s="0" t="n">
        <v>50788.7672173567</v>
      </c>
      <c r="E926" s="13" t="n">
        <v>813245.856820951</v>
      </c>
      <c r="F926" s="24" t="n">
        <f aca="false">E926/43560</f>
        <v>18.6695559417115</v>
      </c>
    </row>
    <row r="927" customFormat="false" ht="15" hidden="false" customHeight="false" outlineLevel="0" collapsed="false">
      <c r="A927" s="58" t="n">
        <v>28580</v>
      </c>
      <c r="B927" s="0" t="n">
        <v>1978</v>
      </c>
      <c r="C927" s="0" t="n">
        <v>3</v>
      </c>
      <c r="D927" s="0" t="n">
        <v>50928.4479000796</v>
      </c>
      <c r="E927" s="13" t="n">
        <v>813245.856820951</v>
      </c>
      <c r="F927" s="24" t="n">
        <f aca="false">E927/43560</f>
        <v>18.6695559417115</v>
      </c>
    </row>
    <row r="928" customFormat="false" ht="15" hidden="false" customHeight="false" outlineLevel="0" collapsed="false">
      <c r="A928" s="58" t="n">
        <v>26695</v>
      </c>
      <c r="B928" s="0" t="n">
        <v>1973</v>
      </c>
      <c r="C928" s="0" t="n">
        <v>1</v>
      </c>
      <c r="D928" s="0" t="n">
        <v>51748.868879379</v>
      </c>
      <c r="E928" s="13" t="n">
        <v>813245.856820951</v>
      </c>
      <c r="F928" s="24" t="n">
        <f aca="false">E928/43560</f>
        <v>18.6695559417115</v>
      </c>
    </row>
    <row r="929" customFormat="false" ht="15" hidden="false" customHeight="false" outlineLevel="0" collapsed="false">
      <c r="A929" s="58" t="n">
        <v>23070</v>
      </c>
      <c r="B929" s="0" t="n">
        <v>1963</v>
      </c>
      <c r="C929" s="0" t="n">
        <v>2</v>
      </c>
      <c r="D929" s="0" t="n">
        <v>52268.3831110669</v>
      </c>
      <c r="E929" s="13" t="n">
        <v>828597.270231248</v>
      </c>
      <c r="F929" s="24" t="n">
        <f aca="false">E929/43560</f>
        <v>19.0219759006255</v>
      </c>
    </row>
    <row r="930" customFormat="false" ht="15" hidden="false" customHeight="false" outlineLevel="0" collapsed="false">
      <c r="A930" s="58" t="n">
        <v>13880</v>
      </c>
      <c r="B930" s="0" t="n">
        <v>1937</v>
      </c>
      <c r="C930" s="0" t="n">
        <v>12</v>
      </c>
      <c r="D930" s="0" t="n">
        <v>52331.5915107484</v>
      </c>
      <c r="E930" s="13" t="n">
        <v>813245.856820951</v>
      </c>
      <c r="F930" s="24" t="n">
        <f aca="false">E930/43560</f>
        <v>18.6695559417115</v>
      </c>
    </row>
    <row r="931" customFormat="false" ht="15" hidden="false" customHeight="false" outlineLevel="0" collapsed="false">
      <c r="A931" s="58" t="n">
        <v>15372</v>
      </c>
      <c r="B931" s="0" t="n">
        <v>1942</v>
      </c>
      <c r="C931" s="0" t="n">
        <v>1</v>
      </c>
      <c r="D931" s="0" t="n">
        <v>52341.3265326433</v>
      </c>
      <c r="E931" s="13" t="n">
        <v>813245.856820951</v>
      </c>
      <c r="F931" s="24" t="n">
        <f aca="false">E931/43560</f>
        <v>18.6695559417115</v>
      </c>
    </row>
    <row r="932" customFormat="false" ht="15" hidden="false" customHeight="false" outlineLevel="0" collapsed="false">
      <c r="A932" s="58" t="n">
        <v>13209</v>
      </c>
      <c r="B932" s="0" t="n">
        <v>1936</v>
      </c>
      <c r="C932" s="0" t="n">
        <v>2</v>
      </c>
      <c r="D932" s="0" t="n">
        <v>52402.3572352707</v>
      </c>
      <c r="E932" s="13" t="n">
        <v>713119.95015324</v>
      </c>
      <c r="F932" s="24" t="n">
        <f aca="false">E932/43560</f>
        <v>16.3709814084766</v>
      </c>
    </row>
    <row r="933" customFormat="false" ht="15" hidden="false" customHeight="false" outlineLevel="0" collapsed="false">
      <c r="A933" s="58" t="n">
        <v>35155</v>
      </c>
      <c r="B933" s="0" t="n">
        <v>1996</v>
      </c>
      <c r="C933" s="0" t="n">
        <v>3</v>
      </c>
      <c r="D933" s="0" t="n">
        <v>52712.5257513933</v>
      </c>
      <c r="E933" s="13" t="n">
        <v>506661.693280261</v>
      </c>
      <c r="F933" s="24" t="n">
        <f aca="false">E933/43560</f>
        <v>11.6313520036791</v>
      </c>
    </row>
    <row r="934" customFormat="false" ht="15" hidden="false" customHeight="false" outlineLevel="0" collapsed="false">
      <c r="A934" s="58" t="n">
        <v>19024</v>
      </c>
      <c r="B934" s="0" t="n">
        <v>1952</v>
      </c>
      <c r="C934" s="0" t="n">
        <v>1</v>
      </c>
      <c r="D934" s="0" t="n">
        <v>52963.3588276274</v>
      </c>
      <c r="E934" s="13" t="n">
        <v>828597.270231248</v>
      </c>
      <c r="F934" s="24" t="n">
        <f aca="false">E934/43560</f>
        <v>19.0219759006255</v>
      </c>
    </row>
    <row r="935" customFormat="false" ht="15" hidden="false" customHeight="false" outlineLevel="0" collapsed="false">
      <c r="A935" s="58" t="n">
        <v>27484</v>
      </c>
      <c r="B935" s="0" t="n">
        <v>1975</v>
      </c>
      <c r="C935" s="0" t="n">
        <v>3</v>
      </c>
      <c r="D935" s="0" t="n">
        <v>53225.8149631768</v>
      </c>
      <c r="E935" s="13" t="n">
        <v>1953177.93113442</v>
      </c>
      <c r="F935" s="24" t="n">
        <f aca="false">E935/43560</f>
        <v>44.8387954805881</v>
      </c>
    </row>
    <row r="936" customFormat="false" ht="15" hidden="false" customHeight="false" outlineLevel="0" collapsed="false">
      <c r="A936" s="58" t="n">
        <v>30347</v>
      </c>
      <c r="B936" s="0" t="n">
        <v>1983</v>
      </c>
      <c r="C936" s="0" t="n">
        <v>1</v>
      </c>
      <c r="D936" s="0" t="n">
        <v>53533.8351413217</v>
      </c>
      <c r="E936" s="13" t="n">
        <v>1968529.34454472</v>
      </c>
      <c r="F936" s="24" t="n">
        <f aca="false">E936/43560</f>
        <v>45.1912154395022</v>
      </c>
    </row>
    <row r="937" customFormat="false" ht="15" hidden="false" customHeight="false" outlineLevel="0" collapsed="false">
      <c r="A937" s="58" t="n">
        <v>18687</v>
      </c>
      <c r="B937" s="0" t="n">
        <v>1951</v>
      </c>
      <c r="C937" s="0" t="n">
        <v>2</v>
      </c>
      <c r="D937" s="0" t="n">
        <v>53958.029558121</v>
      </c>
      <c r="E937" s="13" t="n">
        <v>1968529.34454472</v>
      </c>
      <c r="F937" s="24" t="n">
        <f aca="false">E937/43560</f>
        <v>45.1912154395022</v>
      </c>
    </row>
    <row r="938" customFormat="false" ht="15" hidden="false" customHeight="false" outlineLevel="0" collapsed="false">
      <c r="A938" s="58" t="n">
        <v>37652</v>
      </c>
      <c r="B938" s="0" t="n">
        <v>2003</v>
      </c>
      <c r="C938" s="0" t="n">
        <v>1</v>
      </c>
      <c r="D938" s="0" t="n">
        <v>54342.4508857484</v>
      </c>
      <c r="E938" s="13" t="n">
        <v>1953177.93113442</v>
      </c>
      <c r="F938" s="24" t="n">
        <f aca="false">E938/43560</f>
        <v>44.8387954805881</v>
      </c>
    </row>
    <row r="939" customFormat="false" ht="15" hidden="false" customHeight="false" outlineLevel="0" collapsed="false">
      <c r="A939" s="58" t="n">
        <v>10318</v>
      </c>
      <c r="B939" s="0" t="n">
        <v>1928</v>
      </c>
      <c r="C939" s="0" t="n">
        <v>3</v>
      </c>
      <c r="D939" s="0" t="n">
        <v>54899.8421327627</v>
      </c>
      <c r="E939" s="13" t="n">
        <v>828597.270231248</v>
      </c>
      <c r="F939" s="24" t="n">
        <f aca="false">E939/43560</f>
        <v>19.0219759006255</v>
      </c>
    </row>
    <row r="940" customFormat="false" ht="15" hidden="false" customHeight="false" outlineLevel="0" collapsed="false">
      <c r="A940" s="58" t="n">
        <v>29982</v>
      </c>
      <c r="B940" s="0" t="n">
        <v>1982</v>
      </c>
      <c r="C940" s="0" t="n">
        <v>1</v>
      </c>
      <c r="D940" s="0" t="n">
        <v>55657.0006468949</v>
      </c>
      <c r="E940" s="13" t="n">
        <v>1968529.34454472</v>
      </c>
      <c r="F940" s="24" t="n">
        <f aca="false">E940/43560</f>
        <v>45.1912154395022</v>
      </c>
    </row>
    <row r="941" customFormat="false" ht="15" hidden="false" customHeight="false" outlineLevel="0" collapsed="false">
      <c r="A941" s="58" t="n">
        <v>27029</v>
      </c>
      <c r="B941" s="0" t="n">
        <v>1973</v>
      </c>
      <c r="C941" s="0" t="n">
        <v>12</v>
      </c>
      <c r="D941" s="0" t="n">
        <v>55853.8956757564</v>
      </c>
      <c r="E941" s="13" t="n">
        <v>1968529.34454472</v>
      </c>
      <c r="F941" s="24" t="n">
        <f aca="false">E941/43560</f>
        <v>45.1912154395022</v>
      </c>
    </row>
    <row r="942" customFormat="false" ht="15" hidden="false" customHeight="false" outlineLevel="0" collapsed="false">
      <c r="A942" s="58" t="n">
        <v>19053</v>
      </c>
      <c r="B942" s="0" t="n">
        <v>1952</v>
      </c>
      <c r="C942" s="0" t="n">
        <v>2</v>
      </c>
      <c r="D942" s="0" t="n">
        <v>55977.0075885748</v>
      </c>
      <c r="E942" s="13" t="n">
        <v>1968529.34454472</v>
      </c>
      <c r="F942" s="24" t="n">
        <f aca="false">E942/43560</f>
        <v>45.1912154395022</v>
      </c>
    </row>
    <row r="943" customFormat="false" ht="15" hidden="false" customHeight="false" outlineLevel="0" collapsed="false">
      <c r="A943" s="58" t="n">
        <v>36585</v>
      </c>
      <c r="B943" s="0" t="n">
        <v>2000</v>
      </c>
      <c r="C943" s="0" t="n">
        <v>2</v>
      </c>
      <c r="D943" s="0" t="n">
        <v>56787.9669088376</v>
      </c>
      <c r="E943" s="13" t="n">
        <v>3163672.74223488</v>
      </c>
      <c r="F943" s="24" t="n">
        <f aca="false">E943/43560</f>
        <v>72.6279325581929</v>
      </c>
    </row>
    <row r="944" customFormat="false" ht="15" hidden="false" customHeight="false" outlineLevel="0" collapsed="false">
      <c r="A944" s="58" t="n">
        <v>30041</v>
      </c>
      <c r="B944" s="0" t="n">
        <v>1982</v>
      </c>
      <c r="C944" s="0" t="n">
        <v>3</v>
      </c>
      <c r="D944" s="0" t="n">
        <v>57264.2237012341</v>
      </c>
      <c r="E944" s="13" t="n">
        <v>1968529.34454472</v>
      </c>
      <c r="F944" s="24" t="n">
        <f aca="false">E944/43560</f>
        <v>45.1912154395022</v>
      </c>
    </row>
    <row r="945" customFormat="false" ht="15" hidden="false" customHeight="false" outlineLevel="0" collapsed="false">
      <c r="A945" s="58" t="n">
        <v>20514</v>
      </c>
      <c r="B945" s="0" t="n">
        <v>1956</v>
      </c>
      <c r="C945" s="0" t="n">
        <v>2</v>
      </c>
      <c r="D945" s="0" t="n">
        <v>57874.1348278264</v>
      </c>
      <c r="E945" s="13" t="n">
        <v>3466861.4724242</v>
      </c>
      <c r="F945" s="24" t="n">
        <f aca="false">E945/43560</f>
        <v>79.5881880721809</v>
      </c>
    </row>
    <row r="946" customFormat="false" ht="15" hidden="false" customHeight="false" outlineLevel="0" collapsed="false">
      <c r="A946" s="58" t="n">
        <v>29251</v>
      </c>
      <c r="B946" s="0" t="n">
        <v>1980</v>
      </c>
      <c r="C946" s="0" t="n">
        <v>1</v>
      </c>
      <c r="D946" s="0" t="n">
        <v>58007.2247213376</v>
      </c>
      <c r="E946" s="13" t="n">
        <v>1903022.0499386</v>
      </c>
      <c r="F946" s="24" t="n">
        <f aca="false">E946/43560</f>
        <v>43.6873748838062</v>
      </c>
    </row>
    <row r="947" customFormat="false" ht="15" hidden="false" customHeight="false" outlineLevel="0" collapsed="false">
      <c r="A947" s="58" t="n">
        <v>15066</v>
      </c>
      <c r="B947" s="0" t="n">
        <v>1941</v>
      </c>
      <c r="C947" s="0" t="n">
        <v>3</v>
      </c>
      <c r="D947" s="0" t="n">
        <v>58326.3939341162</v>
      </c>
      <c r="E947" s="13" t="n">
        <v>3466861.4724242</v>
      </c>
      <c r="F947" s="24" t="n">
        <f aca="false">E947/43560</f>
        <v>79.5881880721809</v>
      </c>
    </row>
    <row r="948" customFormat="false" ht="15" hidden="false" customHeight="false" outlineLevel="0" collapsed="false">
      <c r="A948" s="58" t="n">
        <v>25234</v>
      </c>
      <c r="B948" s="0" t="n">
        <v>1969</v>
      </c>
      <c r="C948" s="0" t="n">
        <v>1</v>
      </c>
      <c r="D948" s="0" t="n">
        <v>58373.4732285032</v>
      </c>
      <c r="E948" s="13" t="n">
        <v>2530413.66620592</v>
      </c>
      <c r="F948" s="24" t="n">
        <f aca="false">E948/43560</f>
        <v>58.0903045501819</v>
      </c>
    </row>
    <row r="949" customFormat="false" ht="15" hidden="false" customHeight="false" outlineLevel="0" collapsed="false">
      <c r="A949" s="58" t="n">
        <v>35885</v>
      </c>
      <c r="B949" s="0" t="n">
        <v>1998</v>
      </c>
      <c r="C949" s="0" t="n">
        <v>3</v>
      </c>
      <c r="D949" s="0" t="n">
        <v>58451.7841610271</v>
      </c>
      <c r="E949" s="13" t="n">
        <v>2530413.66620592</v>
      </c>
      <c r="F949" s="24" t="n">
        <f aca="false">E949/43560</f>
        <v>58.0903045501819</v>
      </c>
    </row>
    <row r="950" customFormat="false" ht="15" hidden="false" customHeight="false" outlineLevel="0" collapsed="false">
      <c r="A950" s="58" t="n">
        <v>36219</v>
      </c>
      <c r="B950" s="0" t="n">
        <v>1999</v>
      </c>
      <c r="C950" s="0" t="n">
        <v>2</v>
      </c>
      <c r="D950" s="0" t="n">
        <v>59180.0422472134</v>
      </c>
      <c r="E950" s="13" t="n">
        <v>3098165.44762876</v>
      </c>
      <c r="F950" s="24" t="n">
        <f aca="false">E950/43560</f>
        <v>71.1240920024969</v>
      </c>
    </row>
    <row r="951" customFormat="false" ht="15" hidden="false" customHeight="false" outlineLevel="0" collapsed="false">
      <c r="A951" s="58" t="n">
        <v>25627</v>
      </c>
      <c r="B951" s="0" t="n">
        <v>1970</v>
      </c>
      <c r="C951" s="0" t="n">
        <v>2</v>
      </c>
      <c r="D951" s="0" t="n">
        <v>59963.3860718551</v>
      </c>
      <c r="E951" s="13" t="n">
        <v>3401354.17781808</v>
      </c>
      <c r="F951" s="24" t="n">
        <f aca="false">E951/43560</f>
        <v>78.0843475164849</v>
      </c>
    </row>
    <row r="952" customFormat="false" ht="15" hidden="false" customHeight="false" outlineLevel="0" collapsed="false">
      <c r="A952" s="58" t="n">
        <v>15007</v>
      </c>
      <c r="B952" s="0" t="n">
        <v>1941</v>
      </c>
      <c r="C952" s="0" t="n">
        <v>1</v>
      </c>
      <c r="D952" s="0" t="n">
        <v>60214.0028363854</v>
      </c>
      <c r="E952" s="13" t="n">
        <v>3401354.17781808</v>
      </c>
      <c r="F952" s="24" t="n">
        <f aca="false">E952/43560</f>
        <v>78.0843475164849</v>
      </c>
    </row>
    <row r="953" customFormat="false" ht="15" hidden="false" customHeight="false" outlineLevel="0" collapsed="false">
      <c r="A953" s="58" t="n">
        <v>26723</v>
      </c>
      <c r="B953" s="0" t="n">
        <v>1973</v>
      </c>
      <c r="C953" s="0" t="n">
        <v>2</v>
      </c>
      <c r="D953" s="0" t="n">
        <v>60396.9890525478</v>
      </c>
      <c r="E953" s="13" t="n">
        <v>3401354.17781808</v>
      </c>
      <c r="F953" s="24" t="n">
        <f aca="false">E953/43560</f>
        <v>78.0843475164849</v>
      </c>
    </row>
    <row r="954" customFormat="false" ht="15" hidden="false" customHeight="false" outlineLevel="0" collapsed="false">
      <c r="A954" s="58" t="n">
        <v>21305</v>
      </c>
      <c r="B954" s="0" t="n">
        <v>1958</v>
      </c>
      <c r="C954" s="0" t="n">
        <v>4</v>
      </c>
      <c r="D954" s="0" t="n">
        <v>60437.9989550159</v>
      </c>
      <c r="E954" s="13" t="n">
        <v>2530413.66620592</v>
      </c>
      <c r="F954" s="24" t="n">
        <f aca="false">E954/43560</f>
        <v>58.0903045501819</v>
      </c>
    </row>
    <row r="955" customFormat="false" ht="15" hidden="false" customHeight="false" outlineLevel="0" collapsed="false">
      <c r="A955" s="58" t="n">
        <v>34730</v>
      </c>
      <c r="B955" s="0" t="n">
        <v>1995</v>
      </c>
      <c r="C955" s="0" t="n">
        <v>1</v>
      </c>
      <c r="D955" s="0" t="n">
        <v>60438.2656747612</v>
      </c>
      <c r="E955" s="13" t="n">
        <v>3401354.17781808</v>
      </c>
      <c r="F955" s="24" t="n">
        <f aca="false">E955/43560</f>
        <v>78.0843475164849</v>
      </c>
    </row>
    <row r="956" customFormat="false" ht="15" hidden="false" customHeight="false" outlineLevel="0" collapsed="false">
      <c r="A956" s="58" t="n">
        <v>19390</v>
      </c>
      <c r="B956" s="0" t="n">
        <v>1953</v>
      </c>
      <c r="C956" s="0" t="n">
        <v>1</v>
      </c>
      <c r="D956" s="0" t="n">
        <v>61034.6432872213</v>
      </c>
      <c r="E956" s="13" t="n">
        <v>8112484.60468183</v>
      </c>
      <c r="F956" s="24" t="n">
        <f aca="false">E956/43560</f>
        <v>186.2370203095</v>
      </c>
    </row>
    <row r="957" customFormat="false" ht="15" hidden="false" customHeight="false" outlineLevel="0" collapsed="false">
      <c r="A957" s="58" t="n">
        <v>23131</v>
      </c>
      <c r="B957" s="0" t="n">
        <v>1963</v>
      </c>
      <c r="C957" s="0" t="n">
        <v>4</v>
      </c>
      <c r="D957" s="0" t="n">
        <v>61162.6250497612</v>
      </c>
      <c r="E957" s="13" t="n">
        <v>3401354.17781808</v>
      </c>
      <c r="F957" s="24" t="n">
        <f aca="false">E957/43560</f>
        <v>78.0843475164849</v>
      </c>
    </row>
    <row r="958" customFormat="false" ht="15" hidden="false" customHeight="false" outlineLevel="0" collapsed="false">
      <c r="A958" s="58" t="n">
        <v>30010</v>
      </c>
      <c r="B958" s="0" t="n">
        <v>1982</v>
      </c>
      <c r="C958" s="0" t="n">
        <v>2</v>
      </c>
      <c r="D958" s="0" t="n">
        <v>61442.2285529459</v>
      </c>
      <c r="E958" s="13" t="n">
        <v>2645256.8016281</v>
      </c>
      <c r="F958" s="24" t="n">
        <f aca="false">E958/43560</f>
        <v>60.7267401659343</v>
      </c>
    </row>
    <row r="959" customFormat="false" ht="15" hidden="false" customHeight="false" outlineLevel="0" collapsed="false">
      <c r="A959" s="58" t="n">
        <v>21275</v>
      </c>
      <c r="B959" s="0" t="n">
        <v>1958</v>
      </c>
      <c r="C959" s="0" t="n">
        <v>3</v>
      </c>
      <c r="D959" s="0" t="n">
        <v>61950.8982882166</v>
      </c>
      <c r="E959" s="13" t="n">
        <v>3401354.17781808</v>
      </c>
      <c r="F959" s="24" t="n">
        <f aca="false">E959/43560</f>
        <v>78.0843475164849</v>
      </c>
    </row>
    <row r="960" customFormat="false" ht="15" hidden="false" customHeight="false" outlineLevel="0" collapsed="false">
      <c r="A960" s="58" t="n">
        <v>18628</v>
      </c>
      <c r="B960" s="0" t="n">
        <v>1950</v>
      </c>
      <c r="C960" s="0" t="n">
        <v>12</v>
      </c>
      <c r="D960" s="0" t="n">
        <v>62213.5276174363</v>
      </c>
      <c r="E960" s="13" t="n">
        <v>2017865.18536077</v>
      </c>
      <c r="F960" s="24" t="n">
        <f aca="false">E960/43560</f>
        <v>46.3238104995586</v>
      </c>
    </row>
    <row r="961" customFormat="false" ht="15" hidden="false" customHeight="false" outlineLevel="0" collapsed="false">
      <c r="A961" s="58" t="n">
        <v>15035</v>
      </c>
      <c r="B961" s="0" t="n">
        <v>1941</v>
      </c>
      <c r="C961" s="0" t="n">
        <v>2</v>
      </c>
      <c r="D961" s="0" t="n">
        <v>62305.1170382166</v>
      </c>
      <c r="E961" s="13" t="n">
        <v>8112484.60468183</v>
      </c>
      <c r="F961" s="24" t="n">
        <f aca="false">E961/43560</f>
        <v>186.2370203095</v>
      </c>
    </row>
    <row r="962" customFormat="false" ht="15" hidden="false" customHeight="false" outlineLevel="0" collapsed="false">
      <c r="A962" s="58" t="n">
        <v>29280</v>
      </c>
      <c r="B962" s="0" t="n">
        <v>1980</v>
      </c>
      <c r="C962" s="0" t="n">
        <v>2</v>
      </c>
      <c r="D962" s="0" t="n">
        <v>62681.9332205414</v>
      </c>
      <c r="E962" s="13" t="n">
        <v>3401354.17781808</v>
      </c>
      <c r="F962" s="24" t="n">
        <f aca="false">E962/43560</f>
        <v>78.0843475164849</v>
      </c>
    </row>
    <row r="963" customFormat="false" ht="15" hidden="false" customHeight="false" outlineLevel="0" collapsed="false">
      <c r="A963" s="58" t="n">
        <v>29951</v>
      </c>
      <c r="B963" s="0" t="n">
        <v>1981</v>
      </c>
      <c r="C963" s="0" t="n">
        <v>12</v>
      </c>
      <c r="D963" s="0" t="n">
        <v>64881.7910529459</v>
      </c>
      <c r="E963" s="13" t="n">
        <v>3516197.31324026</v>
      </c>
      <c r="F963" s="24" t="n">
        <f aca="false">E963/43560</f>
        <v>80.7207831322373</v>
      </c>
    </row>
    <row r="964" customFormat="false" ht="15" hidden="false" customHeight="false" outlineLevel="0" collapsed="false">
      <c r="A964" s="58" t="n">
        <v>14701</v>
      </c>
      <c r="B964" s="0" t="n">
        <v>1940</v>
      </c>
      <c r="C964" s="0" t="n">
        <v>3</v>
      </c>
      <c r="D964" s="0" t="n">
        <v>64883.377388535</v>
      </c>
      <c r="E964" s="13" t="n">
        <v>8227327.740104</v>
      </c>
      <c r="F964" s="24" t="n">
        <f aca="false">E964/43560</f>
        <v>188.873455925253</v>
      </c>
    </row>
    <row r="965" customFormat="false" ht="15" hidden="false" customHeight="false" outlineLevel="0" collapsed="false">
      <c r="A965" s="58" t="n">
        <v>27119</v>
      </c>
      <c r="B965" s="0" t="n">
        <v>1974</v>
      </c>
      <c r="C965" s="0" t="n">
        <v>3</v>
      </c>
      <c r="D965" s="0" t="n">
        <v>64915.2239749204</v>
      </c>
      <c r="E965" s="13" t="n">
        <v>8227327.740104</v>
      </c>
      <c r="F965" s="24" t="n">
        <f aca="false">E965/43560</f>
        <v>188.873455925253</v>
      </c>
    </row>
    <row r="966" customFormat="false" ht="15" hidden="false" customHeight="false" outlineLevel="0" collapsed="false">
      <c r="A966" s="58" t="n">
        <v>35854</v>
      </c>
      <c r="B966" s="0" t="n">
        <v>1998</v>
      </c>
      <c r="C966" s="0" t="n">
        <v>2</v>
      </c>
      <c r="D966" s="0" t="n">
        <v>65877.6308220541</v>
      </c>
      <c r="E966" s="13" t="n">
        <v>2594918.39758034</v>
      </c>
      <c r="F966" s="24" t="n">
        <f aca="false">E966/43560</f>
        <v>59.5711294210363</v>
      </c>
    </row>
    <row r="967" customFormat="false" ht="15" hidden="false" customHeight="false" outlineLevel="0" collapsed="false">
      <c r="A967" s="58" t="n">
        <v>31502</v>
      </c>
      <c r="B967" s="0" t="n">
        <v>1986</v>
      </c>
      <c r="C967" s="0" t="n">
        <v>3</v>
      </c>
      <c r="D967" s="0" t="n">
        <v>66478.9173467357</v>
      </c>
      <c r="E967" s="13" t="n">
        <v>8227327.740104</v>
      </c>
      <c r="F967" s="24" t="n">
        <f aca="false">E967/43560</f>
        <v>188.873455925253</v>
      </c>
    </row>
    <row r="968" customFormat="false" ht="15" hidden="false" customHeight="false" outlineLevel="0" collapsed="false">
      <c r="A968" s="58" t="n">
        <v>15400</v>
      </c>
      <c r="B968" s="0" t="n">
        <v>1942</v>
      </c>
      <c r="C968" s="0" t="n">
        <v>2</v>
      </c>
      <c r="D968" s="0" t="n">
        <v>67135.5136843153</v>
      </c>
      <c r="E968" s="13" t="n">
        <v>9331528.79652421</v>
      </c>
      <c r="F968" s="24" t="n">
        <f aca="false">E968/43560</f>
        <v>214.222424162631</v>
      </c>
    </row>
    <row r="969" customFormat="false" ht="15" hidden="false" customHeight="false" outlineLevel="0" collapsed="false">
      <c r="A969" s="58" t="n">
        <v>25262</v>
      </c>
      <c r="B969" s="0" t="n">
        <v>1969</v>
      </c>
      <c r="C969" s="0" t="n">
        <v>2</v>
      </c>
      <c r="D969" s="0" t="n">
        <v>67288.2477607484</v>
      </c>
      <c r="E969" s="13" t="n">
        <v>8227327.740104</v>
      </c>
      <c r="F969" s="24" t="n">
        <f aca="false">E969/43560</f>
        <v>188.873455925253</v>
      </c>
    </row>
    <row r="970" customFormat="false" ht="15" hidden="false" customHeight="false" outlineLevel="0" collapsed="false">
      <c r="A970" s="58" t="n">
        <v>23773</v>
      </c>
      <c r="B970" s="0" t="n">
        <v>1965</v>
      </c>
      <c r="C970" s="0" t="n">
        <v>1</v>
      </c>
      <c r="D970" s="0" t="n">
        <v>67523.7478105096</v>
      </c>
      <c r="E970" s="13" t="n">
        <v>8075530.23139117</v>
      </c>
      <c r="F970" s="24" t="n">
        <f aca="false">E970/43560</f>
        <v>185.388664632488</v>
      </c>
    </row>
    <row r="971" customFormat="false" ht="15" hidden="false" customHeight="false" outlineLevel="0" collapsed="false">
      <c r="A971" s="58" t="n">
        <v>35124</v>
      </c>
      <c r="B971" s="0" t="n">
        <v>1996</v>
      </c>
      <c r="C971" s="0" t="n">
        <v>2</v>
      </c>
      <c r="D971" s="0" t="n">
        <v>68562.9420282643</v>
      </c>
      <c r="E971" s="13" t="n">
        <v>8075530.23139117</v>
      </c>
      <c r="F971" s="24" t="n">
        <f aca="false">E971/43560</f>
        <v>185.388664632488</v>
      </c>
    </row>
    <row r="972" customFormat="false" ht="15" hidden="false" customHeight="false" outlineLevel="0" collapsed="false">
      <c r="A972" s="58" t="n">
        <v>30071</v>
      </c>
      <c r="B972" s="0" t="n">
        <v>1982</v>
      </c>
      <c r="C972" s="0" t="n">
        <v>4</v>
      </c>
      <c r="D972" s="0" t="n">
        <v>68615.2756269905</v>
      </c>
      <c r="E972" s="13" t="n">
        <v>8075530.23139117</v>
      </c>
      <c r="F972" s="24" t="n">
        <f aca="false">E972/43560</f>
        <v>185.388664632488</v>
      </c>
    </row>
    <row r="973" customFormat="false" ht="15" hidden="false" customHeight="false" outlineLevel="0" collapsed="false">
      <c r="A973" s="58" t="n">
        <v>27060</v>
      </c>
      <c r="B973" s="0" t="n">
        <v>1974</v>
      </c>
      <c r="C973" s="0" t="n">
        <v>1</v>
      </c>
      <c r="D973" s="0" t="n">
        <v>69317.4734275478</v>
      </c>
      <c r="E973" s="13" t="n">
        <v>9179731.28781139</v>
      </c>
      <c r="F973" s="24" t="n">
        <f aca="false">E973/43560</f>
        <v>210.737632869867</v>
      </c>
    </row>
    <row r="974" customFormat="false" ht="15" hidden="false" customHeight="false" outlineLevel="0" collapsed="false">
      <c r="A974" s="58" t="n">
        <v>13970</v>
      </c>
      <c r="B974" s="0" t="n">
        <v>1938</v>
      </c>
      <c r="C974" s="0" t="n">
        <v>3</v>
      </c>
      <c r="D974" s="0" t="n">
        <v>69415.7510947452</v>
      </c>
      <c r="E974" s="13" t="n">
        <v>9179731.28781139</v>
      </c>
      <c r="F974" s="24" t="n">
        <f aca="false">E974/43560</f>
        <v>210.737632869867</v>
      </c>
    </row>
    <row r="975" customFormat="false" ht="15" hidden="false" customHeight="false" outlineLevel="0" collapsed="false">
      <c r="A975" s="58" t="n">
        <v>13939</v>
      </c>
      <c r="B975" s="0" t="n">
        <v>1938</v>
      </c>
      <c r="C975" s="0" t="n">
        <v>2</v>
      </c>
      <c r="D975" s="0" t="n">
        <v>69444.4401871019</v>
      </c>
      <c r="E975" s="13" t="n">
        <v>8075530.23139117</v>
      </c>
      <c r="F975" s="24" t="n">
        <f aca="false">E975/43560</f>
        <v>185.388664632488</v>
      </c>
    </row>
    <row r="976" customFormat="false" ht="15" hidden="false" customHeight="false" outlineLevel="0" collapsed="false">
      <c r="A976" s="58" t="n">
        <v>9921</v>
      </c>
      <c r="B976" s="0" t="n">
        <v>1927</v>
      </c>
      <c r="C976" s="0" t="n">
        <v>2</v>
      </c>
      <c r="D976" s="0" t="n">
        <v>69644.6295780255</v>
      </c>
      <c r="E976" s="13" t="n">
        <v>8075530.23139117</v>
      </c>
      <c r="F976" s="24" t="n">
        <f aca="false">E976/43560</f>
        <v>185.388664632488</v>
      </c>
    </row>
    <row r="977" customFormat="false" ht="15" hidden="false" customHeight="false" outlineLevel="0" collapsed="false">
      <c r="A977" s="58" t="n">
        <v>21244</v>
      </c>
      <c r="B977" s="0" t="n">
        <v>1958</v>
      </c>
      <c r="C977" s="0" t="n">
        <v>2</v>
      </c>
      <c r="D977" s="0" t="n">
        <v>69738.0158738057</v>
      </c>
      <c r="E977" s="13" t="n">
        <v>8929183.03582272</v>
      </c>
      <c r="F977" s="24" t="n">
        <f aca="false">E977/43560</f>
        <v>204.985836451394</v>
      </c>
    </row>
    <row r="978" customFormat="false" ht="15" hidden="false" customHeight="false" outlineLevel="0" collapsed="false">
      <c r="A978" s="58" t="n">
        <v>20485</v>
      </c>
      <c r="B978" s="0" t="n">
        <v>1956</v>
      </c>
      <c r="C978" s="0" t="n">
        <v>1</v>
      </c>
      <c r="D978" s="0" t="n">
        <v>71971.5558817675</v>
      </c>
      <c r="E978" s="13" t="n">
        <v>9314007.09625089</v>
      </c>
      <c r="F978" s="24" t="n">
        <f aca="false">E978/43560</f>
        <v>213.820181272977</v>
      </c>
    </row>
    <row r="979" customFormat="false" ht="15" hidden="false" customHeight="false" outlineLevel="0" collapsed="false">
      <c r="A979" s="58" t="n">
        <v>31471</v>
      </c>
      <c r="B979" s="0" t="n">
        <v>1986</v>
      </c>
      <c r="C979" s="0" t="n">
        <v>2</v>
      </c>
      <c r="D979" s="0" t="n">
        <v>72562.8449442675</v>
      </c>
      <c r="E979" s="13" t="n">
        <v>9179731.28781139</v>
      </c>
      <c r="F979" s="24" t="n">
        <f aca="false">E979/43560</f>
        <v>210.737632869867</v>
      </c>
    </row>
    <row r="980" customFormat="false" ht="15" hidden="false" customHeight="false" outlineLevel="0" collapsed="false">
      <c r="A980" s="58" t="n">
        <v>30375</v>
      </c>
      <c r="B980" s="0" t="n">
        <v>1983</v>
      </c>
      <c r="C980" s="0" t="n">
        <v>2</v>
      </c>
      <c r="D980" s="0" t="n">
        <v>73223.4343650478</v>
      </c>
      <c r="E980" s="13" t="n">
        <v>9314007.09625089</v>
      </c>
      <c r="F980" s="24" t="n">
        <f aca="false">E980/43560</f>
        <v>213.820181272977</v>
      </c>
    </row>
    <row r="981" customFormat="false" ht="15" hidden="false" customHeight="false" outlineLevel="0" collapsed="false">
      <c r="A981" s="58" t="n">
        <v>34789</v>
      </c>
      <c r="B981" s="0" t="n">
        <v>1995</v>
      </c>
      <c r="C981" s="0" t="n">
        <v>3</v>
      </c>
      <c r="D981" s="0" t="n">
        <v>73242.7497014331</v>
      </c>
      <c r="E981" s="13" t="n">
        <v>8716607.22679592</v>
      </c>
      <c r="F981" s="24" t="n">
        <f aca="false">E981/43560</f>
        <v>200.105767373644</v>
      </c>
    </row>
    <row r="982" customFormat="false" ht="15" hidden="false" customHeight="false" outlineLevel="0" collapsed="false">
      <c r="A982" s="58" t="n">
        <v>35461</v>
      </c>
      <c r="B982" s="0" t="n">
        <v>1997</v>
      </c>
      <c r="C982" s="0" t="n">
        <v>1</v>
      </c>
      <c r="D982" s="0" t="n">
        <v>73423.9288913217</v>
      </c>
      <c r="E982" s="13" t="n">
        <v>8520514.95245048</v>
      </c>
      <c r="F982" s="24" t="n">
        <f aca="false">E982/43560</f>
        <v>195.604108182977</v>
      </c>
    </row>
    <row r="983" customFormat="false" ht="15" hidden="false" customHeight="false" outlineLevel="0" collapsed="false">
      <c r="A983" s="58" t="n">
        <v>30681</v>
      </c>
      <c r="B983" s="0" t="n">
        <v>1983</v>
      </c>
      <c r="C983" s="0" t="n">
        <v>12</v>
      </c>
      <c r="D983" s="0" t="n">
        <v>73986.3229000796</v>
      </c>
      <c r="E983" s="13" t="n">
        <v>9314007.09625089</v>
      </c>
      <c r="F983" s="24" t="n">
        <f aca="false">E983/43560</f>
        <v>213.820181272977</v>
      </c>
    </row>
    <row r="984" customFormat="false" ht="15" hidden="false" customHeight="false" outlineLevel="0" collapsed="false">
      <c r="A984" s="58" t="n">
        <v>25599</v>
      </c>
      <c r="B984" s="0" t="n">
        <v>1970</v>
      </c>
      <c r="C984" s="0" t="n">
        <v>1</v>
      </c>
      <c r="D984" s="0" t="n">
        <v>75384.5287619427</v>
      </c>
      <c r="E984" s="13" t="n">
        <v>11037683.6890592</v>
      </c>
      <c r="F984" s="24" t="n">
        <f aca="false">E984/43560</f>
        <v>253.390350988504</v>
      </c>
    </row>
    <row r="985" customFormat="false" ht="15" hidden="false" customHeight="false" outlineLevel="0" collapsed="false">
      <c r="A985" s="58" t="n">
        <v>30406</v>
      </c>
      <c r="B985" s="0" t="n">
        <v>1983</v>
      </c>
      <c r="C985" s="0" t="n">
        <v>3</v>
      </c>
      <c r="D985" s="0" t="n">
        <v>75866.652169586</v>
      </c>
      <c r="E985" s="13" t="n">
        <v>8654790.76088998</v>
      </c>
      <c r="F985" s="24" t="n">
        <f aca="false">E985/43560</f>
        <v>198.686656586088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6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7.60728744939271"/>
    <col collapsed="false" hidden="false" max="2" min="2" style="0" width="9.4251012145749"/>
    <col collapsed="false" hidden="false" max="3" min="3" style="0" width="13.497975708502"/>
    <col collapsed="false" hidden="false" max="26" min="4" style="0" width="7.60728744939271"/>
    <col collapsed="false" hidden="false" max="1025" min="27" style="0" width="15.3198380566802"/>
  </cols>
  <sheetData>
    <row r="1" customFormat="false" ht="15" hidden="false" customHeight="false" outlineLevel="0" collapsed="false">
      <c r="A1" s="1" t="s">
        <v>288</v>
      </c>
      <c r="B1" s="1"/>
      <c r="C1" s="1" t="s">
        <v>289</v>
      </c>
      <c r="D1" s="1" t="s">
        <v>290</v>
      </c>
      <c r="I1" s="1" t="s">
        <v>291</v>
      </c>
      <c r="J1" s="1" t="s">
        <v>292</v>
      </c>
    </row>
    <row r="2" customFormat="false" ht="15" hidden="false" customHeight="false" outlineLevel="0" collapsed="false">
      <c r="A2" s="1" t="s">
        <v>293</v>
      </c>
      <c r="B2" s="1" t="s">
        <v>294</v>
      </c>
      <c r="C2" s="1" t="s">
        <v>295</v>
      </c>
      <c r="I2" s="1" t="s">
        <v>293</v>
      </c>
      <c r="J2" s="1" t="s">
        <v>294</v>
      </c>
      <c r="K2" s="1" t="s">
        <v>295</v>
      </c>
    </row>
    <row r="3" customFormat="false" ht="15" hidden="false" customHeight="false" outlineLevel="0" collapsed="false">
      <c r="A3" s="1" t="n">
        <v>10</v>
      </c>
      <c r="B3" s="41" t="n">
        <v>68501.5728916029</v>
      </c>
      <c r="C3" s="41" t="n">
        <v>23187.8706836419</v>
      </c>
      <c r="I3" s="1" t="n">
        <f aca="false">A3</f>
        <v>10</v>
      </c>
      <c r="J3" s="41" t="n">
        <f aca="false">B3+B37</f>
        <v>120667.36509661</v>
      </c>
      <c r="K3" s="41" t="n">
        <f aca="false">C3+C37</f>
        <v>32648.2850900261</v>
      </c>
    </row>
    <row r="4" customFormat="false" ht="15" hidden="false" customHeight="false" outlineLevel="0" collapsed="false">
      <c r="A4" s="1" t="n">
        <v>20</v>
      </c>
      <c r="B4" s="41" t="n">
        <v>73003.8721375257</v>
      </c>
      <c r="C4" s="41" t="n">
        <v>28833.777726122</v>
      </c>
      <c r="I4" s="1" t="n">
        <f aca="false">A4</f>
        <v>20</v>
      </c>
      <c r="J4" s="41" t="n">
        <f aca="false">B4+B38</f>
        <v>104475.226357091</v>
      </c>
      <c r="K4" s="41" t="n">
        <f aca="false">C4+C38</f>
        <v>40866.7098807665</v>
      </c>
    </row>
    <row r="5" customFormat="false" ht="15" hidden="false" customHeight="false" outlineLevel="0" collapsed="false">
      <c r="A5" s="1" t="n">
        <v>30</v>
      </c>
      <c r="B5" s="41" t="n">
        <v>76104.7742436131</v>
      </c>
      <c r="C5" s="41" t="n">
        <v>30961.230824424</v>
      </c>
      <c r="I5" s="1" t="n">
        <f aca="false">A5</f>
        <v>30</v>
      </c>
      <c r="J5" s="41" t="n">
        <f aca="false">B5+B39</f>
        <v>107616.811393829</v>
      </c>
      <c r="K5" s="41" t="n">
        <f aca="false">C5+C39</f>
        <v>44162.8226907931</v>
      </c>
    </row>
    <row r="6" customFormat="false" ht="15" hidden="false" customHeight="false" outlineLevel="0" collapsed="false">
      <c r="A6" s="1" t="n">
        <v>40</v>
      </c>
      <c r="B6" s="41" t="n">
        <v>79626.6369133843</v>
      </c>
      <c r="C6" s="41" t="n">
        <v>34845.2332865546</v>
      </c>
      <c r="I6" s="1" t="n">
        <f aca="false">A6</f>
        <v>40</v>
      </c>
      <c r="J6" s="41" t="n">
        <f aca="false">B6+B40</f>
        <v>111841.367382065</v>
      </c>
      <c r="K6" s="41" t="n">
        <f aca="false">C6+C40</f>
        <v>49690.7972697523</v>
      </c>
    </row>
    <row r="7" customFormat="false" ht="15" hidden="false" customHeight="false" outlineLevel="0" collapsed="false">
      <c r="A7" s="1" t="n">
        <v>50</v>
      </c>
      <c r="B7" s="41" t="n">
        <v>83156.5732171883</v>
      </c>
      <c r="C7" s="41" t="n">
        <v>38087.2890909726</v>
      </c>
      <c r="I7" s="1" t="n">
        <f aca="false">A7</f>
        <v>50</v>
      </c>
      <c r="J7" s="41" t="n">
        <f aca="false">B7+B41</f>
        <v>116390.028319183</v>
      </c>
      <c r="K7" s="41" t="n">
        <f aca="false">C7+C41</f>
        <v>54342.3682566505</v>
      </c>
    </row>
    <row r="8" customFormat="false" ht="15" hidden="false" customHeight="false" outlineLevel="0" collapsed="false">
      <c r="A8" s="1" t="n">
        <v>60</v>
      </c>
      <c r="B8" s="41" t="n">
        <v>87929.7819244986</v>
      </c>
      <c r="C8" s="41" t="n">
        <v>40847.9365184493</v>
      </c>
      <c r="I8" s="1" t="n">
        <f aca="false">A8</f>
        <v>60</v>
      </c>
      <c r="J8" s="41" t="n">
        <f aca="false">B8+B42</f>
        <v>121875.100850738</v>
      </c>
      <c r="K8" s="41" t="n">
        <f aca="false">C8+C42</f>
        <v>58106.1364637585</v>
      </c>
    </row>
    <row r="9" customFormat="false" ht="15" hidden="false" customHeight="false" outlineLevel="0" collapsed="false">
      <c r="A9" s="1" t="n">
        <v>70</v>
      </c>
      <c r="B9" s="41" t="n">
        <v>90027.7651058382</v>
      </c>
      <c r="C9" s="41" t="n">
        <v>43477.7624849209</v>
      </c>
      <c r="I9" s="1" t="n">
        <f aca="false">A9</f>
        <v>70</v>
      </c>
      <c r="J9" s="41" t="n">
        <f aca="false">B9+B43</f>
        <v>124051.921796016</v>
      </c>
      <c r="K9" s="41" t="n">
        <f aca="false">C9+C43</f>
        <v>61567.7443548838</v>
      </c>
    </row>
    <row r="10" customFormat="false" ht="15" hidden="false" customHeight="false" outlineLevel="0" collapsed="false">
      <c r="A10" s="1" t="n">
        <v>80</v>
      </c>
      <c r="B10" s="41" t="n">
        <v>90930.2149056382</v>
      </c>
      <c r="C10" s="41" t="n">
        <v>45922.1369199626</v>
      </c>
      <c r="I10" s="1" t="n">
        <f aca="false">A10</f>
        <v>80</v>
      </c>
      <c r="J10" s="41" t="n">
        <f aca="false">B10+B44</f>
        <v>124533.716213434</v>
      </c>
      <c r="K10" s="41" t="n">
        <f aca="false">C10+C44</f>
        <v>64589.8045706965</v>
      </c>
    </row>
    <row r="11" customFormat="false" ht="15" hidden="false" customHeight="false" outlineLevel="0" collapsed="false">
      <c r="A11" s="1" t="n">
        <v>90</v>
      </c>
      <c r="B11" s="41" t="n">
        <v>91931.4839652175</v>
      </c>
      <c r="C11" s="41" t="n">
        <v>47509.5296681378</v>
      </c>
      <c r="I11" s="1" t="n">
        <f aca="false">A11</f>
        <v>90</v>
      </c>
      <c r="J11" s="41" t="n">
        <f aca="false">B11+B45</f>
        <v>125227.113915544</v>
      </c>
      <c r="K11" s="41" t="n">
        <f aca="false">C11+C45</f>
        <v>66578.4055640689</v>
      </c>
    </row>
    <row r="12" customFormat="false" ht="15" hidden="false" customHeight="false" outlineLevel="0" collapsed="false">
      <c r="A12" s="1" t="n">
        <v>100</v>
      </c>
      <c r="B12" s="41" t="n">
        <v>92037.0622337739</v>
      </c>
      <c r="C12" s="41" t="n">
        <v>49347.6770843063</v>
      </c>
      <c r="I12" s="1" t="n">
        <f aca="false">A12</f>
        <v>100</v>
      </c>
      <c r="J12" s="41" t="n">
        <f aca="false">B12+B46</f>
        <v>124968.260998688</v>
      </c>
      <c r="K12" s="41" t="n">
        <f aca="false">C12+C46</f>
        <v>68942.3232292925</v>
      </c>
    </row>
    <row r="13" customFormat="false" ht="15" hidden="false" customHeight="false" outlineLevel="0" collapsed="false">
      <c r="A13" s="1" t="n">
        <v>110</v>
      </c>
      <c r="B13" s="41" t="n">
        <v>92228.5522774914</v>
      </c>
      <c r="C13" s="41" t="n">
        <v>50877.0796166963</v>
      </c>
      <c r="I13" s="1" t="n">
        <f aca="false">A13</f>
        <v>110</v>
      </c>
      <c r="J13" s="41" t="n">
        <f aca="false">B13+B47</f>
        <v>124863.836699363</v>
      </c>
      <c r="K13" s="41" t="n">
        <f aca="false">C13+C47</f>
        <v>70883.099022308</v>
      </c>
    </row>
    <row r="14" customFormat="false" ht="15" hidden="false" customHeight="false" outlineLevel="0" collapsed="false">
      <c r="A14" s="1" t="n">
        <v>120</v>
      </c>
      <c r="B14" s="41" t="n">
        <v>92466.1109843571</v>
      </c>
      <c r="C14" s="41" t="n">
        <v>52211.7662768802</v>
      </c>
      <c r="I14" s="1" t="n">
        <f aca="false">A14</f>
        <v>120</v>
      </c>
      <c r="J14" s="41" t="n">
        <f aca="false">B14+B48</f>
        <v>124486.328204251</v>
      </c>
      <c r="K14" s="41" t="n">
        <f aca="false">C14+C48</f>
        <v>72444.7300070018</v>
      </c>
    </row>
    <row r="15" customFormat="false" ht="15" hidden="false" customHeight="false" outlineLevel="0" collapsed="false">
      <c r="A15" s="1" t="n">
        <v>130</v>
      </c>
      <c r="B15" s="41" t="n">
        <v>92461.7843663955</v>
      </c>
      <c r="C15" s="41" t="n">
        <v>53330.637556757</v>
      </c>
      <c r="I15" s="1" t="n">
        <f aca="false">A15</f>
        <v>130</v>
      </c>
      <c r="J15" s="41" t="n">
        <f aca="false">B15+B49</f>
        <v>123815.189733534</v>
      </c>
      <c r="K15" s="41" t="n">
        <f aca="false">C15+C49</f>
        <v>73626.1388344144</v>
      </c>
    </row>
    <row r="16" customFormat="false" ht="15" hidden="false" customHeight="false" outlineLevel="0" collapsed="false">
      <c r="A16" s="1" t="n">
        <v>140</v>
      </c>
      <c r="B16" s="41" t="n">
        <v>92524.9421668756</v>
      </c>
      <c r="C16" s="41" t="n">
        <v>54307.8832508047</v>
      </c>
      <c r="I16" s="1" t="n">
        <f aca="false">A16</f>
        <v>140</v>
      </c>
      <c r="J16" s="41" t="n">
        <f aca="false">B16+B50</f>
        <v>123258.260429438</v>
      </c>
      <c r="K16" s="41" t="n">
        <f aca="false">C16+C50</f>
        <v>74623.6124568543</v>
      </c>
    </row>
    <row r="17" customFormat="false" ht="15" hidden="false" customHeight="false" outlineLevel="0" collapsed="false">
      <c r="A17" s="1" t="n">
        <v>150</v>
      </c>
      <c r="B17" s="41" t="n">
        <v>92598.7325720067</v>
      </c>
      <c r="C17" s="41" t="n">
        <v>54899.6273693828</v>
      </c>
      <c r="I17" s="1" t="n">
        <f aca="false">A17</f>
        <v>150</v>
      </c>
      <c r="J17" s="41" t="n">
        <f aca="false">B17+B51</f>
        <v>122958.989155882</v>
      </c>
      <c r="K17" s="41" t="n">
        <f aca="false">C17+C51</f>
        <v>75237.6381599212</v>
      </c>
    </row>
    <row r="18" customFormat="false" ht="15" hidden="false" customHeight="false" outlineLevel="0" collapsed="false">
      <c r="A18" s="1" t="n">
        <v>160</v>
      </c>
      <c r="B18" s="41" t="n">
        <v>92592.7666072944</v>
      </c>
      <c r="C18" s="41" t="n">
        <v>55472.8930584316</v>
      </c>
      <c r="I18" s="1" t="n">
        <f aca="false">A18</f>
        <v>160</v>
      </c>
      <c r="J18" s="41" t="n">
        <f aca="false">B18+B52</f>
        <v>122425.364277816</v>
      </c>
      <c r="K18" s="41" t="n">
        <f aca="false">C18+C52</f>
        <v>75827.4819586468</v>
      </c>
    </row>
    <row r="19" customFormat="false" ht="15" hidden="false" customHeight="false" outlineLevel="0" collapsed="false">
      <c r="A19" s="1" t="n">
        <v>170</v>
      </c>
      <c r="B19" s="41" t="n">
        <v>92298.3162878042</v>
      </c>
      <c r="C19" s="41" t="n">
        <v>55837.7407189343</v>
      </c>
      <c r="I19" s="1" t="n">
        <f aca="false">A19</f>
        <v>170</v>
      </c>
      <c r="J19" s="41" t="n">
        <f aca="false">B19+B53</f>
        <v>121519.147834162</v>
      </c>
      <c r="K19" s="41" t="n">
        <f aca="false">C19+C53</f>
        <v>76026.19135251</v>
      </c>
    </row>
    <row r="20" customFormat="false" ht="15" hidden="false" customHeight="false" outlineLevel="0" collapsed="false">
      <c r="A20" s="1" t="n">
        <v>180</v>
      </c>
      <c r="B20" s="41" t="n">
        <v>91827.2513185389</v>
      </c>
      <c r="C20" s="41" t="n">
        <v>55976.0035121691</v>
      </c>
      <c r="I20" s="1" t="n">
        <f aca="false">A20</f>
        <v>180</v>
      </c>
      <c r="J20" s="41" t="n">
        <f aca="false">B20+B54</f>
        <v>120596.55836617</v>
      </c>
      <c r="K20" s="41" t="n">
        <f aca="false">C20+C54</f>
        <v>76188.8199648301</v>
      </c>
    </row>
    <row r="21" customFormat="false" ht="15" hidden="false" customHeight="false" outlineLevel="0" collapsed="false">
      <c r="A21" s="1" t="n">
        <v>190</v>
      </c>
      <c r="B21" s="41" t="n">
        <v>90749.7903006725</v>
      </c>
      <c r="C21" s="41" t="n">
        <v>56035.6226817321</v>
      </c>
      <c r="I21" s="1" t="n">
        <f aca="false">A21</f>
        <v>190</v>
      </c>
      <c r="J21" s="41" t="n">
        <f aca="false">B21+B55</f>
        <v>118889.715674708</v>
      </c>
      <c r="K21" s="41" t="n">
        <f aca="false">C21+C55</f>
        <v>76138.2498352606</v>
      </c>
    </row>
    <row r="22" customFormat="false" ht="15" hidden="false" customHeight="false" outlineLevel="0" collapsed="false">
      <c r="A22" s="1" t="n">
        <v>200</v>
      </c>
      <c r="B22" s="41" t="n">
        <v>90951.7420108016</v>
      </c>
      <c r="C22" s="41" t="n">
        <v>56094.5496968031</v>
      </c>
      <c r="I22" s="1" t="n">
        <f aca="false">A22</f>
        <v>200</v>
      </c>
      <c r="J22" s="41" t="n">
        <f aca="false">B22+B56</f>
        <v>118708.181740312</v>
      </c>
      <c r="K22" s="41" t="n">
        <f aca="false">C22+C56</f>
        <v>76284.0209286011</v>
      </c>
    </row>
    <row r="23" customFormat="false" ht="15" hidden="false" customHeight="false" outlineLevel="0" collapsed="false">
      <c r="A23" s="1" t="n">
        <v>210</v>
      </c>
      <c r="B23" s="41" t="n">
        <v>90724.3377502214</v>
      </c>
      <c r="C23" s="41" t="n">
        <v>56044.6540568976</v>
      </c>
      <c r="I23" s="1" t="n">
        <f aca="false">A23</f>
        <v>210</v>
      </c>
      <c r="J23" s="41" t="n">
        <f aca="false">B23+B57</f>
        <v>117702.767070131</v>
      </c>
      <c r="K23" s="41" t="n">
        <f aca="false">C23+C57</f>
        <v>76034.5917130562</v>
      </c>
    </row>
    <row r="24" customFormat="false" ht="15" hidden="false" customHeight="false" outlineLevel="0" collapsed="false">
      <c r="A24" s="1" t="n">
        <v>220</v>
      </c>
      <c r="B24" s="41" t="n">
        <v>90459.01475994</v>
      </c>
      <c r="C24" s="41" t="n">
        <v>55850.3003014075</v>
      </c>
      <c r="I24" s="1" t="n">
        <f aca="false">A24</f>
        <v>220</v>
      </c>
      <c r="J24" s="41" t="n">
        <f aca="false">B24+B58</f>
        <v>117537.156113916</v>
      </c>
      <c r="K24" s="41" t="n">
        <f aca="false">C24+C58</f>
        <v>75979.4626857195</v>
      </c>
    </row>
    <row r="25" customFormat="false" ht="15" hidden="false" customHeight="false" outlineLevel="0" collapsed="false">
      <c r="A25" s="1" t="n">
        <v>230</v>
      </c>
      <c r="B25" s="41" t="n">
        <v>90029.0900042232</v>
      </c>
      <c r="C25" s="41" t="n">
        <v>55613.8158767148</v>
      </c>
      <c r="I25" s="1" t="n">
        <f aca="false">A25</f>
        <v>230</v>
      </c>
      <c r="J25" s="41" t="n">
        <f aca="false">B25+B59</f>
        <v>117037.143071518</v>
      </c>
      <c r="K25" s="41" t="n">
        <f aca="false">C25+C59</f>
        <v>75791.9251553796</v>
      </c>
    </row>
    <row r="26" customFormat="false" ht="15" hidden="false" customHeight="false" outlineLevel="0" collapsed="false">
      <c r="A26" s="1" t="n">
        <v>240</v>
      </c>
      <c r="B26" s="41" t="n">
        <v>89783.3872451212</v>
      </c>
      <c r="C26" s="41" t="n">
        <v>55333.7961549135</v>
      </c>
      <c r="I26" s="1" t="n">
        <f aca="false">A26</f>
        <v>240</v>
      </c>
      <c r="J26" s="41" t="n">
        <f aca="false">B26+B60</f>
        <v>116847.246080411</v>
      </c>
      <c r="K26" s="41" t="n">
        <f aca="false">C26+C60</f>
        <v>75449.7200649684</v>
      </c>
    </row>
    <row r="27" customFormat="false" ht="15" hidden="false" customHeight="false" outlineLevel="0" collapsed="false">
      <c r="A27" s="1" t="n">
        <v>250</v>
      </c>
      <c r="B27" s="41" t="n">
        <v>89680.6842567362</v>
      </c>
      <c r="C27" s="41" t="n">
        <v>54948.2857479117</v>
      </c>
      <c r="I27" s="1" t="n">
        <f aca="false">A27</f>
        <v>250</v>
      </c>
      <c r="J27" s="41" t="n">
        <f aca="false">B27+B61</f>
        <v>116588.494462828</v>
      </c>
      <c r="K27" s="41" t="n">
        <f aca="false">C27+C61</f>
        <v>74999.0515624579</v>
      </c>
    </row>
    <row r="28" customFormat="false" ht="15" hidden="false" customHeight="false" outlineLevel="0" collapsed="false">
      <c r="A28" s="1" t="n">
        <v>260</v>
      </c>
      <c r="B28" s="41" t="n">
        <v>89425.6527885723</v>
      </c>
      <c r="C28" s="41" t="n">
        <v>54444.4197019401</v>
      </c>
      <c r="I28" s="1" t="n">
        <f aca="false">A28</f>
        <v>260</v>
      </c>
      <c r="J28" s="41" t="n">
        <f aca="false">B28+B62</f>
        <v>116147.531943205</v>
      </c>
      <c r="K28" s="41" t="n">
        <f aca="false">C28+C62</f>
        <v>74312.098469321</v>
      </c>
    </row>
    <row r="29" customFormat="false" ht="15" hidden="false" customHeight="false" outlineLevel="0" collapsed="false">
      <c r="A29" s="1" t="n">
        <v>270</v>
      </c>
      <c r="B29" s="41" t="n">
        <v>89209.0037388479</v>
      </c>
      <c r="C29" s="41" t="n">
        <v>54127.9730314218</v>
      </c>
      <c r="I29" s="1" t="n">
        <f aca="false">A29</f>
        <v>270</v>
      </c>
      <c r="J29" s="41" t="n">
        <f aca="false">B29+B63</f>
        <v>115800.570358102</v>
      </c>
      <c r="K29" s="41" t="n">
        <f aca="false">C29+C63</f>
        <v>74022.8781681977</v>
      </c>
    </row>
    <row r="30" customFormat="false" ht="15" hidden="false" customHeight="false" outlineLevel="0" collapsed="false">
      <c r="A30" s="1" t="n">
        <v>280</v>
      </c>
      <c r="B30" s="41" t="n">
        <v>88671.520995161</v>
      </c>
      <c r="C30" s="41" t="n">
        <v>53459.5122278873</v>
      </c>
      <c r="I30" s="1" t="n">
        <f aca="false">A30</f>
        <v>280</v>
      </c>
      <c r="J30" s="41" t="n">
        <f aca="false">B30+B64</f>
        <v>115217.506686151</v>
      </c>
      <c r="K30" s="41" t="n">
        <f aca="false">C30+C64</f>
        <v>73102.4089476056</v>
      </c>
    </row>
    <row r="31" customFormat="false" ht="15" hidden="false" customHeight="false" outlineLevel="0" collapsed="false">
      <c r="A31" s="1" t="n">
        <v>290</v>
      </c>
      <c r="B31" s="41" t="n">
        <v>88241.0994327675</v>
      </c>
      <c r="C31" s="41" t="n">
        <v>52716.2054117571</v>
      </c>
      <c r="I31" s="1" t="n">
        <f aca="false">A31</f>
        <v>290</v>
      </c>
      <c r="J31" s="41" t="n">
        <f aca="false">B31+B65</f>
        <v>114376.7035567</v>
      </c>
      <c r="K31" s="41" t="n">
        <f aca="false">C31+C65</f>
        <v>72277.0561514402</v>
      </c>
    </row>
    <row r="32" customFormat="false" ht="15" hidden="false" customHeight="false" outlineLevel="0" collapsed="false">
      <c r="A32" s="1" t="n">
        <v>300</v>
      </c>
      <c r="B32" s="41" t="n">
        <v>87628.2101934919</v>
      </c>
      <c r="C32" s="41" t="n">
        <v>51920.1230533777</v>
      </c>
      <c r="I32" s="1" t="n">
        <f aca="false">A32</f>
        <v>300</v>
      </c>
      <c r="J32" s="41" t="n">
        <f aca="false">B32+B66</f>
        <v>113533.858304383</v>
      </c>
      <c r="K32" s="41" t="n">
        <f aca="false">C32+C66</f>
        <v>71343.6075841419</v>
      </c>
    </row>
    <row r="33" customFormat="false" ht="15" hidden="false" customHeight="false" outlineLevel="0" collapsed="false">
      <c r="B33" s="1"/>
      <c r="C33" s="1"/>
    </row>
    <row r="34" customFormat="false" ht="15" hidden="false" customHeight="false" outlineLevel="0" collapsed="false">
      <c r="B34" s="1"/>
      <c r="C34" s="1"/>
    </row>
    <row r="35" customFormat="false" ht="15" hidden="false" customHeight="false" outlineLevel="0" collapsed="false">
      <c r="A35" s="1" t="s">
        <v>296</v>
      </c>
      <c r="B35" s="1"/>
      <c r="C35" s="1" t="s">
        <v>297</v>
      </c>
    </row>
    <row r="36" customFormat="false" ht="15" hidden="false" customHeight="false" outlineLevel="0" collapsed="false">
      <c r="A36" s="1" t="s">
        <v>293</v>
      </c>
      <c r="B36" s="1" t="s">
        <v>294</v>
      </c>
      <c r="C36" s="1" t="s">
        <v>295</v>
      </c>
    </row>
    <row r="37" customFormat="false" ht="15" hidden="false" customHeight="false" outlineLevel="0" collapsed="false">
      <c r="A37" s="1" t="n">
        <v>10</v>
      </c>
      <c r="B37" s="41" t="n">
        <v>52165.7922050072</v>
      </c>
      <c r="C37" s="41" t="n">
        <v>9460.4144063842</v>
      </c>
    </row>
    <row r="38" customFormat="false" ht="15" hidden="false" customHeight="false" outlineLevel="0" collapsed="false">
      <c r="A38" s="1" t="n">
        <v>20</v>
      </c>
      <c r="B38" s="41" t="n">
        <v>31471.3542195655</v>
      </c>
      <c r="C38" s="41" t="n">
        <v>12032.9321546445</v>
      </c>
    </row>
    <row r="39" customFormat="false" ht="15" hidden="false" customHeight="false" outlineLevel="0" collapsed="false">
      <c r="A39" s="1" t="n">
        <v>30</v>
      </c>
      <c r="B39" s="41" t="n">
        <v>31512.0371502157</v>
      </c>
      <c r="C39" s="41" t="n">
        <v>13201.5918663691</v>
      </c>
    </row>
    <row r="40" customFormat="false" ht="15" hidden="false" customHeight="false" outlineLevel="0" collapsed="false">
      <c r="A40" s="1" t="n">
        <v>40</v>
      </c>
      <c r="B40" s="41" t="n">
        <v>32214.7304686804</v>
      </c>
      <c r="C40" s="41" t="n">
        <v>14845.5639831977</v>
      </c>
    </row>
    <row r="41" customFormat="false" ht="15" hidden="false" customHeight="false" outlineLevel="0" collapsed="false">
      <c r="A41" s="1" t="n">
        <v>50</v>
      </c>
      <c r="B41" s="41" t="n">
        <v>33233.4551019945</v>
      </c>
      <c r="C41" s="41" t="n">
        <v>16255.0791656779</v>
      </c>
    </row>
    <row r="42" customFormat="false" ht="15" hidden="false" customHeight="false" outlineLevel="0" collapsed="false">
      <c r="A42" s="1" t="n">
        <v>60</v>
      </c>
      <c r="B42" s="41" t="n">
        <v>33945.3189262394</v>
      </c>
      <c r="C42" s="41" t="n">
        <v>17258.1999453092</v>
      </c>
    </row>
    <row r="43" customFormat="false" ht="15" hidden="false" customHeight="false" outlineLevel="0" collapsed="false">
      <c r="A43" s="1" t="n">
        <v>70</v>
      </c>
      <c r="B43" s="41" t="n">
        <v>34024.1566901773</v>
      </c>
      <c r="C43" s="41" t="n">
        <v>18089.9818699628</v>
      </c>
    </row>
    <row r="44" customFormat="false" ht="15" hidden="false" customHeight="false" outlineLevel="0" collapsed="false">
      <c r="A44" s="1" t="n">
        <v>80</v>
      </c>
      <c r="B44" s="41" t="n">
        <v>33603.5013077961</v>
      </c>
      <c r="C44" s="41" t="n">
        <v>18667.6676507338</v>
      </c>
    </row>
    <row r="45" customFormat="false" ht="15" hidden="false" customHeight="false" outlineLevel="0" collapsed="false">
      <c r="A45" s="1" t="n">
        <v>90</v>
      </c>
      <c r="B45" s="41" t="n">
        <v>33295.6299503261</v>
      </c>
      <c r="C45" s="41" t="n">
        <v>19068.8758959311</v>
      </c>
    </row>
    <row r="46" customFormat="false" ht="15" hidden="false" customHeight="false" outlineLevel="0" collapsed="false">
      <c r="A46" s="1" t="n">
        <v>100</v>
      </c>
      <c r="B46" s="41" t="n">
        <v>32931.1987649139</v>
      </c>
      <c r="C46" s="41" t="n">
        <v>19594.6461449863</v>
      </c>
    </row>
    <row r="47" customFormat="false" ht="15" hidden="false" customHeight="false" outlineLevel="0" collapsed="false">
      <c r="A47" s="1" t="n">
        <v>110</v>
      </c>
      <c r="B47" s="41" t="n">
        <v>32635.2844218712</v>
      </c>
      <c r="C47" s="41" t="n">
        <v>20006.0194056117</v>
      </c>
    </row>
    <row r="48" customFormat="false" ht="15" hidden="false" customHeight="false" outlineLevel="0" collapsed="false">
      <c r="A48" s="1" t="n">
        <v>120</v>
      </c>
      <c r="B48" s="41" t="n">
        <v>32020.2172198937</v>
      </c>
      <c r="C48" s="41" t="n">
        <v>20232.9637301217</v>
      </c>
    </row>
    <row r="49" customFormat="false" ht="15" hidden="false" customHeight="false" outlineLevel="0" collapsed="false">
      <c r="A49" s="1" t="n">
        <v>130</v>
      </c>
      <c r="B49" s="41" t="n">
        <v>31353.4053671384</v>
      </c>
      <c r="C49" s="41" t="n">
        <v>20295.5012776575</v>
      </c>
    </row>
    <row r="50" customFormat="false" ht="15" hidden="false" customHeight="false" outlineLevel="0" collapsed="false">
      <c r="A50" s="1" t="n">
        <v>140</v>
      </c>
      <c r="B50" s="41" t="n">
        <v>30733.3182625624</v>
      </c>
      <c r="C50" s="41" t="n">
        <v>20315.7292060496</v>
      </c>
    </row>
    <row r="51" customFormat="false" ht="15" hidden="false" customHeight="false" outlineLevel="0" collapsed="false">
      <c r="A51" s="1" t="n">
        <v>150</v>
      </c>
      <c r="B51" s="41" t="n">
        <v>30360.2565838757</v>
      </c>
      <c r="C51" s="41" t="n">
        <v>20338.0107905384</v>
      </c>
    </row>
    <row r="52" customFormat="false" ht="15" hidden="false" customHeight="false" outlineLevel="0" collapsed="false">
      <c r="A52" s="1" t="n">
        <v>160</v>
      </c>
      <c r="B52" s="41" t="n">
        <v>29832.5976705215</v>
      </c>
      <c r="C52" s="41" t="n">
        <v>20354.5889002152</v>
      </c>
    </row>
    <row r="53" customFormat="false" ht="15" hidden="false" customHeight="false" outlineLevel="0" collapsed="false">
      <c r="A53" s="1" t="n">
        <v>170</v>
      </c>
      <c r="B53" s="41" t="n">
        <v>29220.8315463575</v>
      </c>
      <c r="C53" s="41" t="n">
        <v>20188.4506335756</v>
      </c>
    </row>
    <row r="54" customFormat="false" ht="15" hidden="false" customHeight="false" outlineLevel="0" collapsed="false">
      <c r="A54" s="1" t="n">
        <v>180</v>
      </c>
      <c r="B54" s="41" t="n">
        <v>28769.3070476311</v>
      </c>
      <c r="C54" s="41" t="n">
        <v>20212.8164526609</v>
      </c>
    </row>
    <row r="55" customFormat="false" ht="15" hidden="false" customHeight="false" outlineLevel="0" collapsed="false">
      <c r="A55" s="1" t="n">
        <v>190</v>
      </c>
      <c r="B55" s="41" t="n">
        <v>28139.9253740358</v>
      </c>
      <c r="C55" s="41" t="n">
        <v>20102.6271535285</v>
      </c>
    </row>
    <row r="56" customFormat="false" ht="15" hidden="false" customHeight="false" outlineLevel="0" collapsed="false">
      <c r="A56" s="1" t="n">
        <v>200</v>
      </c>
      <c r="B56" s="41" t="n">
        <v>27756.4397295103</v>
      </c>
      <c r="C56" s="41" t="n">
        <v>20189.4712317979</v>
      </c>
    </row>
    <row r="57" customFormat="false" ht="15" hidden="false" customHeight="false" outlineLevel="0" collapsed="false">
      <c r="A57" s="1" t="n">
        <v>210</v>
      </c>
      <c r="B57" s="41" t="n">
        <v>26978.42931991</v>
      </c>
      <c r="C57" s="41" t="n">
        <v>19989.9376561585</v>
      </c>
    </row>
    <row r="58" customFormat="false" ht="15" hidden="false" customHeight="false" outlineLevel="0" collapsed="false">
      <c r="A58" s="1" t="n">
        <v>220</v>
      </c>
      <c r="B58" s="41" t="n">
        <v>27078.1413539763</v>
      </c>
      <c r="C58" s="41" t="n">
        <v>20129.162384312</v>
      </c>
    </row>
    <row r="59" customFormat="false" ht="15" hidden="false" customHeight="false" outlineLevel="0" collapsed="false">
      <c r="A59" s="1" t="n">
        <v>230</v>
      </c>
      <c r="B59" s="41" t="n">
        <v>27008.0530672946</v>
      </c>
      <c r="C59" s="41" t="n">
        <v>20178.1092786648</v>
      </c>
    </row>
    <row r="60" customFormat="false" ht="15" hidden="false" customHeight="false" outlineLevel="0" collapsed="false">
      <c r="A60" s="1" t="n">
        <v>240</v>
      </c>
      <c r="B60" s="41" t="n">
        <v>27063.8588352897</v>
      </c>
      <c r="C60" s="41" t="n">
        <v>20115.9239100548</v>
      </c>
    </row>
    <row r="61" customFormat="false" ht="15" hidden="false" customHeight="false" outlineLevel="0" collapsed="false">
      <c r="A61" s="1" t="n">
        <v>250</v>
      </c>
      <c r="B61" s="41" t="n">
        <v>26907.8102060914</v>
      </c>
      <c r="C61" s="41" t="n">
        <v>20050.7658145462</v>
      </c>
    </row>
    <row r="62" customFormat="false" ht="15" hidden="false" customHeight="false" outlineLevel="0" collapsed="false">
      <c r="A62" s="1" t="n">
        <v>260</v>
      </c>
      <c r="B62" s="41" t="n">
        <v>26721.8791546325</v>
      </c>
      <c r="C62" s="41" t="n">
        <v>19867.6787673809</v>
      </c>
    </row>
    <row r="63" customFormat="false" ht="15" hidden="false" customHeight="false" outlineLevel="0" collapsed="false">
      <c r="A63" s="1" t="n">
        <v>270</v>
      </c>
      <c r="B63" s="41" t="n">
        <v>26591.5666192541</v>
      </c>
      <c r="C63" s="41" t="n">
        <v>19894.9051367759</v>
      </c>
    </row>
    <row r="64" customFormat="false" ht="15" hidden="false" customHeight="false" outlineLevel="0" collapsed="false">
      <c r="A64" s="1" t="n">
        <v>280</v>
      </c>
      <c r="B64" s="41" t="n">
        <v>26545.9856909896</v>
      </c>
      <c r="C64" s="41" t="n">
        <v>19642.8967197182</v>
      </c>
    </row>
    <row r="65" customFormat="false" ht="15" hidden="false" customHeight="false" outlineLevel="0" collapsed="false">
      <c r="A65" s="1" t="n">
        <v>290</v>
      </c>
      <c r="B65" s="41" t="n">
        <v>26135.6041239327</v>
      </c>
      <c r="C65" s="41" t="n">
        <v>19560.8507396831</v>
      </c>
    </row>
    <row r="66" customFormat="false" ht="15" hidden="false" customHeight="false" outlineLevel="0" collapsed="false">
      <c r="A66" s="1" t="n">
        <v>300</v>
      </c>
      <c r="B66" s="41" t="n">
        <v>25905.6481108913</v>
      </c>
      <c r="C66" s="41" t="n">
        <v>19423.4845307642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6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7.60728744939271"/>
    <col collapsed="false" hidden="false" max="3" min="2" style="0" width="9.10526315789474"/>
    <col collapsed="false" hidden="false" max="4" min="4" style="0" width="7.60728744939271"/>
    <col collapsed="false" hidden="false" max="5" min="5" style="0" width="8.67611336032389"/>
    <col collapsed="false" hidden="false" max="10" min="6" style="0" width="7.60728744939271"/>
    <col collapsed="false" hidden="false" max="11" min="11" style="0" width="15.8542510121457"/>
    <col collapsed="false" hidden="false" max="26" min="12" style="0" width="7.60728744939271"/>
    <col collapsed="false" hidden="false" max="1025" min="27" style="0" width="15.3198380566802"/>
  </cols>
  <sheetData>
    <row r="1" customFormat="false" ht="15" hidden="false" customHeight="false" outlineLevel="0" collapsed="false">
      <c r="A1" s="1" t="s">
        <v>210</v>
      </c>
      <c r="B1" s="1"/>
      <c r="C1" s="1" t="s">
        <v>298</v>
      </c>
      <c r="E1" s="1" t="s">
        <v>201</v>
      </c>
      <c r="J1" s="1" t="s">
        <v>299</v>
      </c>
      <c r="K1" s="1"/>
      <c r="N1" s="1" t="s">
        <v>201</v>
      </c>
    </row>
    <row r="2" customFormat="false" ht="15" hidden="false" customHeight="false" outlineLevel="0" collapsed="false">
      <c r="B2" s="1" t="s">
        <v>183</v>
      </c>
      <c r="C2" s="1" t="s">
        <v>184</v>
      </c>
      <c r="D2" s="1" t="s">
        <v>183</v>
      </c>
      <c r="E2" s="1" t="s">
        <v>184</v>
      </c>
      <c r="K2" s="1" t="s">
        <v>183</v>
      </c>
      <c r="L2" s="1" t="s">
        <v>183</v>
      </c>
    </row>
    <row r="3" customFormat="false" ht="15" hidden="false" customHeight="false" outlineLevel="0" collapsed="false">
      <c r="A3" s="1" t="s">
        <v>293</v>
      </c>
      <c r="B3" s="1" t="s">
        <v>208</v>
      </c>
      <c r="C3" s="1" t="s">
        <v>208</v>
      </c>
      <c r="D3" s="1" t="s">
        <v>209</v>
      </c>
      <c r="E3" s="1" t="s">
        <v>209</v>
      </c>
      <c r="J3" s="1" t="s">
        <v>293</v>
      </c>
      <c r="K3" s="1" t="s">
        <v>208</v>
      </c>
      <c r="L3" s="1" t="s">
        <v>209</v>
      </c>
    </row>
    <row r="4" customFormat="false" ht="15" hidden="false" customHeight="false" outlineLevel="0" collapsed="false">
      <c r="A4" s="1" t="n">
        <v>250</v>
      </c>
      <c r="B4" s="41" t="n">
        <v>37666.1365037423</v>
      </c>
      <c r="C4" s="41" t="n">
        <v>39375.8377762526</v>
      </c>
      <c r="D4" s="41" t="n">
        <v>24308.5052182857</v>
      </c>
      <c r="E4" s="41" t="n">
        <v>22952.7963172788</v>
      </c>
      <c r="J4" s="1" t="n">
        <f aca="false">A4</f>
        <v>250</v>
      </c>
      <c r="K4" s="59" t="n">
        <f aca="false">B4+B38+B72+B106</f>
        <v>1178624.37954735</v>
      </c>
      <c r="L4" s="41" t="n">
        <f aca="false">D4+D38+D72+D106</f>
        <v>687425.991773381</v>
      </c>
    </row>
    <row r="5" customFormat="false" ht="15" hidden="false" customHeight="false" outlineLevel="0" collapsed="false">
      <c r="A5" s="46" t="n">
        <v>300</v>
      </c>
      <c r="B5" s="41" t="n">
        <v>40932.1586303867</v>
      </c>
      <c r="C5" s="41" t="n">
        <v>40557.915279354</v>
      </c>
      <c r="D5" s="41" t="n">
        <v>25994.8732596482</v>
      </c>
      <c r="E5" s="41" t="n">
        <v>24530.7832485474</v>
      </c>
      <c r="J5" s="46" t="n">
        <f aca="false">A5</f>
        <v>300</v>
      </c>
      <c r="K5" s="59" t="n">
        <f aca="false">B5+B39+B73+B107</f>
        <v>1130363.54476683</v>
      </c>
      <c r="L5" s="41" t="n">
        <f aca="false">D5+D39+D73+D107</f>
        <v>753900.386482086</v>
      </c>
    </row>
    <row r="6" customFormat="false" ht="15" hidden="false" customHeight="false" outlineLevel="0" collapsed="false">
      <c r="A6" s="46" t="n">
        <v>400</v>
      </c>
      <c r="B6" s="41" t="n">
        <v>42173.4065684748</v>
      </c>
      <c r="C6" s="41" t="n">
        <v>40766.2795576452</v>
      </c>
      <c r="D6" s="41" t="n">
        <v>28190.9323691037</v>
      </c>
      <c r="E6" s="41" t="n">
        <v>27203.6751441913</v>
      </c>
      <c r="J6" s="46" t="n">
        <f aca="false">A6</f>
        <v>400</v>
      </c>
      <c r="K6" s="59" t="n">
        <f aca="false">B6+B40+B74+B108</f>
        <v>1054460.33378774</v>
      </c>
      <c r="L6" s="41" t="n">
        <f aca="false">D6+D40+D74+D108</f>
        <v>841153.911064774</v>
      </c>
    </row>
    <row r="7" customFormat="false" ht="15" hidden="false" customHeight="false" outlineLevel="0" collapsed="false">
      <c r="A7" s="46" t="n">
        <v>500</v>
      </c>
      <c r="B7" s="41" t="n">
        <v>41814.1335158463</v>
      </c>
      <c r="C7" s="41" t="n">
        <v>41041.2665928519</v>
      </c>
      <c r="D7" s="41" t="n">
        <v>28855.8320423927</v>
      </c>
      <c r="E7" s="41" t="n">
        <v>28698.6423253765</v>
      </c>
      <c r="J7" s="46" t="n">
        <f aca="false">A7</f>
        <v>500</v>
      </c>
      <c r="K7" s="59" t="n">
        <f aca="false">B7+B41+B75+B109</f>
        <v>1014293.07479873</v>
      </c>
      <c r="L7" s="41" t="n">
        <f aca="false">D7+D41+D75+D109</f>
        <v>898028.062122866</v>
      </c>
    </row>
    <row r="8" customFormat="false" ht="15" hidden="false" customHeight="false" outlineLevel="0" collapsed="false">
      <c r="A8" s="46" t="n">
        <v>600</v>
      </c>
      <c r="B8" s="41" t="n">
        <v>42777.3409654077</v>
      </c>
      <c r="C8" s="41" t="n">
        <v>41882.8597784309</v>
      </c>
      <c r="D8" s="41" t="n">
        <v>29688.2952364487</v>
      </c>
      <c r="E8" s="41" t="n">
        <v>29978.7567146231</v>
      </c>
      <c r="J8" s="46" t="n">
        <f aca="false">A8</f>
        <v>600</v>
      </c>
      <c r="K8" s="59" t="n">
        <f aca="false">B8+B42+B76+B110</f>
        <v>953962.433235989</v>
      </c>
      <c r="L8" s="41" t="n">
        <f aca="false">D8+D42+D76+D110</f>
        <v>913247.41311932</v>
      </c>
    </row>
    <row r="9" customFormat="false" ht="15" hidden="false" customHeight="false" outlineLevel="0" collapsed="false">
      <c r="A9" s="46" t="n">
        <v>700</v>
      </c>
      <c r="B9" s="41" t="n">
        <v>43260.3978810689</v>
      </c>
      <c r="C9" s="41" t="n">
        <v>42735.6794517835</v>
      </c>
      <c r="D9" s="41" t="n">
        <v>30321.2704624186</v>
      </c>
      <c r="E9" s="41" t="n">
        <v>30893.1991545317</v>
      </c>
      <c r="J9" s="46" t="n">
        <f aca="false">A9</f>
        <v>700</v>
      </c>
      <c r="K9" s="59" t="n">
        <f aca="false">B9+B43+B77+B111</f>
        <v>923887.649697519</v>
      </c>
      <c r="L9" s="41" t="n">
        <f aca="false">D9+D43+D77+D111</f>
        <v>910170.321723589</v>
      </c>
    </row>
    <row r="10" customFormat="false" ht="15" hidden="false" customHeight="false" outlineLevel="0" collapsed="false">
      <c r="A10" s="46" t="n">
        <v>800</v>
      </c>
      <c r="B10" s="41" t="n">
        <v>43612.2154074853</v>
      </c>
      <c r="C10" s="41" t="n">
        <v>43705.29372738</v>
      </c>
      <c r="D10" s="41" t="n">
        <v>30800.1377091228</v>
      </c>
      <c r="E10" s="41" t="n">
        <v>31887.5555321697</v>
      </c>
      <c r="J10" s="46" t="n">
        <f aca="false">A10</f>
        <v>800</v>
      </c>
      <c r="K10" s="59" t="n">
        <f aca="false">B10+B44+B78+B112</f>
        <v>891276.331239338</v>
      </c>
      <c r="L10" s="41" t="n">
        <f aca="false">D10+D44+D78+D112</f>
        <v>899687.342730358</v>
      </c>
    </row>
    <row r="11" customFormat="false" ht="15" hidden="false" customHeight="false" outlineLevel="0" collapsed="false">
      <c r="A11" s="46" t="n">
        <v>1000</v>
      </c>
      <c r="B11" s="41" t="n">
        <v>43582.7114888538</v>
      </c>
      <c r="C11" s="41" t="n">
        <v>44960.0642220993</v>
      </c>
      <c r="D11" s="41" t="n">
        <v>31346.6931801772</v>
      </c>
      <c r="E11" s="41" t="n">
        <v>32905.5010977777</v>
      </c>
      <c r="J11" s="46" t="n">
        <f aca="false">A11</f>
        <v>1000</v>
      </c>
      <c r="K11" s="59" t="n">
        <f aca="false">B11+B45+B79+B113</f>
        <v>861151.386704161</v>
      </c>
      <c r="L11" s="41" t="n">
        <f aca="false">D11+D45+D79+D113</f>
        <v>887729.118054638</v>
      </c>
    </row>
    <row r="12" customFormat="false" ht="15" hidden="false" customHeight="false" outlineLevel="0" collapsed="false">
      <c r="A12" s="46" t="n">
        <v>1100</v>
      </c>
      <c r="B12" s="41" t="n">
        <v>44583.3693024881</v>
      </c>
      <c r="C12" s="41" t="n">
        <v>45587.7593303903</v>
      </c>
      <c r="D12" s="41" t="n">
        <v>31940.4728997579</v>
      </c>
      <c r="E12" s="41" t="n">
        <v>33569.5102676427</v>
      </c>
      <c r="J12" s="46" t="n">
        <f aca="false">A12</f>
        <v>1100</v>
      </c>
      <c r="K12" s="59" t="n">
        <f aca="false">B12+B46+B80+B114</f>
        <v>854769.123844539</v>
      </c>
      <c r="L12" s="41" t="n">
        <f aca="false">D12+D46+D80+D114</f>
        <v>873988.895660551</v>
      </c>
    </row>
    <row r="13" customFormat="false" ht="15" hidden="false" customHeight="false" outlineLevel="0" collapsed="false">
      <c r="A13" s="46" t="n">
        <v>1200</v>
      </c>
      <c r="B13" s="41" t="n">
        <v>47363.3480024472</v>
      </c>
      <c r="C13" s="41" t="n">
        <v>46866.5107998349</v>
      </c>
      <c r="D13" s="41" t="n">
        <v>32676.3272688461</v>
      </c>
      <c r="E13" s="41" t="n">
        <v>34359.018633106</v>
      </c>
      <c r="J13" s="46" t="n">
        <f aca="false">A13</f>
        <v>1200</v>
      </c>
      <c r="K13" s="59" t="n">
        <f aca="false">B13+B47+B81+B115</f>
        <v>820945.592266124</v>
      </c>
      <c r="L13" s="41" t="n">
        <f aca="false">D13+D47+D81+D115</f>
        <v>839991.000354931</v>
      </c>
    </row>
    <row r="14" customFormat="false" ht="15" hidden="false" customHeight="false" outlineLevel="0" collapsed="false">
      <c r="A14" s="46" t="n">
        <v>1400</v>
      </c>
      <c r="B14" s="41" t="n">
        <v>48689.7680490159</v>
      </c>
      <c r="C14" s="41" t="n">
        <v>47649.4826958921</v>
      </c>
      <c r="D14" s="41" t="n">
        <v>33668.4377904209</v>
      </c>
      <c r="E14" s="41" t="n">
        <v>35723.3577710428</v>
      </c>
      <c r="J14" s="46" t="n">
        <f aca="false">A14</f>
        <v>1400</v>
      </c>
      <c r="K14" s="59" t="n">
        <f aca="false">B14+B48+B82+B116</f>
        <v>799084.124226763</v>
      </c>
      <c r="L14" s="41" t="n">
        <f aca="false">D14+D48+D82+D116</f>
        <v>801519.646450961</v>
      </c>
    </row>
    <row r="15" customFormat="false" ht="15" hidden="false" customHeight="false" outlineLevel="0" collapsed="false">
      <c r="A15" s="46" t="n">
        <v>1500</v>
      </c>
      <c r="B15" s="41" t="n">
        <v>49151.5348048622</v>
      </c>
      <c r="C15" s="41" t="n">
        <v>48342.4980428805</v>
      </c>
      <c r="D15" s="41" t="n">
        <v>34110.5469177353</v>
      </c>
      <c r="E15" s="41" t="n">
        <v>36626.8336650801</v>
      </c>
      <c r="J15" s="46" t="n">
        <f aca="false">A15</f>
        <v>1500</v>
      </c>
      <c r="K15" s="59" t="n">
        <f aca="false">B15+B49+B83+B117</f>
        <v>796189.702119227</v>
      </c>
      <c r="L15" s="41" t="n">
        <f aca="false">D15+D49+D83+D117</f>
        <v>789750.506731424</v>
      </c>
    </row>
    <row r="16" customFormat="false" ht="15" hidden="false" customHeight="false" outlineLevel="0" collapsed="false">
      <c r="A16" s="46" t="n">
        <v>1600</v>
      </c>
      <c r="B16" s="41" t="n">
        <v>49500.6455986942</v>
      </c>
      <c r="C16" s="41" t="n">
        <v>49154.0728984219</v>
      </c>
      <c r="D16" s="41" t="n">
        <v>34269.0204903868</v>
      </c>
      <c r="E16" s="41" t="n">
        <v>37500.5776332142</v>
      </c>
      <c r="J16" s="46" t="n">
        <f aca="false">A16</f>
        <v>1600</v>
      </c>
      <c r="K16" s="59" t="n">
        <f aca="false">B16+B50+B84+B118</f>
        <v>786606.077365709</v>
      </c>
      <c r="L16" s="41" t="n">
        <f aca="false">D16+D50+D84+D118</f>
        <v>777498.420859295</v>
      </c>
    </row>
    <row r="17" customFormat="false" ht="15" hidden="false" customHeight="false" outlineLevel="0" collapsed="false">
      <c r="A17" s="1" t="n">
        <v>1800</v>
      </c>
      <c r="B17" s="41" t="n">
        <v>49275.1649047038</v>
      </c>
      <c r="C17" s="41" t="n">
        <v>49635.9182209504</v>
      </c>
      <c r="D17" s="41" t="n">
        <v>34260.6786429407</v>
      </c>
      <c r="E17" s="41" t="n">
        <v>38509.9192490656</v>
      </c>
      <c r="J17" s="1" t="n">
        <f aca="false">A17</f>
        <v>1800</v>
      </c>
      <c r="K17" s="59" t="n">
        <f aca="false">B17+B51+B85+B119</f>
        <v>799254.997917219</v>
      </c>
      <c r="L17" s="41" t="n">
        <f aca="false">D17+D51+D85+D119</f>
        <v>692279.652771124</v>
      </c>
    </row>
    <row r="18" customFormat="false" ht="15" hidden="false" customHeight="false" outlineLevel="0" collapsed="false">
      <c r="A18" s="1" t="n">
        <v>2000</v>
      </c>
      <c r="B18" s="41" t="n">
        <v>47458.145466598</v>
      </c>
      <c r="C18" s="41" t="n">
        <v>48447.3054697544</v>
      </c>
      <c r="D18" s="41" t="n">
        <v>34544.9247109632</v>
      </c>
      <c r="E18" s="41" t="n">
        <v>38662.1242842146</v>
      </c>
      <c r="J18" s="1" t="n">
        <f aca="false">A18</f>
        <v>2000</v>
      </c>
      <c r="K18" s="59" t="n">
        <f aca="false">B18+B52+B86+B120</f>
        <v>809380.447943456</v>
      </c>
      <c r="L18" s="41" t="n">
        <f aca="false">D18+D52+D86+D120</f>
        <v>715069.423394695</v>
      </c>
    </row>
    <row r="19" customFormat="false" ht="15" hidden="false" customHeight="false" outlineLevel="0" collapsed="false">
      <c r="A19" s="1" t="n">
        <v>2200</v>
      </c>
      <c r="B19" s="41" t="n">
        <v>47384.5001928038</v>
      </c>
      <c r="C19" s="41" t="n">
        <v>48451.9954309635</v>
      </c>
      <c r="D19" s="41" t="n">
        <v>34848.6522840433</v>
      </c>
      <c r="E19" s="41" t="n">
        <v>39028.1213050412</v>
      </c>
      <c r="J19" s="1" t="n">
        <f aca="false">A19</f>
        <v>2200</v>
      </c>
      <c r="K19" s="59" t="n">
        <f aca="false">B19+B53+B87+B121</f>
        <v>845330.197753644</v>
      </c>
      <c r="L19" s="41" t="n">
        <f aca="false">D19+D53+D87+D121</f>
        <v>716010.238224084</v>
      </c>
    </row>
    <row r="20" customFormat="false" ht="15" hidden="false" customHeight="false" outlineLevel="0" collapsed="false">
      <c r="A20" s="1" t="n">
        <v>2400</v>
      </c>
      <c r="B20" s="41" t="n">
        <v>47748.1539451238</v>
      </c>
      <c r="C20" s="41" t="n">
        <v>48060.7677556094</v>
      </c>
      <c r="D20" s="41" t="n">
        <v>34990.1062699512</v>
      </c>
      <c r="E20" s="41" t="n">
        <v>39100.4314488366</v>
      </c>
      <c r="J20" s="1" t="n">
        <f aca="false">A20</f>
        <v>2400</v>
      </c>
      <c r="K20" s="59" t="n">
        <f aca="false">B20+B54+B88+B122</f>
        <v>909864.283549604</v>
      </c>
      <c r="L20" s="41" t="n">
        <f aca="false">D20+D54+D88+D122</f>
        <v>704692.059923402</v>
      </c>
    </row>
    <row r="21" customFormat="false" ht="15" hidden="false" customHeight="false" outlineLevel="0" collapsed="false">
      <c r="A21" s="1" t="n">
        <v>2600</v>
      </c>
      <c r="B21" s="41" t="n">
        <v>45756.7693187813</v>
      </c>
      <c r="C21" s="41" t="n">
        <v>47516.0197381654</v>
      </c>
      <c r="D21" s="41" t="n">
        <v>32982.2517262374</v>
      </c>
      <c r="E21" s="41" t="n">
        <v>38513.7558249162</v>
      </c>
      <c r="J21" s="1" t="n">
        <f aca="false">A21</f>
        <v>2600</v>
      </c>
      <c r="K21" s="59" t="n">
        <f aca="false">B21+B55+B89+B123</f>
        <v>957107.097215922</v>
      </c>
      <c r="L21" s="41" t="n">
        <f aca="false">D21+D55+D89+D123</f>
        <v>688589.870999037</v>
      </c>
    </row>
    <row r="22" customFormat="false" ht="15" hidden="false" customHeight="false" outlineLevel="0" collapsed="false">
      <c r="A22" s="1" t="n">
        <v>2800</v>
      </c>
      <c r="B22" s="41" t="n">
        <v>46405.4754959747</v>
      </c>
      <c r="C22" s="41" t="n">
        <v>46892.46491995</v>
      </c>
      <c r="D22" s="41" t="n">
        <v>33511.325180367</v>
      </c>
      <c r="E22" s="41" t="n">
        <v>38651.3749617225</v>
      </c>
      <c r="J22" s="1" t="n">
        <f aca="false">A22</f>
        <v>2800</v>
      </c>
      <c r="K22" s="59" t="n">
        <f aca="false">B22+B56+B90+B124</f>
        <v>1000925.56342526</v>
      </c>
      <c r="L22" s="41" t="n">
        <f aca="false">D22+D56+D90+D124</f>
        <v>678928.921504715</v>
      </c>
    </row>
    <row r="23" customFormat="false" ht="15" hidden="false" customHeight="false" outlineLevel="0" collapsed="false">
      <c r="A23" s="1" t="n">
        <v>3000</v>
      </c>
      <c r="B23" s="41" t="n">
        <v>47658.6000400443</v>
      </c>
      <c r="C23" s="41" t="n">
        <v>46225.9077734228</v>
      </c>
      <c r="D23" s="41" t="n">
        <v>33230.6339108147</v>
      </c>
      <c r="E23" s="41" t="n">
        <v>37949.026697146</v>
      </c>
      <c r="J23" s="1" t="n">
        <f aca="false">A23</f>
        <v>3000</v>
      </c>
      <c r="K23" s="59" t="n">
        <f aca="false">B23+B57+B91+B125</f>
        <v>932393.416100092</v>
      </c>
      <c r="L23" s="41" t="n">
        <f aca="false">D23+D57+D91+D125</f>
        <v>646781.705189025</v>
      </c>
    </row>
    <row r="24" customFormat="false" ht="15" hidden="false" customHeight="false" outlineLevel="0" collapsed="false">
      <c r="A24" s="1" t="n">
        <v>3200</v>
      </c>
      <c r="B24" s="41" t="n">
        <v>47945.6547057815</v>
      </c>
      <c r="C24" s="41" t="n">
        <v>45315.2197654312</v>
      </c>
      <c r="D24" s="41" t="n">
        <v>32904.5899730539</v>
      </c>
      <c r="E24" s="41" t="n">
        <v>37235.1109468486</v>
      </c>
      <c r="J24" s="1" t="n">
        <f aca="false">A24</f>
        <v>3200</v>
      </c>
      <c r="K24" s="59" t="n">
        <f aca="false">B24+B58+B92+B126</f>
        <v>1002986.01825624</v>
      </c>
      <c r="L24" s="41" t="n">
        <f aca="false">D24+D58+D92+D126</f>
        <v>651577.529447065</v>
      </c>
    </row>
    <row r="25" customFormat="false" ht="15" hidden="false" customHeight="false" outlineLevel="0" collapsed="false">
      <c r="A25" s="1" t="n">
        <v>3400</v>
      </c>
      <c r="B25" s="41" t="n">
        <v>46897.0239791563</v>
      </c>
      <c r="C25" s="41" t="n">
        <v>45420.7882367346</v>
      </c>
      <c r="D25" s="41" t="n">
        <v>33179.7915179137</v>
      </c>
      <c r="E25" s="41" t="n">
        <v>37882.8327257241</v>
      </c>
      <c r="J25" s="1" t="n">
        <f aca="false">A25</f>
        <v>3400</v>
      </c>
      <c r="K25" s="59" t="n">
        <f aca="false">B25+B59+B93+B127</f>
        <v>1045696.806203</v>
      </c>
      <c r="L25" s="41" t="n">
        <f aca="false">D25+D59+D93+D127</f>
        <v>651169.139660453</v>
      </c>
    </row>
    <row r="26" customFormat="false" ht="15" hidden="false" customHeight="false" outlineLevel="0" collapsed="false">
      <c r="A26" s="1" t="n">
        <v>3600</v>
      </c>
      <c r="B26" s="41" t="n">
        <v>44747.6337082162</v>
      </c>
      <c r="C26" s="41" t="n">
        <v>45498.9382914093</v>
      </c>
      <c r="D26" s="41" t="n">
        <v>33248.6881959911</v>
      </c>
      <c r="E26" s="41" t="n">
        <v>38029.9041830937</v>
      </c>
      <c r="J26" s="1" t="n">
        <f aca="false">A26</f>
        <v>3600</v>
      </c>
      <c r="K26" s="59" t="n">
        <f aca="false">B26+B60+B94+B128</f>
        <v>1067578.82364752</v>
      </c>
      <c r="L26" s="41" t="n">
        <f aca="false">D26+D60+D94+D128</f>
        <v>656499.385880342</v>
      </c>
    </row>
    <row r="27" customFormat="false" ht="15" hidden="false" customHeight="false" outlineLevel="0" collapsed="false">
      <c r="A27" s="1" t="n">
        <v>3800</v>
      </c>
      <c r="B27" s="41" t="n">
        <v>44054.4482919629</v>
      </c>
      <c r="C27" s="41" t="n">
        <v>45376.2276957005</v>
      </c>
      <c r="D27" s="41" t="n">
        <v>32724.0738675297</v>
      </c>
      <c r="E27" s="41" t="n">
        <v>37840.4243856611</v>
      </c>
      <c r="J27" s="1" t="n">
        <f aca="false">A27</f>
        <v>3800</v>
      </c>
      <c r="K27" s="59" t="n">
        <f aca="false">B27+B61+B95+B129</f>
        <v>1061897.50859293</v>
      </c>
      <c r="L27" s="41" t="n">
        <f aca="false">D27+D61+D95+D129</f>
        <v>634609.18025443</v>
      </c>
    </row>
    <row r="28" customFormat="false" ht="15" hidden="false" customHeight="false" outlineLevel="0" collapsed="false">
      <c r="A28" s="1" t="n">
        <v>4000</v>
      </c>
      <c r="B28" s="41" t="n">
        <v>41518.386109573</v>
      </c>
      <c r="C28" s="41" t="n">
        <v>43607.7042172796</v>
      </c>
      <c r="D28" s="41" t="n">
        <v>32083.0633857051</v>
      </c>
      <c r="E28" s="41" t="n">
        <v>37107.3641657574</v>
      </c>
      <c r="J28" s="1" t="n">
        <f aca="false">A28</f>
        <v>4000</v>
      </c>
      <c r="K28" s="59" t="n">
        <f aca="false">B28+B62+B96+B130</f>
        <v>1045604.92534349</v>
      </c>
      <c r="L28" s="41" t="n">
        <f aca="false">D28+D62+D96+D130</f>
        <v>677034.67350882</v>
      </c>
    </row>
    <row r="29" customFormat="false" ht="15" hidden="false" customHeight="false" outlineLevel="0" collapsed="false">
      <c r="A29" s="1" t="n">
        <v>4200</v>
      </c>
      <c r="B29" s="41" t="n">
        <v>40980.3345511615</v>
      </c>
      <c r="C29" s="41" t="n">
        <v>42551.3840441922</v>
      </c>
      <c r="D29" s="41" t="n">
        <v>31011.6163136762</v>
      </c>
      <c r="E29" s="41" t="n">
        <v>36368.5017459366</v>
      </c>
      <c r="J29" s="1" t="n">
        <f aca="false">A29</f>
        <v>4200</v>
      </c>
      <c r="K29" s="59" t="n">
        <f aca="false">B29+B63+B97+B131</f>
        <v>1063312.12387238</v>
      </c>
      <c r="L29" s="41" t="n">
        <f aca="false">D29+D63+D97+D131</f>
        <v>597206.996855611</v>
      </c>
    </row>
    <row r="30" customFormat="false" ht="15" hidden="false" customHeight="false" outlineLevel="0" collapsed="false">
      <c r="A30" s="1" t="n">
        <v>4400</v>
      </c>
      <c r="B30" s="41" t="n">
        <v>39804.8326479962</v>
      </c>
      <c r="C30" s="41" t="n">
        <v>40181.3292458495</v>
      </c>
      <c r="D30" s="41" t="n">
        <v>29527.1714613742</v>
      </c>
      <c r="E30" s="41" t="n">
        <v>34394.1518009551</v>
      </c>
      <c r="J30" s="1" t="n">
        <f aca="false">A30</f>
        <v>4400</v>
      </c>
      <c r="K30" s="59" t="n">
        <f aca="false">B30+B64+B98+B132</f>
        <v>1079154.91058257</v>
      </c>
      <c r="L30" s="41" t="n">
        <f aca="false">D30+D64+D98+D132</f>
        <v>576430.427736501</v>
      </c>
    </row>
    <row r="31" customFormat="false" ht="15" hidden="false" customHeight="false" outlineLevel="0" collapsed="false">
      <c r="A31" s="1" t="n">
        <v>4600</v>
      </c>
      <c r="B31" s="41" t="n">
        <v>41927.0766608652</v>
      </c>
      <c r="C31" s="41" t="n">
        <v>39663.5518884715</v>
      </c>
      <c r="D31" s="41" t="n">
        <v>29008.7103744856</v>
      </c>
      <c r="E31" s="41" t="n">
        <v>33712.706885576</v>
      </c>
      <c r="J31" s="1" t="n">
        <f aca="false">A31</f>
        <v>4600</v>
      </c>
      <c r="K31" s="59" t="n">
        <f aca="false">B31+B65+B99+B133</f>
        <v>1079848.98031576</v>
      </c>
      <c r="L31" s="41" t="n">
        <f aca="false">D31+D65+D99+D133</f>
        <v>581784.120511718</v>
      </c>
    </row>
    <row r="32" customFormat="false" ht="15" hidden="false" customHeight="false" outlineLevel="0" collapsed="false">
      <c r="A32" s="1" t="n">
        <v>4800</v>
      </c>
      <c r="B32" s="41" t="n">
        <v>43843.7795737962</v>
      </c>
      <c r="C32" s="41" t="n">
        <v>39714.0997587393</v>
      </c>
      <c r="D32" s="41" t="n">
        <v>28841.102741273</v>
      </c>
      <c r="E32" s="41" t="n">
        <v>33847.809887367</v>
      </c>
      <c r="J32" s="1" t="n">
        <f aca="false">A32</f>
        <v>4800</v>
      </c>
      <c r="K32" s="59" t="n">
        <f aca="false">B32+B66+B100+B134</f>
        <v>1107568.27310201</v>
      </c>
      <c r="L32" s="41" t="n">
        <f aca="false">D32+D66+D100+D134</f>
        <v>583585.63355407</v>
      </c>
    </row>
    <row r="33" customFormat="false" ht="15" hidden="false" customHeight="false" outlineLevel="0" collapsed="false">
      <c r="A33" s="1" t="n">
        <v>5000</v>
      </c>
      <c r="B33" s="41" t="n">
        <v>44300.2068210719</v>
      </c>
      <c r="C33" s="41" t="n">
        <v>39687.120703806</v>
      </c>
      <c r="D33" s="41" t="n">
        <v>28441.6604569878</v>
      </c>
      <c r="E33" s="41" t="n">
        <v>33923.0525955907</v>
      </c>
      <c r="J33" s="1" t="n">
        <f aca="false">A33</f>
        <v>5000</v>
      </c>
      <c r="K33" s="59" t="n">
        <f aca="false">B33+B67+B101+B135</f>
        <v>1103782.9463314</v>
      </c>
      <c r="L33" s="41" t="n">
        <f aca="false">D33+D67+D101+D135</f>
        <v>586263.415987352</v>
      </c>
    </row>
    <row r="34" customFormat="false" ht="15" hidden="false" customHeight="false" outlineLevel="0" collapsed="false">
      <c r="B34" s="1"/>
      <c r="C34" s="1"/>
      <c r="E34" s="1"/>
      <c r="K34" s="1"/>
    </row>
    <row r="35" customFormat="false" ht="15" hidden="false" customHeight="false" outlineLevel="0" collapsed="false">
      <c r="A35" s="1" t="s">
        <v>300</v>
      </c>
      <c r="B35" s="1"/>
      <c r="C35" s="1"/>
      <c r="E35" s="1" t="s">
        <v>301</v>
      </c>
      <c r="K35" s="1"/>
    </row>
    <row r="36" customFormat="false" ht="15" hidden="false" customHeight="false" outlineLevel="0" collapsed="false">
      <c r="B36" s="1" t="s">
        <v>183</v>
      </c>
      <c r="C36" s="1" t="s">
        <v>184</v>
      </c>
      <c r="D36" s="1" t="s">
        <v>183</v>
      </c>
      <c r="E36" s="1" t="s">
        <v>184</v>
      </c>
      <c r="K36" s="1"/>
    </row>
    <row r="37" customFormat="false" ht="15" hidden="false" customHeight="false" outlineLevel="0" collapsed="false">
      <c r="A37" s="1" t="s">
        <v>293</v>
      </c>
      <c r="B37" s="1" t="s">
        <v>208</v>
      </c>
      <c r="C37" s="1" t="s">
        <v>208</v>
      </c>
      <c r="D37" s="1" t="s">
        <v>209</v>
      </c>
      <c r="E37" s="1" t="s">
        <v>209</v>
      </c>
      <c r="K37" s="1"/>
    </row>
    <row r="38" customFormat="false" ht="15" hidden="false" customHeight="false" outlineLevel="0" collapsed="false">
      <c r="A38" s="1" t="n">
        <v>250</v>
      </c>
      <c r="B38" s="41" t="n">
        <v>195094.556090197</v>
      </c>
      <c r="C38" s="41" t="n">
        <v>166553.654873043</v>
      </c>
      <c r="D38" s="41" t="n">
        <v>86335.4659882129</v>
      </c>
      <c r="E38" s="41" t="n">
        <v>96057.3786098295</v>
      </c>
      <c r="K38" s="1"/>
    </row>
    <row r="39" customFormat="false" ht="15" hidden="false" customHeight="false" outlineLevel="0" collapsed="false">
      <c r="A39" s="46" t="n">
        <v>300</v>
      </c>
      <c r="B39" s="41" t="n">
        <v>173634.167304846</v>
      </c>
      <c r="C39" s="41" t="n">
        <v>164482.987027741</v>
      </c>
      <c r="D39" s="41" t="n">
        <v>96090.5870017342</v>
      </c>
      <c r="E39" s="41" t="n">
        <v>100837.92102403</v>
      </c>
      <c r="K39" s="1"/>
    </row>
    <row r="40" customFormat="false" ht="15" hidden="false" customHeight="false" outlineLevel="0" collapsed="false">
      <c r="A40" s="46" t="n">
        <v>400</v>
      </c>
      <c r="B40" s="41" t="n">
        <v>163129.515289887</v>
      </c>
      <c r="C40" s="41" t="n">
        <v>157926.035968578</v>
      </c>
      <c r="D40" s="41" t="n">
        <v>109643.438375992</v>
      </c>
      <c r="E40" s="41" t="n">
        <v>111425.255840723</v>
      </c>
      <c r="K40" s="1"/>
    </row>
    <row r="41" customFormat="false" ht="15" hidden="false" customHeight="false" outlineLevel="0" collapsed="false">
      <c r="A41" s="46" t="n">
        <v>500</v>
      </c>
      <c r="B41" s="41" t="n">
        <v>157315.652469154</v>
      </c>
      <c r="C41" s="41" t="n">
        <v>150223.723637902</v>
      </c>
      <c r="D41" s="41" t="n">
        <v>115804.494398617</v>
      </c>
      <c r="E41" s="41" t="n">
        <v>114733.725086792</v>
      </c>
      <c r="K41" s="1"/>
    </row>
    <row r="42" customFormat="false" ht="15" hidden="false" customHeight="false" outlineLevel="0" collapsed="false">
      <c r="A42" s="46" t="n">
        <v>600</v>
      </c>
      <c r="B42" s="41" t="n">
        <v>153059.683031486</v>
      </c>
      <c r="C42" s="41" t="n">
        <v>144566.196330451</v>
      </c>
      <c r="D42" s="41" t="n">
        <v>116971.486857196</v>
      </c>
      <c r="E42" s="41" t="n">
        <v>115632.748610205</v>
      </c>
      <c r="K42" s="1"/>
    </row>
    <row r="43" customFormat="false" ht="15" hidden="false" customHeight="false" outlineLevel="0" collapsed="false">
      <c r="A43" s="46" t="n">
        <v>700</v>
      </c>
      <c r="B43" s="41" t="n">
        <v>148694.405633445</v>
      </c>
      <c r="C43" s="41" t="n">
        <v>139053.152043013</v>
      </c>
      <c r="D43" s="41" t="n">
        <v>119709.413028269</v>
      </c>
      <c r="E43" s="41" t="n">
        <v>116768.232218854</v>
      </c>
      <c r="K43" s="1"/>
    </row>
    <row r="44" customFormat="false" ht="15" hidden="false" customHeight="false" outlineLevel="0" collapsed="false">
      <c r="A44" s="46" t="n">
        <v>800</v>
      </c>
      <c r="B44" s="41" t="n">
        <v>144326.523611313</v>
      </c>
      <c r="C44" s="41" t="n">
        <v>133842.046725674</v>
      </c>
      <c r="D44" s="41" t="n">
        <v>121510.129716381</v>
      </c>
      <c r="E44" s="41" t="n">
        <v>116817.314024021</v>
      </c>
      <c r="K44" s="1"/>
    </row>
    <row r="45" customFormat="false" ht="15" hidden="false" customHeight="false" outlineLevel="0" collapsed="false">
      <c r="A45" s="46" t="n">
        <v>1000</v>
      </c>
      <c r="B45" s="41" t="n">
        <v>140255.433456707</v>
      </c>
      <c r="C45" s="41" t="n">
        <v>125803.747138807</v>
      </c>
      <c r="D45" s="41" t="n">
        <v>123228.35736628</v>
      </c>
      <c r="E45" s="41" t="n">
        <v>115399.034421659</v>
      </c>
      <c r="K45" s="1"/>
    </row>
    <row r="46" customFormat="false" ht="15" hidden="false" customHeight="false" outlineLevel="0" collapsed="false">
      <c r="A46" s="46" t="n">
        <v>1100</v>
      </c>
      <c r="B46" s="41" t="n">
        <v>138349.418202393</v>
      </c>
      <c r="C46" s="41" t="n">
        <v>122973.212350184</v>
      </c>
      <c r="D46" s="41" t="n">
        <v>123206.010469335</v>
      </c>
      <c r="E46" s="41" t="n">
        <v>114341.869701005</v>
      </c>
      <c r="K46" s="1"/>
    </row>
    <row r="47" customFormat="false" ht="15" hidden="false" customHeight="false" outlineLevel="0" collapsed="false">
      <c r="A47" s="46" t="n">
        <v>1200</v>
      </c>
      <c r="B47" s="41" t="n">
        <v>136618.628400174</v>
      </c>
      <c r="C47" s="41" t="n">
        <v>120249.912619714</v>
      </c>
      <c r="D47" s="41" t="n">
        <v>122691.663084643</v>
      </c>
      <c r="E47" s="41" t="n">
        <v>112851.550885977</v>
      </c>
      <c r="K47" s="1"/>
    </row>
    <row r="48" customFormat="false" ht="15" hidden="false" customHeight="false" outlineLevel="0" collapsed="false">
      <c r="A48" s="46" t="n">
        <v>1400</v>
      </c>
      <c r="B48" s="41" t="n">
        <v>137861.758800254</v>
      </c>
      <c r="C48" s="41" t="n">
        <v>116933.921699399</v>
      </c>
      <c r="D48" s="41" t="n">
        <v>119760.510170476</v>
      </c>
      <c r="E48" s="41" t="n">
        <v>108453.726126694</v>
      </c>
      <c r="K48" s="1"/>
    </row>
    <row r="49" customFormat="false" ht="15" hidden="false" customHeight="false" outlineLevel="0" collapsed="false">
      <c r="A49" s="46" t="n">
        <v>1500</v>
      </c>
      <c r="B49" s="41" t="n">
        <v>139210.28047147</v>
      </c>
      <c r="C49" s="41" t="n">
        <v>116196.700542279</v>
      </c>
      <c r="D49" s="41" t="n">
        <v>118465.723243602</v>
      </c>
      <c r="E49" s="41" t="n">
        <v>107219.028769499</v>
      </c>
      <c r="K49" s="1"/>
    </row>
    <row r="50" customFormat="false" ht="15" hidden="false" customHeight="false" outlineLevel="0" collapsed="false">
      <c r="A50" s="46" t="n">
        <v>1600</v>
      </c>
      <c r="B50" s="41" t="n">
        <v>143425.19508141</v>
      </c>
      <c r="C50" s="41" t="n">
        <v>116995.249285588</v>
      </c>
      <c r="D50" s="41" t="n">
        <v>117404.51936254</v>
      </c>
      <c r="E50" s="41" t="n">
        <v>106528.576249278</v>
      </c>
      <c r="K50" s="1"/>
    </row>
    <row r="51" customFormat="false" ht="15" hidden="false" customHeight="false" outlineLevel="0" collapsed="false">
      <c r="A51" s="1" t="n">
        <v>1800</v>
      </c>
      <c r="B51" s="41" t="n">
        <v>149566.531907913</v>
      </c>
      <c r="C51" s="41" t="n">
        <v>119603.223804147</v>
      </c>
      <c r="D51" s="41" t="n">
        <v>115026.416046065</v>
      </c>
      <c r="E51" s="41" t="n">
        <v>106231.893741562</v>
      </c>
      <c r="K51" s="1"/>
    </row>
    <row r="52" customFormat="false" ht="15" hidden="false" customHeight="false" outlineLevel="0" collapsed="false">
      <c r="A52" s="1" t="n">
        <v>2000</v>
      </c>
      <c r="B52" s="41" t="n">
        <v>156711.929969959</v>
      </c>
      <c r="C52" s="41" t="n">
        <v>132464.643535947</v>
      </c>
      <c r="D52" s="41" t="n">
        <v>106719.502470776</v>
      </c>
      <c r="E52" s="41" t="n">
        <v>106556.414448886</v>
      </c>
      <c r="K52" s="1"/>
    </row>
    <row r="53" customFormat="false" ht="15" hidden="false" customHeight="false" outlineLevel="0" collapsed="false">
      <c r="A53" s="1" t="n">
        <v>2200</v>
      </c>
      <c r="B53" s="41" t="n">
        <v>163664.65476699</v>
      </c>
      <c r="C53" s="41" t="n">
        <v>129379.439952325</v>
      </c>
      <c r="D53" s="41" t="n">
        <v>112555.993287526</v>
      </c>
      <c r="E53" s="41" t="n">
        <v>108104.051884646</v>
      </c>
      <c r="K53" s="1"/>
    </row>
    <row r="54" customFormat="false" ht="15" hidden="false" customHeight="false" outlineLevel="0" collapsed="false">
      <c r="A54" s="1" t="n">
        <v>2400</v>
      </c>
      <c r="B54" s="41" t="n">
        <v>180722.748200876</v>
      </c>
      <c r="C54" s="41" t="n">
        <v>136549.145582524</v>
      </c>
      <c r="D54" s="41" t="n">
        <v>112134.674805409</v>
      </c>
      <c r="E54" s="41" t="n">
        <v>110330.31297474</v>
      </c>
      <c r="K54" s="1"/>
    </row>
    <row r="55" customFormat="false" ht="15" hidden="false" customHeight="false" outlineLevel="0" collapsed="false">
      <c r="A55" s="1" t="n">
        <v>2600</v>
      </c>
      <c r="B55" s="41" t="n">
        <v>182811.78877775</v>
      </c>
      <c r="C55" s="41" t="n">
        <v>137761.417851289</v>
      </c>
      <c r="D55" s="41" t="n">
        <v>110221.744927855</v>
      </c>
      <c r="E55" s="41" t="n">
        <v>111432.899964405</v>
      </c>
      <c r="K55" s="1"/>
    </row>
    <row r="56" customFormat="false" ht="15" hidden="false" customHeight="false" outlineLevel="0" collapsed="false">
      <c r="A56" s="1" t="n">
        <v>2800</v>
      </c>
      <c r="B56" s="41" t="n">
        <v>187033.648386691</v>
      </c>
      <c r="C56" s="41" t="n">
        <v>145907.878388784</v>
      </c>
      <c r="D56" s="41" t="n">
        <v>107608.110591477</v>
      </c>
      <c r="E56" s="41" t="n">
        <v>115057.702416044</v>
      </c>
      <c r="K56" s="1"/>
    </row>
    <row r="57" customFormat="false" ht="15" hidden="false" customHeight="false" outlineLevel="0" collapsed="false">
      <c r="A57" s="1" t="n">
        <v>3000</v>
      </c>
      <c r="B57" s="41" t="n">
        <v>201999.405643065</v>
      </c>
      <c r="C57" s="41" t="n">
        <v>153306.351858862</v>
      </c>
      <c r="D57" s="41" t="n">
        <v>110961.17277188</v>
      </c>
      <c r="E57" s="41" t="n">
        <v>119135.79570421</v>
      </c>
      <c r="K57" s="1"/>
    </row>
    <row r="58" customFormat="false" ht="15" hidden="false" customHeight="false" outlineLevel="0" collapsed="false">
      <c r="A58" s="1" t="n">
        <v>3200</v>
      </c>
      <c r="B58" s="41" t="n">
        <v>211898.915157159</v>
      </c>
      <c r="C58" s="41" t="n">
        <v>163388.403838323</v>
      </c>
      <c r="D58" s="41" t="n">
        <v>112020.058027038</v>
      </c>
      <c r="E58" s="41" t="n">
        <v>123387.255406128</v>
      </c>
      <c r="K58" s="1"/>
    </row>
    <row r="59" customFormat="false" ht="15" hidden="false" customHeight="false" outlineLevel="0" collapsed="false">
      <c r="A59" s="1" t="n">
        <v>3400</v>
      </c>
      <c r="B59" s="41" t="n">
        <v>218789.68627236</v>
      </c>
      <c r="C59" s="41" t="n">
        <v>172479.962347459</v>
      </c>
      <c r="D59" s="41" t="n">
        <v>113362.66850961</v>
      </c>
      <c r="E59" s="41" t="n">
        <v>128058.634565623</v>
      </c>
      <c r="K59" s="1"/>
    </row>
    <row r="60" customFormat="false" ht="15" hidden="false" customHeight="false" outlineLevel="0" collapsed="false">
      <c r="A60" s="1" t="n">
        <v>3600</v>
      </c>
      <c r="B60" s="41" t="n">
        <v>228241.04521918</v>
      </c>
      <c r="C60" s="41" t="n">
        <v>182291.549573238</v>
      </c>
      <c r="D60" s="41" t="n">
        <v>115374.471580533</v>
      </c>
      <c r="E60" s="41" t="n">
        <v>133042.941952194</v>
      </c>
      <c r="K60" s="1"/>
    </row>
    <row r="61" customFormat="false" ht="15" hidden="false" customHeight="false" outlineLevel="0" collapsed="false">
      <c r="A61" s="1" t="n">
        <v>3800</v>
      </c>
      <c r="B61" s="41" t="n">
        <v>233044.462957061</v>
      </c>
      <c r="C61" s="41" t="n">
        <v>193209.917671298</v>
      </c>
      <c r="D61" s="41" t="n">
        <v>119556.228324139</v>
      </c>
      <c r="E61" s="41" t="n">
        <v>139766.662398825</v>
      </c>
      <c r="K61" s="1"/>
    </row>
    <row r="62" customFormat="false" ht="15" hidden="false" customHeight="false" outlineLevel="0" collapsed="false">
      <c r="A62" s="1" t="n">
        <v>4000</v>
      </c>
      <c r="B62" s="41" t="n">
        <v>239008.760751906</v>
      </c>
      <c r="C62" s="41" t="n">
        <v>201195.759280256</v>
      </c>
      <c r="D62" s="41" t="n">
        <v>121964.176446137</v>
      </c>
      <c r="E62" s="41" t="n">
        <v>144602.053961746</v>
      </c>
      <c r="K62" s="1"/>
    </row>
    <row r="63" customFormat="false" ht="15" hidden="false" customHeight="false" outlineLevel="0" collapsed="false">
      <c r="A63" s="1" t="n">
        <v>4200</v>
      </c>
      <c r="B63" s="41" t="n">
        <v>239024.741940563</v>
      </c>
      <c r="C63" s="41" t="n">
        <v>207195.208977226</v>
      </c>
      <c r="D63" s="41" t="n">
        <v>122813.329057631</v>
      </c>
      <c r="E63" s="41" t="n">
        <v>150380.932938183</v>
      </c>
      <c r="K63" s="1"/>
    </row>
    <row r="64" customFormat="false" ht="15" hidden="false" customHeight="false" outlineLevel="0" collapsed="false">
      <c r="A64" s="1" t="n">
        <v>4400</v>
      </c>
      <c r="B64" s="41" t="n">
        <v>240370.252226728</v>
      </c>
      <c r="C64" s="41" t="n">
        <v>212408.434107411</v>
      </c>
      <c r="D64" s="41" t="n">
        <v>127997.682186496</v>
      </c>
      <c r="E64" s="41" t="n">
        <v>155769.394467737</v>
      </c>
      <c r="K64" s="1"/>
    </row>
    <row r="65" customFormat="false" ht="15" hidden="false" customHeight="false" outlineLevel="0" collapsed="false">
      <c r="A65" s="1" t="n">
        <v>4600</v>
      </c>
      <c r="B65" s="41" t="n">
        <v>238087.418604761</v>
      </c>
      <c r="C65" s="41" t="n">
        <v>216161.91173735</v>
      </c>
      <c r="D65" s="41" t="n">
        <v>131451.691296078</v>
      </c>
      <c r="E65" s="41" t="n">
        <v>160372.588619383</v>
      </c>
      <c r="K65" s="1"/>
    </row>
    <row r="66" customFormat="false" ht="15" hidden="false" customHeight="false" outlineLevel="0" collapsed="false">
      <c r="A66" s="1" t="n">
        <v>4800</v>
      </c>
      <c r="B66" s="41" t="n">
        <v>232440.450176922</v>
      </c>
      <c r="C66" s="41" t="n">
        <v>218675.993621492</v>
      </c>
      <c r="D66" s="41" t="n">
        <v>137222.452690545</v>
      </c>
      <c r="E66" s="41" t="n">
        <v>166625.504661477</v>
      </c>
      <c r="K66" s="1"/>
    </row>
    <row r="67" customFormat="false" ht="15" hidden="false" customHeight="false" outlineLevel="0" collapsed="false">
      <c r="A67" s="1" t="n">
        <v>5000</v>
      </c>
      <c r="B67" s="41" t="n">
        <v>230459.664020251</v>
      </c>
      <c r="C67" s="41" t="n">
        <v>221277.552430728</v>
      </c>
      <c r="D67" s="41" t="n">
        <v>140623.431281771</v>
      </c>
      <c r="E67" s="41" t="n">
        <v>170359.846892944</v>
      </c>
      <c r="K67" s="1"/>
    </row>
    <row r="68" customFormat="false" ht="15" hidden="false" customHeight="false" outlineLevel="0" collapsed="false">
      <c r="B68" s="1"/>
      <c r="C68" s="1"/>
      <c r="E68" s="1"/>
      <c r="K68" s="1"/>
    </row>
    <row r="69" customFormat="false" ht="15" hidden="false" customHeight="false" outlineLevel="0" collapsed="false">
      <c r="A69" s="1" t="s">
        <v>302</v>
      </c>
      <c r="B69" s="1"/>
      <c r="C69" s="1"/>
      <c r="E69" s="1" t="s">
        <v>303</v>
      </c>
      <c r="K69" s="1"/>
    </row>
    <row r="70" customFormat="false" ht="15" hidden="false" customHeight="false" outlineLevel="0" collapsed="false">
      <c r="B70" s="1" t="s">
        <v>183</v>
      </c>
      <c r="C70" s="1" t="s">
        <v>184</v>
      </c>
      <c r="D70" s="1" t="s">
        <v>183</v>
      </c>
      <c r="E70" s="1" t="s">
        <v>184</v>
      </c>
      <c r="K70" s="1"/>
    </row>
    <row r="71" customFormat="false" ht="15" hidden="false" customHeight="false" outlineLevel="0" collapsed="false">
      <c r="A71" s="1" t="s">
        <v>293</v>
      </c>
      <c r="B71" s="1" t="s">
        <v>208</v>
      </c>
      <c r="C71" s="1" t="s">
        <v>208</v>
      </c>
      <c r="D71" s="1" t="s">
        <v>209</v>
      </c>
      <c r="E71" s="1" t="s">
        <v>209</v>
      </c>
      <c r="K71" s="1"/>
    </row>
    <row r="72" customFormat="false" ht="15" hidden="false" customHeight="false" outlineLevel="0" collapsed="false">
      <c r="A72" s="1" t="n">
        <v>250</v>
      </c>
      <c r="B72" s="41" t="n">
        <v>535375.894473982</v>
      </c>
      <c r="C72" s="41" t="n">
        <v>414417.120611296</v>
      </c>
      <c r="D72" s="41" t="n">
        <v>295532.229836037</v>
      </c>
      <c r="E72" s="41" t="n">
        <v>337522.969231191</v>
      </c>
      <c r="K72" s="1"/>
    </row>
    <row r="73" customFormat="false" ht="15" hidden="false" customHeight="false" outlineLevel="0" collapsed="false">
      <c r="A73" s="46" t="n">
        <v>300</v>
      </c>
      <c r="B73" s="41" t="n">
        <v>518707.415986149</v>
      </c>
      <c r="C73" s="41" t="n">
        <v>419782.145850314</v>
      </c>
      <c r="D73" s="41" t="n">
        <v>322370.619716466</v>
      </c>
      <c r="E73" s="41" t="n">
        <v>358654.259749401</v>
      </c>
      <c r="K73" s="1"/>
    </row>
    <row r="74" customFormat="false" ht="15" hidden="false" customHeight="false" outlineLevel="0" collapsed="false">
      <c r="A74" s="46" t="n">
        <v>400</v>
      </c>
      <c r="B74" s="41" t="n">
        <v>483340.663174052</v>
      </c>
      <c r="C74" s="41" t="n">
        <v>421054.927066664</v>
      </c>
      <c r="D74" s="41" t="n">
        <v>362398.024053095</v>
      </c>
      <c r="E74" s="41" t="n">
        <v>386842.436945192</v>
      </c>
      <c r="K74" s="1"/>
    </row>
    <row r="75" customFormat="false" ht="15" hidden="false" customHeight="false" outlineLevel="0" collapsed="false">
      <c r="A75" s="46" t="n">
        <v>500</v>
      </c>
      <c r="B75" s="41" t="n">
        <v>464326.333974706</v>
      </c>
      <c r="C75" s="41" t="n">
        <v>413881.777475111</v>
      </c>
      <c r="D75" s="41" t="n">
        <v>387232.91814913</v>
      </c>
      <c r="E75" s="41" t="n">
        <v>396619.610857212</v>
      </c>
      <c r="K75" s="1"/>
    </row>
    <row r="76" customFormat="false" ht="15" hidden="false" customHeight="false" outlineLevel="0" collapsed="false">
      <c r="A76" s="46" t="n">
        <v>600</v>
      </c>
      <c r="B76" s="41" t="n">
        <v>423420.258533516</v>
      </c>
      <c r="C76" s="41" t="n">
        <v>403921.867786493</v>
      </c>
      <c r="D76" s="41" t="n">
        <v>401632.417574427</v>
      </c>
      <c r="E76" s="41" t="n">
        <v>405056.123186842</v>
      </c>
      <c r="K76" s="1"/>
    </row>
    <row r="77" customFormat="false" ht="15" hidden="false" customHeight="false" outlineLevel="0" collapsed="false">
      <c r="A77" s="46" t="n">
        <v>700</v>
      </c>
      <c r="B77" s="41" t="n">
        <v>398053.208352522</v>
      </c>
      <c r="C77" s="41" t="n">
        <v>390670.236778913</v>
      </c>
      <c r="D77" s="41" t="n">
        <v>408508.306486881</v>
      </c>
      <c r="E77" s="41" t="n">
        <v>402934.142481476</v>
      </c>
      <c r="K77" s="1"/>
    </row>
    <row r="78" customFormat="false" ht="15" hidden="false" customHeight="false" outlineLevel="0" collapsed="false">
      <c r="A78" s="46" t="n">
        <v>800</v>
      </c>
      <c r="B78" s="41" t="n">
        <v>378406.979239729</v>
      </c>
      <c r="C78" s="41" t="n">
        <v>375932.814151456</v>
      </c>
      <c r="D78" s="41" t="n">
        <v>409133.444966464</v>
      </c>
      <c r="E78" s="41" t="n">
        <v>394965.728315932</v>
      </c>
      <c r="K78" s="1"/>
    </row>
    <row r="79" customFormat="false" ht="15" hidden="false" customHeight="false" outlineLevel="0" collapsed="false">
      <c r="A79" s="46" t="n">
        <v>1000</v>
      </c>
      <c r="B79" s="41" t="n">
        <v>359876.324770084</v>
      </c>
      <c r="C79" s="41" t="n">
        <v>363930.174364057</v>
      </c>
      <c r="D79" s="41" t="n">
        <v>408039.489175847</v>
      </c>
      <c r="E79" s="41" t="n">
        <v>387827.553234132</v>
      </c>
      <c r="K79" s="1"/>
    </row>
    <row r="80" customFormat="false" ht="15" hidden="false" customHeight="false" outlineLevel="0" collapsed="false">
      <c r="A80" s="46" t="n">
        <v>1100</v>
      </c>
      <c r="B80" s="41" t="n">
        <v>344794.504618292</v>
      </c>
      <c r="C80" s="41" t="n">
        <v>353439.989966975</v>
      </c>
      <c r="D80" s="41" t="n">
        <v>406269.457673559</v>
      </c>
      <c r="E80" s="41" t="n">
        <v>381789.214365381</v>
      </c>
      <c r="K80" s="1"/>
    </row>
    <row r="81" customFormat="false" ht="15" hidden="false" customHeight="false" outlineLevel="0" collapsed="false">
      <c r="A81" s="46" t="n">
        <v>1200</v>
      </c>
      <c r="B81" s="41" t="n">
        <v>319034.927656752</v>
      </c>
      <c r="C81" s="41" t="n">
        <v>321971.369912255</v>
      </c>
      <c r="D81" s="41" t="n">
        <v>393082.883399355</v>
      </c>
      <c r="E81" s="41" t="n">
        <v>355918.443588391</v>
      </c>
      <c r="K81" s="1"/>
    </row>
    <row r="82" customFormat="false" ht="15" hidden="false" customHeight="false" outlineLevel="0" collapsed="false">
      <c r="A82" s="46" t="n">
        <v>1400</v>
      </c>
      <c r="B82" s="41" t="n">
        <v>297490.087045158</v>
      </c>
      <c r="C82" s="41" t="n">
        <v>294485.743762555</v>
      </c>
      <c r="D82" s="41" t="n">
        <v>373314.774839677</v>
      </c>
      <c r="E82" s="41" t="n">
        <v>330090.337651876</v>
      </c>
      <c r="K82" s="1"/>
    </row>
    <row r="83" customFormat="false" ht="15" hidden="false" customHeight="false" outlineLevel="0" collapsed="false">
      <c r="A83" s="46" t="n">
        <v>1500</v>
      </c>
      <c r="B83" s="41" t="n">
        <v>291860.983767132</v>
      </c>
      <c r="C83" s="41" t="n">
        <v>284860.238558003</v>
      </c>
      <c r="D83" s="41" t="n">
        <v>358312.37539249</v>
      </c>
      <c r="E83" s="41" t="n">
        <v>319795.699904865</v>
      </c>
      <c r="K83" s="1"/>
    </row>
    <row r="84" customFormat="false" ht="15" hidden="false" customHeight="false" outlineLevel="0" collapsed="false">
      <c r="A84" s="46" t="n">
        <v>1600</v>
      </c>
      <c r="B84" s="41" t="n">
        <v>283705.401364912</v>
      </c>
      <c r="C84" s="41" t="n">
        <v>272223.496973281</v>
      </c>
      <c r="D84" s="41" t="n">
        <v>350361.15573161</v>
      </c>
      <c r="E84" s="41" t="n">
        <v>304525.769888444</v>
      </c>
      <c r="K84" s="1"/>
    </row>
    <row r="85" customFormat="false" ht="15" hidden="false" customHeight="false" outlineLevel="0" collapsed="false">
      <c r="A85" s="1" t="n">
        <v>1800</v>
      </c>
      <c r="B85" s="41" t="n">
        <v>287196.629891555</v>
      </c>
      <c r="C85" s="41" t="n">
        <v>309759.81291037</v>
      </c>
      <c r="D85" s="41" t="n">
        <v>270537.982032385</v>
      </c>
      <c r="E85" s="41" t="n">
        <v>282867.561385427</v>
      </c>
      <c r="K85" s="1"/>
    </row>
    <row r="86" customFormat="false" ht="15" hidden="false" customHeight="false" outlineLevel="0" collapsed="false">
      <c r="A86" s="1" t="n">
        <v>2000</v>
      </c>
      <c r="B86" s="41" t="n">
        <v>277687.823494939</v>
      </c>
      <c r="C86" s="41" t="n">
        <v>236945.18440972</v>
      </c>
      <c r="D86" s="41" t="n">
        <v>312278.317546953</v>
      </c>
      <c r="E86" s="41" t="n">
        <v>267128.074810935</v>
      </c>
      <c r="K86" s="1"/>
    </row>
    <row r="87" customFormat="false" ht="15" hidden="false" customHeight="false" outlineLevel="0" collapsed="false">
      <c r="A87" s="1" t="n">
        <v>2200</v>
      </c>
      <c r="B87" s="41" t="n">
        <v>274818.364594594</v>
      </c>
      <c r="C87" s="41" t="n">
        <v>245606.131428343</v>
      </c>
      <c r="D87" s="41" t="n">
        <v>301207.999322197</v>
      </c>
      <c r="E87" s="41" t="n">
        <v>253785.012549673</v>
      </c>
      <c r="K87" s="1"/>
    </row>
    <row r="88" customFormat="false" ht="15" hidden="false" customHeight="false" outlineLevel="0" collapsed="false">
      <c r="A88" s="1" t="n">
        <v>2400</v>
      </c>
      <c r="B88" s="41" t="n">
        <v>282516.431109932</v>
      </c>
      <c r="C88" s="41" t="n">
        <v>245581.007259601</v>
      </c>
      <c r="D88" s="41" t="n">
        <v>295157.482885808</v>
      </c>
      <c r="E88" s="41" t="n">
        <v>244509.498134296</v>
      </c>
      <c r="K88" s="1"/>
    </row>
    <row r="89" customFormat="false" ht="15" hidden="false" customHeight="false" outlineLevel="0" collapsed="false">
      <c r="A89" s="1" t="n">
        <v>2600</v>
      </c>
      <c r="B89" s="41" t="n">
        <v>289543.732994602</v>
      </c>
      <c r="C89" s="41" t="n">
        <v>246049.049479061</v>
      </c>
      <c r="D89" s="41" t="n">
        <v>291389.130232195</v>
      </c>
      <c r="E89" s="41" t="n">
        <v>237412.52041413</v>
      </c>
      <c r="K89" s="1"/>
    </row>
    <row r="90" customFormat="false" ht="15" hidden="false" customHeight="false" outlineLevel="0" collapsed="false">
      <c r="A90" s="1" t="n">
        <v>2800</v>
      </c>
      <c r="B90" s="41" t="n">
        <v>298616.111075057</v>
      </c>
      <c r="C90" s="41" t="n">
        <v>246741.342677242</v>
      </c>
      <c r="D90" s="41" t="n">
        <v>290050.6728187</v>
      </c>
      <c r="E90" s="41" t="n">
        <v>231999.228594936</v>
      </c>
      <c r="K90" s="1"/>
    </row>
    <row r="91" customFormat="false" ht="15" hidden="false" customHeight="false" outlineLevel="0" collapsed="false">
      <c r="A91" s="1" t="n">
        <v>3000</v>
      </c>
      <c r="B91" s="41" t="n">
        <v>306073.592379029</v>
      </c>
      <c r="C91" s="41" t="n">
        <v>251224.23657326</v>
      </c>
      <c r="D91" s="41" t="n">
        <v>290580.63344522</v>
      </c>
      <c r="E91" s="41" t="n">
        <v>230527.646223855</v>
      </c>
      <c r="K91" s="1"/>
    </row>
    <row r="92" customFormat="false" ht="15" hidden="false" customHeight="false" outlineLevel="0" collapsed="false">
      <c r="A92" s="1" t="n">
        <v>3200</v>
      </c>
      <c r="B92" s="41" t="n">
        <v>310519.996673194</v>
      </c>
      <c r="C92" s="41" t="n">
        <v>256249.576362687</v>
      </c>
      <c r="D92" s="41" t="n">
        <v>291755.545024588</v>
      </c>
      <c r="E92" s="41" t="n">
        <v>230870.394564697</v>
      </c>
      <c r="K92" s="1"/>
    </row>
    <row r="93" customFormat="false" ht="15" hidden="false" customHeight="false" outlineLevel="0" collapsed="false">
      <c r="A93" s="1" t="n">
        <v>3400</v>
      </c>
      <c r="B93" s="41" t="n">
        <v>318086.297805344</v>
      </c>
      <c r="C93" s="41" t="n">
        <v>261581.996528654</v>
      </c>
      <c r="D93" s="41" t="n">
        <v>291996.723295067</v>
      </c>
      <c r="E93" s="41" t="n">
        <v>230799.289149665</v>
      </c>
      <c r="K93" s="1"/>
    </row>
    <row r="94" customFormat="false" ht="15" hidden="false" customHeight="false" outlineLevel="0" collapsed="false">
      <c r="A94" s="1" t="n">
        <v>3600</v>
      </c>
      <c r="B94" s="41" t="n">
        <v>321730.552974547</v>
      </c>
      <c r="C94" s="41" t="n">
        <v>266738.46640652</v>
      </c>
      <c r="D94" s="41" t="n">
        <v>287994.923670535</v>
      </c>
      <c r="E94" s="41" t="n">
        <v>230905.538019019</v>
      </c>
      <c r="K94" s="1"/>
    </row>
    <row r="95" customFormat="false" ht="15" hidden="false" customHeight="false" outlineLevel="0" collapsed="false">
      <c r="A95" s="1" t="n">
        <v>3800</v>
      </c>
      <c r="B95" s="41" t="n">
        <v>291373.709017474</v>
      </c>
      <c r="C95" s="41" t="n">
        <v>253396.482666794</v>
      </c>
      <c r="D95" s="41" t="n">
        <v>243601.096036271</v>
      </c>
      <c r="E95" s="41" t="n">
        <v>253207.96953175</v>
      </c>
      <c r="K95" s="1"/>
    </row>
    <row r="96" customFormat="false" ht="15" hidden="false" customHeight="false" outlineLevel="0" collapsed="false">
      <c r="A96" s="1" t="n">
        <v>4000</v>
      </c>
      <c r="B96" s="41" t="n">
        <v>285676.650532341</v>
      </c>
      <c r="C96" s="41" t="n">
        <v>249773.795302607</v>
      </c>
      <c r="D96" s="41" t="n">
        <v>309368.85561888</v>
      </c>
      <c r="E96" s="41" t="n">
        <v>242593.22692443</v>
      </c>
      <c r="K96" s="1"/>
    </row>
    <row r="97" customFormat="false" ht="15" hidden="false" customHeight="false" outlineLevel="0" collapsed="false">
      <c r="A97" s="1" t="n">
        <v>4200</v>
      </c>
      <c r="B97" s="41" t="n">
        <v>284105.152298446</v>
      </c>
      <c r="C97" s="41" t="n">
        <v>235659.88336226</v>
      </c>
      <c r="D97" s="41" t="n">
        <v>215653.449843482</v>
      </c>
      <c r="E97" s="41" t="n">
        <v>227111.773912032</v>
      </c>
      <c r="K97" s="1"/>
    </row>
    <row r="98" customFormat="false" ht="15" hidden="false" customHeight="false" outlineLevel="0" collapsed="false">
      <c r="A98" s="1" t="n">
        <v>4400</v>
      </c>
      <c r="B98" s="41" t="n">
        <v>269476.5216214</v>
      </c>
      <c r="C98" s="41" t="n">
        <v>249015.644867499</v>
      </c>
      <c r="D98" s="41" t="n">
        <v>188457.85370449</v>
      </c>
      <c r="E98" s="41" t="n">
        <v>204219.206307954</v>
      </c>
      <c r="K98" s="1"/>
    </row>
    <row r="99" customFormat="false" ht="15" hidden="false" customHeight="false" outlineLevel="0" collapsed="false">
      <c r="A99" s="1" t="n">
        <v>4600</v>
      </c>
      <c r="B99" s="41" t="n">
        <v>268987.761353715</v>
      </c>
      <c r="C99" s="41" t="n">
        <v>235254.586933549</v>
      </c>
      <c r="D99" s="41" t="n">
        <v>182482.598411138</v>
      </c>
      <c r="E99" s="41" t="n">
        <v>371536.840158492</v>
      </c>
      <c r="K99" s="1"/>
    </row>
    <row r="100" customFormat="false" ht="15" hidden="false" customHeight="false" outlineLevel="0" collapsed="false">
      <c r="A100" s="1" t="n">
        <v>4800</v>
      </c>
      <c r="B100" s="41" t="n">
        <v>266677.961125786</v>
      </c>
      <c r="C100" s="41" t="n">
        <v>236963.688833542</v>
      </c>
      <c r="D100" s="41" t="n">
        <v>179572.549120272</v>
      </c>
      <c r="E100" s="41" t="n">
        <v>374723.410409071</v>
      </c>
      <c r="K100" s="1"/>
    </row>
    <row r="101" customFormat="false" ht="15" hidden="false" customHeight="false" outlineLevel="0" collapsed="false">
      <c r="A101" s="1" t="n">
        <v>5000</v>
      </c>
      <c r="B101" s="41" t="n">
        <v>273455.157875367</v>
      </c>
      <c r="C101" s="41" t="n">
        <v>233564.429405067</v>
      </c>
      <c r="D101" s="41" t="n">
        <v>178173.649638947</v>
      </c>
      <c r="E101" s="41" t="n">
        <v>379798.857973425</v>
      </c>
      <c r="K101" s="1"/>
    </row>
    <row r="102" customFormat="false" ht="15" hidden="false" customHeight="false" outlineLevel="0" collapsed="false">
      <c r="B102" s="1"/>
      <c r="C102" s="1"/>
      <c r="E102" s="1"/>
      <c r="K102" s="1"/>
    </row>
    <row r="103" customFormat="false" ht="15" hidden="false" customHeight="false" outlineLevel="0" collapsed="false">
      <c r="A103" s="1" t="s">
        <v>304</v>
      </c>
      <c r="B103" s="1"/>
      <c r="C103" s="1"/>
      <c r="E103" s="1" t="s">
        <v>305</v>
      </c>
      <c r="K103" s="1"/>
    </row>
    <row r="104" customFormat="false" ht="15" hidden="false" customHeight="false" outlineLevel="0" collapsed="false">
      <c r="B104" s="1" t="s">
        <v>183</v>
      </c>
      <c r="C104" s="1" t="s">
        <v>184</v>
      </c>
      <c r="D104" s="1" t="s">
        <v>183</v>
      </c>
      <c r="E104" s="1" t="s">
        <v>184</v>
      </c>
      <c r="K104" s="1"/>
    </row>
    <row r="105" customFormat="false" ht="15" hidden="false" customHeight="false" outlineLevel="0" collapsed="false">
      <c r="A105" s="1" t="s">
        <v>293</v>
      </c>
      <c r="B105" s="1" t="s">
        <v>208</v>
      </c>
      <c r="C105" s="1" t="s">
        <v>208</v>
      </c>
      <c r="D105" s="1" t="s">
        <v>209</v>
      </c>
      <c r="E105" s="1" t="s">
        <v>209</v>
      </c>
      <c r="K105" s="1"/>
    </row>
    <row r="106" customFormat="false" ht="15" hidden="false" customHeight="false" outlineLevel="0" collapsed="false">
      <c r="A106" s="1" t="n">
        <v>250</v>
      </c>
      <c r="B106" s="41" t="n">
        <v>410487.792479429</v>
      </c>
      <c r="C106" s="41" t="n">
        <v>409863.30114833</v>
      </c>
      <c r="D106" s="41" t="n">
        <v>281249.790730846</v>
      </c>
      <c r="E106" s="41" t="n">
        <v>388914.144395632</v>
      </c>
      <c r="K106" s="1"/>
    </row>
    <row r="107" customFormat="false" ht="15" hidden="false" customHeight="false" outlineLevel="0" collapsed="false">
      <c r="A107" s="46" t="n">
        <v>300</v>
      </c>
      <c r="B107" s="41" t="n">
        <v>397089.802845453</v>
      </c>
      <c r="C107" s="41" t="n">
        <v>417585.232558975</v>
      </c>
      <c r="D107" s="41" t="n">
        <v>309444.306504238</v>
      </c>
      <c r="E107" s="41" t="n">
        <v>363089.003087912</v>
      </c>
      <c r="K107" s="1"/>
    </row>
    <row r="108" customFormat="false" ht="15" hidden="false" customHeight="false" outlineLevel="0" collapsed="false">
      <c r="A108" s="46" t="n">
        <v>400</v>
      </c>
      <c r="B108" s="41" t="n">
        <v>365816.748755322</v>
      </c>
      <c r="C108" s="41" t="n">
        <v>405946.454899873</v>
      </c>
      <c r="D108" s="41" t="n">
        <v>340921.516266583</v>
      </c>
      <c r="E108" s="41" t="n">
        <v>371826.224546722</v>
      </c>
      <c r="K108" s="1"/>
    </row>
    <row r="109" customFormat="false" ht="15" hidden="false" customHeight="false" outlineLevel="0" collapsed="false">
      <c r="A109" s="46" t="n">
        <v>500</v>
      </c>
      <c r="B109" s="41" t="n">
        <v>350836.954839025</v>
      </c>
      <c r="C109" s="41" t="n">
        <v>423586.562523288</v>
      </c>
      <c r="D109" s="41" t="n">
        <v>366134.817532726</v>
      </c>
      <c r="E109" s="41" t="n">
        <v>360543.200237152</v>
      </c>
      <c r="K109" s="1"/>
    </row>
    <row r="110" customFormat="false" ht="15" hidden="false" customHeight="false" outlineLevel="0" collapsed="false">
      <c r="A110" s="46" t="n">
        <v>600</v>
      </c>
      <c r="B110" s="41" t="n">
        <v>334705.150705579</v>
      </c>
      <c r="C110" s="41" t="n">
        <v>345875.877641206</v>
      </c>
      <c r="D110" s="41" t="n">
        <v>364955.213451248</v>
      </c>
      <c r="E110" s="41" t="n">
        <v>335430.318302481</v>
      </c>
      <c r="K110" s="1"/>
    </row>
    <row r="111" customFormat="false" ht="15" hidden="false" customHeight="false" outlineLevel="0" collapsed="false">
      <c r="A111" s="46" t="n">
        <v>700</v>
      </c>
      <c r="B111" s="41" t="n">
        <v>333879.637830484</v>
      </c>
      <c r="C111" s="41" t="n">
        <v>314280.217457121</v>
      </c>
      <c r="D111" s="41" t="n">
        <v>351631.33174602</v>
      </c>
      <c r="E111" s="41" t="n">
        <v>305083.983167734</v>
      </c>
      <c r="K111" s="1"/>
    </row>
    <row r="112" customFormat="false" ht="15" hidden="false" customHeight="false" outlineLevel="0" collapsed="false">
      <c r="A112" s="46" t="n">
        <v>800</v>
      </c>
      <c r="B112" s="41" t="n">
        <v>324930.612980811</v>
      </c>
      <c r="C112" s="41" t="n">
        <v>293095.43194818</v>
      </c>
      <c r="D112" s="41" t="n">
        <v>338243.63033839</v>
      </c>
      <c r="E112" s="41" t="n">
        <v>293803.824307351</v>
      </c>
      <c r="K112" s="1"/>
    </row>
    <row r="113" customFormat="false" ht="15" hidden="false" customHeight="false" outlineLevel="0" collapsed="false">
      <c r="A113" s="46" t="n">
        <v>1000</v>
      </c>
      <c r="B113" s="41" t="n">
        <v>317436.916988516</v>
      </c>
      <c r="C113" s="41" t="n">
        <v>285590.655579926</v>
      </c>
      <c r="D113" s="41" t="n">
        <v>325114.578332334</v>
      </c>
      <c r="E113" s="41" t="n">
        <v>271816.558856682</v>
      </c>
      <c r="K113" s="1"/>
    </row>
    <row r="114" customFormat="false" ht="15" hidden="false" customHeight="false" outlineLevel="0" collapsed="false">
      <c r="A114" s="46" t="n">
        <v>1100</v>
      </c>
      <c r="B114" s="41" t="n">
        <v>327041.831721366</v>
      </c>
      <c r="C114" s="41" t="n">
        <v>276859.760093975</v>
      </c>
      <c r="D114" s="41" t="n">
        <v>312572.954617899</v>
      </c>
      <c r="E114" s="41" t="n">
        <v>260696.499863194</v>
      </c>
      <c r="K114" s="1"/>
    </row>
    <row r="115" customFormat="false" ht="15" hidden="false" customHeight="false" outlineLevel="0" collapsed="false">
      <c r="A115" s="46" t="n">
        <v>1200</v>
      </c>
      <c r="B115" s="41" t="n">
        <v>317928.688206751</v>
      </c>
      <c r="C115" s="41" t="n">
        <v>263638.285319331</v>
      </c>
      <c r="D115" s="41" t="n">
        <v>291540.126602087</v>
      </c>
      <c r="E115" s="41" t="n">
        <v>237753.736032197</v>
      </c>
      <c r="K115" s="1"/>
    </row>
    <row r="116" customFormat="false" ht="15" hidden="false" customHeight="false" outlineLevel="0" collapsed="false">
      <c r="A116" s="46" t="n">
        <v>1400</v>
      </c>
      <c r="B116" s="41" t="n">
        <v>315042.510332335</v>
      </c>
      <c r="C116" s="41" t="n">
        <v>255125.005818825</v>
      </c>
      <c r="D116" s="41" t="n">
        <v>274775.923650387</v>
      </c>
      <c r="E116" s="41" t="n">
        <v>219870.659769278</v>
      </c>
      <c r="K116" s="1"/>
    </row>
    <row r="117" customFormat="false" ht="15" hidden="false" customHeight="false" outlineLevel="0" collapsed="false">
      <c r="A117" s="46" t="n">
        <v>1500</v>
      </c>
      <c r="B117" s="41" t="n">
        <v>315966.903075763</v>
      </c>
      <c r="C117" s="41" t="n">
        <v>255900.839053847</v>
      </c>
      <c r="D117" s="41" t="n">
        <v>278861.861177598</v>
      </c>
      <c r="E117" s="41" t="n">
        <v>221428.2749227</v>
      </c>
      <c r="K117" s="1"/>
    </row>
    <row r="118" customFormat="false" ht="15" hidden="false" customHeight="false" outlineLevel="0" collapsed="false">
      <c r="A118" s="46" t="n">
        <v>1600</v>
      </c>
      <c r="B118" s="41" t="n">
        <v>309974.835320692</v>
      </c>
      <c r="C118" s="41" t="n">
        <v>254118.259745759</v>
      </c>
      <c r="D118" s="41" t="n">
        <v>275463.725274758</v>
      </c>
      <c r="E118" s="41" t="n">
        <v>215536.274021066</v>
      </c>
      <c r="K118" s="1"/>
    </row>
    <row r="119" customFormat="false" ht="15" hidden="false" customHeight="false" outlineLevel="0" collapsed="false">
      <c r="A119" s="1" t="n">
        <v>1800</v>
      </c>
      <c r="B119" s="41" t="n">
        <v>313216.671213047</v>
      </c>
      <c r="C119" s="41" t="n">
        <v>251904.311485131</v>
      </c>
      <c r="D119" s="41" t="n">
        <v>272454.576049734</v>
      </c>
      <c r="E119" s="41" t="n">
        <v>208120.342364404</v>
      </c>
      <c r="K119" s="1"/>
    </row>
    <row r="120" customFormat="false" ht="15" hidden="false" customHeight="false" outlineLevel="0" collapsed="false">
      <c r="A120" s="1" t="n">
        <v>2000</v>
      </c>
      <c r="B120" s="41" t="n">
        <v>327522.54901196</v>
      </c>
      <c r="C120" s="41" t="n">
        <v>252127.209226179</v>
      </c>
      <c r="D120" s="41" t="n">
        <v>261526.678666003</v>
      </c>
      <c r="E120" s="41" t="n">
        <v>242221.662674894</v>
      </c>
      <c r="K120" s="1"/>
    </row>
    <row r="121" customFormat="false" ht="15" hidden="false" customHeight="false" outlineLevel="0" collapsed="false">
      <c r="A121" s="1" t="n">
        <v>2200</v>
      </c>
      <c r="B121" s="41" t="n">
        <v>359462.678199256</v>
      </c>
      <c r="C121" s="41" t="n">
        <v>267739.360439539</v>
      </c>
      <c r="D121" s="41" t="n">
        <v>267397.593330318</v>
      </c>
      <c r="E121" s="41" t="n">
        <v>197356.20038064</v>
      </c>
      <c r="K121" s="1"/>
    </row>
    <row r="122" customFormat="false" ht="15" hidden="false" customHeight="false" outlineLevel="0" collapsed="false">
      <c r="A122" s="1" t="n">
        <v>2400</v>
      </c>
      <c r="B122" s="41" t="n">
        <v>398876.950293673</v>
      </c>
      <c r="C122" s="41" t="n">
        <v>273481.57053897</v>
      </c>
      <c r="D122" s="41" t="n">
        <v>262409.795962234</v>
      </c>
      <c r="E122" s="41" t="n">
        <v>196374.355236734</v>
      </c>
      <c r="K122" s="1"/>
    </row>
    <row r="123" customFormat="false" ht="15" hidden="false" customHeight="false" outlineLevel="0" collapsed="false">
      <c r="A123" s="1" t="n">
        <v>2600</v>
      </c>
      <c r="B123" s="41" t="n">
        <v>438994.806124788</v>
      </c>
      <c r="C123" s="41" t="n">
        <v>291149.887449265</v>
      </c>
      <c r="D123" s="41" t="n">
        <v>253996.744112749</v>
      </c>
      <c r="E123" s="41" t="n">
        <v>196537.099051317</v>
      </c>
      <c r="K123" s="1"/>
    </row>
    <row r="124" customFormat="false" ht="15" hidden="false" customHeight="false" outlineLevel="0" collapsed="false">
      <c r="A124" s="1" t="n">
        <v>2800</v>
      </c>
      <c r="B124" s="41" t="n">
        <v>468870.328467542</v>
      </c>
      <c r="C124" s="41" t="n">
        <v>309039.059412159</v>
      </c>
      <c r="D124" s="41" t="n">
        <v>247758.812914171</v>
      </c>
      <c r="E124" s="41" t="n">
        <v>200372.662645575</v>
      </c>
      <c r="K124" s="1"/>
    </row>
    <row r="125" customFormat="false" ht="15" hidden="false" customHeight="false" outlineLevel="0" collapsed="false">
      <c r="A125" s="1" t="n">
        <v>3000</v>
      </c>
      <c r="B125" s="41" t="n">
        <v>376661.818037954</v>
      </c>
      <c r="C125" s="41" t="n">
        <v>267678.683697657</v>
      </c>
      <c r="D125" s="41" t="n">
        <v>212009.265061109</v>
      </c>
      <c r="E125" s="41" t="n">
        <v>182337.392312753</v>
      </c>
      <c r="K125" s="1"/>
    </row>
    <row r="126" customFormat="false" ht="15" hidden="false" customHeight="false" outlineLevel="0" collapsed="false">
      <c r="A126" s="1" t="n">
        <v>3200</v>
      </c>
      <c r="B126" s="41" t="n">
        <v>432621.451720104</v>
      </c>
      <c r="C126" s="41" t="n">
        <v>291607.640108242</v>
      </c>
      <c r="D126" s="41" t="n">
        <v>214897.336422385</v>
      </c>
      <c r="E126" s="41" t="n">
        <v>190829.579383484</v>
      </c>
      <c r="K126" s="1"/>
    </row>
    <row r="127" customFormat="false" ht="15" hidden="false" customHeight="false" outlineLevel="0" collapsed="false">
      <c r="A127" s="1" t="n">
        <v>3400</v>
      </c>
      <c r="B127" s="41" t="n">
        <v>461923.798146139</v>
      </c>
      <c r="C127" s="41" t="n">
        <v>312758.926576773</v>
      </c>
      <c r="D127" s="41" t="n">
        <v>212629.956337863</v>
      </c>
      <c r="E127" s="41" t="n">
        <v>195912.739566533</v>
      </c>
      <c r="K127" s="1"/>
    </row>
    <row r="128" customFormat="false" ht="15" hidden="false" customHeight="false" outlineLevel="0" collapsed="false">
      <c r="A128" s="1" t="n">
        <v>3600</v>
      </c>
      <c r="B128" s="41" t="n">
        <v>472859.59174558</v>
      </c>
      <c r="C128" s="41" t="n">
        <v>325340.618682222</v>
      </c>
      <c r="D128" s="41" t="n">
        <v>219881.302433283</v>
      </c>
      <c r="E128" s="41" t="n">
        <v>204418.410625809</v>
      </c>
      <c r="K128" s="1"/>
    </row>
    <row r="129" customFormat="false" ht="15" hidden="false" customHeight="false" outlineLevel="0" collapsed="false">
      <c r="A129" s="1" t="n">
        <v>3800</v>
      </c>
      <c r="B129" s="41" t="n">
        <v>493424.888326437</v>
      </c>
      <c r="C129" s="41" t="n">
        <v>350465.097882062</v>
      </c>
      <c r="D129" s="41" t="n">
        <v>238727.782026491</v>
      </c>
      <c r="E129" s="41" t="n">
        <v>222147.288610742</v>
      </c>
      <c r="K129" s="1"/>
    </row>
    <row r="130" customFormat="false" ht="15" hidden="false" customHeight="false" outlineLevel="0" collapsed="false">
      <c r="A130" s="1" t="n">
        <v>4000</v>
      </c>
      <c r="B130" s="41" t="n">
        <v>479401.127949668</v>
      </c>
      <c r="C130" s="41" t="n">
        <v>341204.827372643</v>
      </c>
      <c r="D130" s="41" t="n">
        <v>213618.578058098</v>
      </c>
      <c r="E130" s="41" t="n">
        <v>216020.098345374</v>
      </c>
      <c r="K130" s="1"/>
    </row>
    <row r="131" customFormat="false" ht="15" hidden="false" customHeight="false" outlineLevel="0" collapsed="false">
      <c r="A131" s="1" t="n">
        <v>4200</v>
      </c>
      <c r="B131" s="41" t="n">
        <v>499201.895082212</v>
      </c>
      <c r="C131" s="41" t="n">
        <v>350983.747986133</v>
      </c>
      <c r="D131" s="41" t="n">
        <v>227728.601640822</v>
      </c>
      <c r="E131" s="41" t="n">
        <v>220208.033162308</v>
      </c>
      <c r="K131" s="1"/>
    </row>
    <row r="132" customFormat="false" ht="15" hidden="false" customHeight="false" outlineLevel="0" collapsed="false">
      <c r="A132" s="1" t="n">
        <v>4400</v>
      </c>
      <c r="B132" s="41" t="n">
        <v>529503.304086449</v>
      </c>
      <c r="C132" s="41" t="n">
        <v>367661.827232716</v>
      </c>
      <c r="D132" s="41" t="n">
        <v>230447.720384142</v>
      </c>
      <c r="E132" s="41" t="n">
        <v>229240.875706291</v>
      </c>
      <c r="K132" s="1"/>
    </row>
    <row r="133" customFormat="false" ht="15" hidden="false" customHeight="false" outlineLevel="0" collapsed="false">
      <c r="A133" s="1" t="n">
        <v>4600</v>
      </c>
      <c r="B133" s="41" t="n">
        <v>530846.723696416</v>
      </c>
      <c r="C133" s="41" t="n">
        <v>369247.345294016</v>
      </c>
      <c r="D133" s="41" t="n">
        <v>238841.120430017</v>
      </c>
      <c r="E133" s="41" t="n">
        <v>232530.119583707</v>
      </c>
      <c r="K133" s="1"/>
    </row>
    <row r="134" customFormat="false" ht="15" hidden="false" customHeight="false" outlineLevel="0" collapsed="false">
      <c r="A134" s="1" t="n">
        <v>4800</v>
      </c>
      <c r="B134" s="41" t="n">
        <v>564606.082225507</v>
      </c>
      <c r="C134" s="41" t="n">
        <v>372961.579197087</v>
      </c>
      <c r="D134" s="41" t="n">
        <v>237949.52900198</v>
      </c>
      <c r="E134" s="41" t="n">
        <v>232313.563044968</v>
      </c>
      <c r="K134" s="1"/>
    </row>
    <row r="135" customFormat="false" ht="15" hidden="false" customHeight="false" outlineLevel="0" collapsed="false">
      <c r="A135" s="1" t="n">
        <v>5000</v>
      </c>
      <c r="B135" s="41" t="n">
        <v>555567.917614709</v>
      </c>
      <c r="C135" s="41" t="n">
        <v>380262.08107427</v>
      </c>
      <c r="D135" s="41" t="n">
        <v>239024.674609646</v>
      </c>
      <c r="E135" s="41" t="n">
        <v>235385.043713284</v>
      </c>
      <c r="K135" s="1"/>
    </row>
    <row r="136" customFormat="false" ht="15" hidden="false" customHeight="false" outlineLevel="0" collapsed="false">
      <c r="B136" s="1"/>
      <c r="C136" s="1"/>
      <c r="E136" s="1"/>
      <c r="K136" s="1"/>
    </row>
    <row r="137" customFormat="false" ht="15" hidden="false" customHeight="false" outlineLevel="0" collapsed="false">
      <c r="B137" s="1"/>
      <c r="C137" s="1" t="s">
        <v>246</v>
      </c>
      <c r="D137" s="41" t="n">
        <v>50</v>
      </c>
      <c r="E137" s="1" t="s">
        <v>241</v>
      </c>
      <c r="G137" s="1" t="s">
        <v>203</v>
      </c>
      <c r="K137" s="1"/>
    </row>
    <row r="138" customFormat="false" ht="15" hidden="false" customHeight="false" outlineLevel="0" collapsed="false">
      <c r="A138" s="1" t="s">
        <v>186</v>
      </c>
      <c r="B138" s="1" t="s">
        <v>2</v>
      </c>
      <c r="C138" s="1" t="s">
        <v>216</v>
      </c>
      <c r="E138" s="1"/>
      <c r="G138" s="1" t="s">
        <v>2</v>
      </c>
      <c r="K138" s="1"/>
    </row>
    <row r="139" customFormat="false" ht="15" hidden="false" customHeight="false" outlineLevel="0" collapsed="false">
      <c r="A139" s="1" t="n">
        <v>25</v>
      </c>
      <c r="B139" s="41" t="n">
        <v>62145</v>
      </c>
      <c r="C139" s="1"/>
      <c r="E139" s="1"/>
      <c r="G139" s="41" t="n">
        <f aca="false">+B139/$D$137/5.28</f>
        <v>235.397727272727</v>
      </c>
      <c r="K139" s="1"/>
    </row>
    <row r="140" customFormat="false" ht="15" hidden="false" customHeight="false" outlineLevel="0" collapsed="false">
      <c r="A140" s="1" t="n">
        <v>50</v>
      </c>
      <c r="B140" s="41" t="n">
        <v>240387</v>
      </c>
      <c r="C140" s="1"/>
      <c r="E140" s="1"/>
      <c r="G140" s="41" t="n">
        <f aca="false">+B140/$D$137/5.28</f>
        <v>910.556818181818</v>
      </c>
      <c r="K140" s="1"/>
    </row>
    <row r="141" customFormat="false" ht="15" hidden="false" customHeight="false" outlineLevel="0" collapsed="false">
      <c r="A141" s="1" t="n">
        <v>100</v>
      </c>
      <c r="B141" s="41" t="n">
        <v>644143</v>
      </c>
      <c r="C141" s="1"/>
      <c r="E141" s="1"/>
      <c r="G141" s="41" t="n">
        <f aca="false">+B141/$D$137/5.28</f>
        <v>2439.93560606061</v>
      </c>
      <c r="K141" s="1"/>
    </row>
    <row r="142" customFormat="false" ht="15" hidden="false" customHeight="false" outlineLevel="0" collapsed="false">
      <c r="A142" s="1" t="n">
        <v>150</v>
      </c>
      <c r="B142" s="41" t="n">
        <v>946290</v>
      </c>
      <c r="C142" s="1"/>
      <c r="E142" s="1"/>
      <c r="G142" s="41" t="n">
        <f aca="false">+B142/$D$137/5.28</f>
        <v>3584.43181818182</v>
      </c>
      <c r="K142" s="1"/>
    </row>
    <row r="143" customFormat="false" ht="15" hidden="false" customHeight="false" outlineLevel="0" collapsed="false">
      <c r="A143" s="1" t="n">
        <v>200</v>
      </c>
      <c r="B143" s="41" t="n">
        <v>1117916</v>
      </c>
      <c r="C143" s="1"/>
      <c r="E143" s="1"/>
      <c r="G143" s="41" t="n">
        <f aca="false">+B143/$D$137/5.28</f>
        <v>4234.5303030303</v>
      </c>
      <c r="K143" s="1"/>
    </row>
    <row r="144" customFormat="false" ht="15" hidden="false" customHeight="false" outlineLevel="0" collapsed="false">
      <c r="A144" s="1" t="n">
        <v>250</v>
      </c>
      <c r="B144" s="41" t="n">
        <v>1245320</v>
      </c>
      <c r="C144" s="1"/>
      <c r="E144" s="1"/>
      <c r="G144" s="41" t="n">
        <f aca="false">+B144/$D$137/5.28</f>
        <v>4717.12121212121</v>
      </c>
      <c r="K144" s="1"/>
    </row>
    <row r="145" customFormat="false" ht="15" hidden="false" customHeight="false" outlineLevel="0" collapsed="false">
      <c r="A145" s="1" t="n">
        <v>300</v>
      </c>
      <c r="B145" s="41" t="n">
        <v>1299496</v>
      </c>
      <c r="C145" s="1"/>
      <c r="E145" s="1"/>
      <c r="G145" s="41" t="n">
        <f aca="false">+B145/$D$137/5.28</f>
        <v>4922.33333333333</v>
      </c>
      <c r="K145" s="1"/>
    </row>
    <row r="146" customFormat="false" ht="15" hidden="false" customHeight="false" outlineLevel="0" collapsed="false">
      <c r="A146" s="1" t="n">
        <v>350</v>
      </c>
      <c r="B146" s="41" t="n">
        <v>1253539</v>
      </c>
      <c r="C146" s="1"/>
      <c r="E146" s="1"/>
      <c r="G146" s="41" t="n">
        <f aca="false">+B146/$D$137/5.28</f>
        <v>4748.25378787879</v>
      </c>
      <c r="K146" s="1"/>
    </row>
    <row r="147" customFormat="false" ht="15" hidden="false" customHeight="false" outlineLevel="0" collapsed="false">
      <c r="A147" s="1" t="n">
        <v>400</v>
      </c>
      <c r="B147" s="41" t="n">
        <v>1177151</v>
      </c>
      <c r="C147" s="1"/>
      <c r="E147" s="1"/>
      <c r="G147" s="41" t="n">
        <f aca="false">+B147/$D$137/5.28</f>
        <v>4458.9053030303</v>
      </c>
      <c r="K147" s="1"/>
    </row>
    <row r="148" customFormat="false" ht="15" hidden="false" customHeight="false" outlineLevel="0" collapsed="false">
      <c r="A148" s="1" t="n">
        <v>450</v>
      </c>
      <c r="B148" s="41" t="n">
        <v>1106286</v>
      </c>
      <c r="C148" s="1"/>
      <c r="E148" s="1"/>
      <c r="G148" s="41" t="n">
        <f aca="false">+B148/$D$137/5.28</f>
        <v>4190.47727272727</v>
      </c>
      <c r="K148" s="1"/>
    </row>
    <row r="149" customFormat="false" ht="15" hidden="false" customHeight="false" outlineLevel="0" collapsed="false">
      <c r="A149" s="1" t="n">
        <v>500</v>
      </c>
      <c r="B149" s="41" t="n">
        <v>1010593</v>
      </c>
      <c r="C149" s="1"/>
      <c r="E149" s="1"/>
      <c r="G149" s="41" t="n">
        <f aca="false">+B149/$D$137/5.28</f>
        <v>3828.00378787879</v>
      </c>
      <c r="K149" s="1"/>
    </row>
    <row r="150" customFormat="false" ht="15" hidden="false" customHeight="false" outlineLevel="0" collapsed="false">
      <c r="A150" s="1" t="n">
        <v>550</v>
      </c>
      <c r="B150" s="41" t="n">
        <v>910630</v>
      </c>
      <c r="C150" s="1"/>
      <c r="E150" s="1"/>
      <c r="G150" s="41" t="n">
        <f aca="false">+B150/$D$137/5.28</f>
        <v>3449.35606060606</v>
      </c>
      <c r="K150" s="1"/>
    </row>
    <row r="151" customFormat="false" ht="15" hidden="false" customHeight="false" outlineLevel="0" collapsed="false">
      <c r="A151" s="1" t="n">
        <v>600</v>
      </c>
      <c r="B151" s="41" t="n">
        <v>816489</v>
      </c>
      <c r="C151" s="1"/>
      <c r="E151" s="1"/>
      <c r="G151" s="41" t="n">
        <f aca="false">+B151/$D$137/5.28</f>
        <v>3092.76136363636</v>
      </c>
      <c r="K151" s="1"/>
    </row>
    <row r="152" customFormat="false" ht="15" hidden="false" customHeight="false" outlineLevel="0" collapsed="false">
      <c r="A152" s="1" t="n">
        <v>650</v>
      </c>
      <c r="B152" s="41" t="n">
        <v>732814</v>
      </c>
      <c r="C152" s="1"/>
      <c r="E152" s="1"/>
      <c r="G152" s="41" t="n">
        <f aca="false">+B152/$D$137/5.28</f>
        <v>2775.81060606061</v>
      </c>
      <c r="K152" s="1"/>
    </row>
    <row r="153" customFormat="false" ht="15" hidden="false" customHeight="false" outlineLevel="0" collapsed="false">
      <c r="A153" s="1" t="n">
        <v>700</v>
      </c>
      <c r="B153" s="41" t="n">
        <v>647199</v>
      </c>
      <c r="C153" s="1"/>
      <c r="E153" s="1"/>
      <c r="G153" s="41" t="n">
        <f aca="false">+B153/$D$137/5.28</f>
        <v>2451.51136363636</v>
      </c>
      <c r="K153" s="1"/>
    </row>
    <row r="154" customFormat="false" ht="15" hidden="false" customHeight="false" outlineLevel="0" collapsed="false">
      <c r="A154" s="1" t="n">
        <v>750</v>
      </c>
      <c r="B154" s="41" t="n">
        <v>563092</v>
      </c>
      <c r="C154" s="1"/>
      <c r="E154" s="1"/>
      <c r="G154" s="41" t="n">
        <f aca="false">+B154/$D$137/5.28</f>
        <v>2132.92424242424</v>
      </c>
      <c r="K154" s="1"/>
    </row>
    <row r="155" customFormat="false" ht="15" hidden="false" customHeight="false" outlineLevel="0" collapsed="false">
      <c r="A155" s="1" t="n">
        <v>800</v>
      </c>
      <c r="B155" s="41" t="n">
        <v>487304</v>
      </c>
      <c r="C155" s="1"/>
      <c r="E155" s="1"/>
      <c r="G155" s="41" t="n">
        <f aca="false">+B155/$D$137/5.28</f>
        <v>1845.84848484849</v>
      </c>
      <c r="K155" s="1"/>
    </row>
    <row r="156" customFormat="false" ht="15" hidden="false" customHeight="false" outlineLevel="0" collapsed="false">
      <c r="A156" s="1" t="n">
        <v>850</v>
      </c>
      <c r="B156" s="41" t="n">
        <v>417915</v>
      </c>
      <c r="C156" s="1"/>
      <c r="E156" s="1"/>
      <c r="G156" s="41" t="n">
        <f aca="false">+B156/$D$137/5.28</f>
        <v>1583.01136363636</v>
      </c>
      <c r="K156" s="1"/>
    </row>
    <row r="157" customFormat="false" ht="15" hidden="false" customHeight="false" outlineLevel="0" collapsed="false">
      <c r="A157" s="1" t="n">
        <v>900</v>
      </c>
      <c r="B157" s="41" t="n">
        <v>364279</v>
      </c>
      <c r="C157" s="1"/>
      <c r="E157" s="1"/>
      <c r="G157" s="41" t="n">
        <f aca="false">+B157/$D$137/5.28</f>
        <v>1379.8446969697</v>
      </c>
      <c r="K157" s="1"/>
    </row>
    <row r="158" customFormat="false" ht="15" hidden="false" customHeight="false" outlineLevel="0" collapsed="false">
      <c r="A158" s="1" t="n">
        <v>950</v>
      </c>
      <c r="B158" s="41" t="n">
        <v>321941</v>
      </c>
      <c r="C158" s="1"/>
      <c r="E158" s="1"/>
      <c r="G158" s="41" t="n">
        <f aca="false">+B158/$D$137/5.28</f>
        <v>1219.47348484848</v>
      </c>
      <c r="K158" s="1"/>
    </row>
    <row r="159" customFormat="false" ht="15" hidden="false" customHeight="false" outlineLevel="0" collapsed="false">
      <c r="A159" s="1" t="n">
        <v>1000</v>
      </c>
      <c r="B159" s="41" t="n">
        <v>284078</v>
      </c>
      <c r="C159" s="1"/>
      <c r="E159" s="1"/>
      <c r="G159" s="41" t="n">
        <f aca="false">+B159/$D$137/5.28</f>
        <v>1076.05303030303</v>
      </c>
      <c r="K159" s="1"/>
    </row>
    <row r="160" customFormat="false" ht="15" hidden="false" customHeight="false" outlineLevel="0" collapsed="false">
      <c r="A160" s="1" t="n">
        <v>1050</v>
      </c>
      <c r="B160" s="41" t="n">
        <v>258954</v>
      </c>
      <c r="C160" s="1"/>
      <c r="E160" s="1"/>
      <c r="G160" s="41" t="n">
        <f aca="false">+B160/$D$137/5.28</f>
        <v>980.886363636364</v>
      </c>
      <c r="K160" s="1"/>
    </row>
    <row r="161" customFormat="false" ht="15" hidden="false" customHeight="false" outlineLevel="0" collapsed="false">
      <c r="A161" s="1" t="n">
        <v>1100</v>
      </c>
      <c r="B161" s="41" t="n">
        <v>236864</v>
      </c>
      <c r="C161" s="1"/>
      <c r="E161" s="1"/>
      <c r="G161" s="41" t="n">
        <f aca="false">+B161/$D$137/5.28</f>
        <v>897.212121212121</v>
      </c>
      <c r="K161" s="1"/>
    </row>
    <row r="162" customFormat="false" ht="15" hidden="false" customHeight="false" outlineLevel="0" collapsed="false">
      <c r="A162" s="1" t="n">
        <v>1150</v>
      </c>
      <c r="B162" s="41" t="n">
        <v>214706</v>
      </c>
      <c r="C162" s="1"/>
      <c r="E162" s="1"/>
      <c r="G162" s="41" t="n">
        <f aca="false">+B162/$D$137/5.28</f>
        <v>813.280303030303</v>
      </c>
      <c r="K162" s="1"/>
    </row>
    <row r="163" customFormat="false" ht="15" hidden="false" customHeight="false" outlineLevel="0" collapsed="false">
      <c r="A163" s="1" t="n">
        <v>1200</v>
      </c>
      <c r="B163" s="41" t="n">
        <v>196325</v>
      </c>
      <c r="C163" s="1"/>
      <c r="E163" s="1"/>
      <c r="G163" s="41" t="n">
        <f aca="false">+B163/$D$137/5.28</f>
        <v>743.655303030303</v>
      </c>
      <c r="K163" s="1"/>
    </row>
    <row r="164" customFormat="false" ht="15" hidden="false" customHeight="false" outlineLevel="0" collapsed="false">
      <c r="A164" s="1" t="n">
        <v>1250</v>
      </c>
      <c r="B164" s="41" t="n">
        <v>181924</v>
      </c>
      <c r="C164" s="1"/>
      <c r="E164" s="1"/>
      <c r="G164" s="41" t="n">
        <f aca="false">+B164/$D$137/5.28</f>
        <v>689.106060606061</v>
      </c>
      <c r="K164" s="1"/>
    </row>
    <row r="165" customFormat="false" ht="15" hidden="false" customHeight="false" outlineLevel="0" collapsed="false">
      <c r="A165" s="1" t="n">
        <v>1300</v>
      </c>
      <c r="B165" s="41" t="n">
        <v>168419</v>
      </c>
      <c r="C165" s="1"/>
      <c r="E165" s="1"/>
      <c r="G165" s="41" t="n">
        <f aca="false">+B165/$D$137/5.28</f>
        <v>637.950757575758</v>
      </c>
      <c r="K165" s="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102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5"/>
  <cols>
    <col collapsed="false" hidden="false" max="1025" min="1" style="0" width="15.3198380566802"/>
  </cols>
  <sheetData>
    <row r="1" customFormat="false" ht="15" hidden="false" customHeight="false" outlineLevel="0" collapsed="false">
      <c r="A1" s="61" t="s">
        <v>306</v>
      </c>
      <c r="B1" s="61" t="s">
        <v>17</v>
      </c>
      <c r="C1" s="61" t="s">
        <v>18</v>
      </c>
      <c r="D1" s="61" t="s">
        <v>19</v>
      </c>
      <c r="E1" s="61" t="s">
        <v>21</v>
      </c>
      <c r="F1" s="61" t="s">
        <v>22</v>
      </c>
      <c r="G1" s="61" t="s">
        <v>23</v>
      </c>
      <c r="H1" s="61" t="s">
        <v>24</v>
      </c>
      <c r="I1" s="61" t="s">
        <v>25</v>
      </c>
      <c r="J1" s="61" t="s">
        <v>26</v>
      </c>
      <c r="K1" s="61" t="s">
        <v>27</v>
      </c>
      <c r="L1" s="61" t="s">
        <v>28</v>
      </c>
      <c r="M1" s="61" t="s">
        <v>29</v>
      </c>
      <c r="N1" s="61" t="s">
        <v>30</v>
      </c>
      <c r="O1" s="61" t="s">
        <v>31</v>
      </c>
      <c r="P1" s="61" t="s">
        <v>32</v>
      </c>
      <c r="Q1" s="61" t="s">
        <v>36</v>
      </c>
      <c r="R1" s="61" t="s">
        <v>39</v>
      </c>
      <c r="S1" s="61" t="s">
        <v>307</v>
      </c>
      <c r="T1" s="61" t="s">
        <v>308</v>
      </c>
      <c r="U1" s="61" t="s">
        <v>309</v>
      </c>
      <c r="V1" s="61" t="s">
        <v>44</v>
      </c>
      <c r="W1" s="61" t="s">
        <v>45</v>
      </c>
      <c r="X1" s="61" t="s">
        <v>46</v>
      </c>
      <c r="Y1" s="61" t="s">
        <v>47</v>
      </c>
      <c r="Z1" s="61" t="s">
        <v>48</v>
      </c>
      <c r="AA1" s="61" t="s">
        <v>49</v>
      </c>
      <c r="AB1" s="61" t="s">
        <v>52</v>
      </c>
      <c r="AC1" s="62" t="s">
        <v>310</v>
      </c>
      <c r="AD1" s="63"/>
    </row>
    <row r="2" customFormat="false" ht="15" hidden="false" customHeight="false" outlineLevel="0" collapsed="false">
      <c r="A2" s="64" t="s">
        <v>311</v>
      </c>
      <c r="B2" s="65" t="n">
        <v>1386</v>
      </c>
      <c r="C2" s="65" t="n">
        <v>81.79618679</v>
      </c>
      <c r="D2" s="65" t="n">
        <v>270.7642056</v>
      </c>
      <c r="E2" s="65" t="n">
        <v>219.2914899</v>
      </c>
      <c r="F2" s="65" t="n">
        <v>70.00667727</v>
      </c>
      <c r="G2" s="65" t="n">
        <v>149.2869245</v>
      </c>
      <c r="H2" s="65" t="n">
        <v>0</v>
      </c>
      <c r="I2" s="65" t="n">
        <v>150</v>
      </c>
      <c r="J2" s="65" t="n">
        <v>347.7340144</v>
      </c>
      <c r="K2" s="65" t="n">
        <v>484.099869</v>
      </c>
      <c r="L2" s="65" t="n">
        <v>364.9086652</v>
      </c>
      <c r="M2" s="65" t="n">
        <v>204.0881458</v>
      </c>
      <c r="N2" s="65" t="n">
        <v>54.76175938</v>
      </c>
      <c r="O2" s="65" t="n">
        <v>3581</v>
      </c>
      <c r="P2" s="65" t="n">
        <v>203.3</v>
      </c>
      <c r="Q2" s="65" t="n">
        <v>173.4350989</v>
      </c>
      <c r="R2" s="65" t="n">
        <v>36.87514094</v>
      </c>
      <c r="S2" s="65" t="n">
        <v>6979</v>
      </c>
      <c r="T2" s="66" t="n">
        <v>5000</v>
      </c>
      <c r="U2" s="66" t="n">
        <v>10511</v>
      </c>
      <c r="V2" s="65" t="n">
        <v>0</v>
      </c>
      <c r="W2" s="66" t="n">
        <v>204.1</v>
      </c>
      <c r="X2" s="65" t="n">
        <v>580.4</v>
      </c>
      <c r="Y2" s="65" t="n">
        <v>234.0977932</v>
      </c>
      <c r="Z2" s="65" t="n">
        <v>168.7562676</v>
      </c>
      <c r="AA2" s="65" t="n">
        <v>396.8</v>
      </c>
      <c r="AB2" s="65" t="n">
        <v>611.8</v>
      </c>
      <c r="AC2" s="67" t="n">
        <v>19.59</v>
      </c>
      <c r="AD2" s="63"/>
    </row>
    <row r="3" customFormat="false" ht="15" hidden="false" customHeight="false" outlineLevel="0" collapsed="false">
      <c r="A3" s="64" t="s">
        <v>312</v>
      </c>
      <c r="B3" s="65" t="n">
        <v>1828</v>
      </c>
      <c r="C3" s="65" t="n">
        <v>196.2996189</v>
      </c>
      <c r="D3" s="65" t="n">
        <v>649.7969214</v>
      </c>
      <c r="E3" s="65" t="n">
        <v>930.195471</v>
      </c>
      <c r="F3" s="65" t="n">
        <v>169.6880218</v>
      </c>
      <c r="G3" s="65" t="n">
        <v>361.8540958</v>
      </c>
      <c r="H3" s="65" t="n">
        <v>105.8</v>
      </c>
      <c r="I3" s="65" t="n">
        <v>150</v>
      </c>
      <c r="J3" s="65" t="n">
        <v>1476.554587</v>
      </c>
      <c r="K3" s="65" t="n">
        <v>1161.773226</v>
      </c>
      <c r="L3" s="65" t="n">
        <v>875.7306998</v>
      </c>
      <c r="M3" s="65" t="n">
        <v>489.7835315</v>
      </c>
      <c r="N3" s="65" t="n">
        <v>131.4207045</v>
      </c>
      <c r="O3" s="65" t="n">
        <v>1823</v>
      </c>
      <c r="P3" s="65" t="n">
        <v>143.5</v>
      </c>
      <c r="Q3" s="65" t="n">
        <v>416.2204271</v>
      </c>
      <c r="R3" s="65" t="n">
        <v>88.49527583</v>
      </c>
      <c r="S3" s="65" t="n">
        <v>5529</v>
      </c>
      <c r="T3" s="66" t="n">
        <v>5000</v>
      </c>
      <c r="U3" s="66" t="n">
        <v>10257</v>
      </c>
      <c r="V3" s="65" t="n">
        <v>294.6</v>
      </c>
      <c r="W3" s="66" t="n">
        <v>1058</v>
      </c>
      <c r="X3" s="65" t="n">
        <v>200</v>
      </c>
      <c r="Y3" s="65" t="n">
        <v>567.4257513</v>
      </c>
      <c r="Z3" s="65" t="n">
        <v>404.9918744</v>
      </c>
      <c r="AA3" s="65" t="n">
        <v>300</v>
      </c>
      <c r="AB3" s="65" t="n">
        <v>645.2</v>
      </c>
      <c r="AC3" s="67" t="n">
        <v>212.3</v>
      </c>
      <c r="AD3" s="63"/>
    </row>
    <row r="4" customFormat="false" ht="15" hidden="false" customHeight="false" outlineLevel="0" collapsed="false">
      <c r="A4" s="64" t="s">
        <v>313</v>
      </c>
      <c r="B4" s="65" t="n">
        <v>1915</v>
      </c>
      <c r="C4" s="65" t="n">
        <v>218.3477905</v>
      </c>
      <c r="D4" s="65" t="n">
        <v>722.7814444</v>
      </c>
      <c r="E4" s="65" t="n">
        <v>624.2528055</v>
      </c>
      <c r="F4" s="65" t="n">
        <v>187.6495002</v>
      </c>
      <c r="G4" s="65" t="n">
        <v>400.1563545</v>
      </c>
      <c r="H4" s="65" t="n">
        <v>26.87</v>
      </c>
      <c r="I4" s="65" t="n">
        <v>150</v>
      </c>
      <c r="J4" s="65" t="n">
        <v>1703.45712</v>
      </c>
      <c r="K4" s="65" t="n">
        <v>1292.262401</v>
      </c>
      <c r="L4" s="65" t="n">
        <v>974.0918728</v>
      </c>
      <c r="M4" s="65" t="n">
        <v>544.7955149</v>
      </c>
      <c r="N4" s="65" t="n">
        <v>146.1817431</v>
      </c>
      <c r="O4" s="65" t="n">
        <v>1700</v>
      </c>
      <c r="P4" s="65" t="n">
        <v>143.4</v>
      </c>
      <c r="Q4" s="65" t="n">
        <v>462.9698781</v>
      </c>
      <c r="R4" s="65" t="n">
        <v>98.43497435</v>
      </c>
      <c r="S4" s="65" t="n">
        <v>4812</v>
      </c>
      <c r="T4" s="66" t="n">
        <v>5000</v>
      </c>
      <c r="U4" s="66" t="n">
        <v>11674</v>
      </c>
      <c r="V4" s="65" t="n">
        <v>88</v>
      </c>
      <c r="W4" s="66" t="n">
        <v>506.9</v>
      </c>
      <c r="X4" s="65" t="n">
        <v>200</v>
      </c>
      <c r="Y4" s="65" t="n">
        <v>627.4877712</v>
      </c>
      <c r="Z4" s="65" t="n">
        <v>450.4801459</v>
      </c>
      <c r="AA4" s="65" t="n">
        <v>309</v>
      </c>
      <c r="AB4" s="65" t="n">
        <v>640.4</v>
      </c>
      <c r="AC4" s="67" t="n">
        <v>194.9</v>
      </c>
      <c r="AD4" s="63"/>
    </row>
    <row r="5" customFormat="false" ht="15" hidden="false" customHeight="false" outlineLevel="0" collapsed="false">
      <c r="A5" s="64" t="s">
        <v>314</v>
      </c>
      <c r="B5" s="65" t="n">
        <v>1626</v>
      </c>
      <c r="C5" s="65" t="n">
        <v>106.0743321</v>
      </c>
      <c r="D5" s="65" t="n">
        <v>351.1304546</v>
      </c>
      <c r="E5" s="65" t="n">
        <v>421.5327854</v>
      </c>
      <c r="F5" s="65" t="n">
        <v>66.83540354</v>
      </c>
      <c r="G5" s="65" t="n">
        <v>142.5242881</v>
      </c>
      <c r="H5" s="65" t="n">
        <v>137.2</v>
      </c>
      <c r="I5" s="65" t="n">
        <v>150</v>
      </c>
      <c r="J5" s="65" t="n">
        <v>409.9778811</v>
      </c>
      <c r="K5" s="65" t="n">
        <v>627.7868475</v>
      </c>
      <c r="L5" s="65" t="n">
        <v>473.2181834</v>
      </c>
      <c r="M5" s="65" t="n">
        <v>264.6640949</v>
      </c>
      <c r="N5" s="65" t="n">
        <v>71.01574383</v>
      </c>
      <c r="O5" s="65" t="n">
        <v>1700</v>
      </c>
      <c r="P5" s="65" t="n">
        <v>145.8</v>
      </c>
      <c r="Q5" s="65" t="n">
        <v>224.912835</v>
      </c>
      <c r="R5" s="65" t="n">
        <v>47.82015027</v>
      </c>
      <c r="S5" s="65" t="n">
        <v>5153</v>
      </c>
      <c r="T5" s="66" t="n">
        <v>6300</v>
      </c>
      <c r="U5" s="66" t="n">
        <v>15304</v>
      </c>
      <c r="V5" s="65" t="n">
        <v>61.48</v>
      </c>
      <c r="W5" s="66" t="n">
        <v>400.3</v>
      </c>
      <c r="X5" s="65" t="n">
        <v>213.1</v>
      </c>
      <c r="Y5" s="65" t="n">
        <v>223.4932593</v>
      </c>
      <c r="Z5" s="65" t="n">
        <v>218.8452673</v>
      </c>
      <c r="AA5" s="65" t="n">
        <v>322.9</v>
      </c>
      <c r="AB5" s="65" t="n">
        <v>717.5</v>
      </c>
      <c r="AC5" s="67" t="n">
        <v>78.21</v>
      </c>
      <c r="AD5" s="63"/>
    </row>
    <row r="6" customFormat="false" ht="15" hidden="false" customHeight="false" outlineLevel="0" collapsed="false">
      <c r="A6" s="64" t="s">
        <v>315</v>
      </c>
      <c r="B6" s="65" t="n">
        <v>1844</v>
      </c>
      <c r="C6" s="65" t="n">
        <v>44.5483563</v>
      </c>
      <c r="D6" s="65" t="n">
        <v>147.4653132</v>
      </c>
      <c r="E6" s="65" t="n">
        <v>297.3004011</v>
      </c>
      <c r="F6" s="65" t="n">
        <v>32.01272005</v>
      </c>
      <c r="G6" s="65" t="n">
        <v>68.26606701</v>
      </c>
      <c r="H6" s="65" t="n">
        <v>263.7</v>
      </c>
      <c r="I6" s="65" t="n">
        <v>150</v>
      </c>
      <c r="J6" s="65" t="n">
        <v>260.8767401</v>
      </c>
      <c r="K6" s="65" t="n">
        <v>263.6535307</v>
      </c>
      <c r="L6" s="65" t="n">
        <v>198.7388639</v>
      </c>
      <c r="M6" s="65" t="n">
        <v>111.151776</v>
      </c>
      <c r="N6" s="65" t="n">
        <v>29.82469555</v>
      </c>
      <c r="O6" s="65" t="n">
        <v>2686</v>
      </c>
      <c r="P6" s="65" t="n">
        <v>162</v>
      </c>
      <c r="Q6" s="65" t="n">
        <v>94.45731986</v>
      </c>
      <c r="R6" s="65" t="n">
        <v>20.08317235</v>
      </c>
      <c r="S6" s="65" t="n">
        <v>8628</v>
      </c>
      <c r="T6" s="66" t="n">
        <v>12654</v>
      </c>
      <c r="U6" s="66" t="n">
        <v>28713</v>
      </c>
      <c r="V6" s="65" t="n">
        <v>429.4</v>
      </c>
      <c r="W6" s="66" t="n">
        <v>897.2</v>
      </c>
      <c r="X6" s="65" t="n">
        <v>214.8</v>
      </c>
      <c r="Y6" s="65" t="n">
        <v>107.0484618</v>
      </c>
      <c r="Z6" s="65" t="n">
        <v>91.90910519</v>
      </c>
      <c r="AA6" s="65" t="n">
        <v>300</v>
      </c>
      <c r="AB6" s="65" t="n">
        <v>2150</v>
      </c>
      <c r="AC6" s="67" t="n">
        <v>1984</v>
      </c>
      <c r="AD6" s="63"/>
    </row>
    <row r="7" customFormat="false" ht="15" hidden="false" customHeight="false" outlineLevel="0" collapsed="false">
      <c r="A7" s="64" t="s">
        <v>316</v>
      </c>
      <c r="B7" s="65" t="n">
        <v>2937</v>
      </c>
      <c r="C7" s="65" t="n">
        <v>51.84577058</v>
      </c>
      <c r="D7" s="65" t="n">
        <v>171.6214341</v>
      </c>
      <c r="E7" s="65" t="n">
        <v>429.7168696</v>
      </c>
      <c r="F7" s="65" t="n">
        <v>42.9149822</v>
      </c>
      <c r="G7" s="65" t="n">
        <v>91.51478057</v>
      </c>
      <c r="H7" s="65" t="n">
        <v>2.089</v>
      </c>
      <c r="I7" s="65" t="n">
        <v>150</v>
      </c>
      <c r="J7" s="65" t="n">
        <v>384.7608592</v>
      </c>
      <c r="K7" s="65" t="n">
        <v>306.842308</v>
      </c>
      <c r="L7" s="65" t="n">
        <v>231.2940454</v>
      </c>
      <c r="M7" s="65" t="n">
        <v>129.3594188</v>
      </c>
      <c r="N7" s="65" t="n">
        <v>34.71024414</v>
      </c>
      <c r="O7" s="65" t="n">
        <v>6228</v>
      </c>
      <c r="P7" s="65" t="n">
        <v>195.3</v>
      </c>
      <c r="Q7" s="65" t="n">
        <v>109.9302632</v>
      </c>
      <c r="R7" s="65" t="n">
        <v>23.37297339</v>
      </c>
      <c r="S7" s="65" t="n">
        <v>10117</v>
      </c>
      <c r="T7" s="66" t="n">
        <v>10911</v>
      </c>
      <c r="U7" s="66" t="n">
        <v>23930</v>
      </c>
      <c r="V7" s="65" t="n">
        <v>966.4</v>
      </c>
      <c r="W7" s="66" t="n">
        <v>1259</v>
      </c>
      <c r="X7" s="65" t="n">
        <v>200</v>
      </c>
      <c r="Y7" s="65" t="n">
        <v>143.5049201</v>
      </c>
      <c r="Z7" s="65" t="n">
        <v>106.9646285</v>
      </c>
      <c r="AA7" s="65" t="n">
        <v>300</v>
      </c>
      <c r="AB7" s="65" t="n">
        <v>2624</v>
      </c>
      <c r="AC7" s="67" t="n">
        <v>36.12</v>
      </c>
      <c r="AD7" s="63"/>
    </row>
    <row r="8" customFormat="false" ht="15" hidden="false" customHeight="false" outlineLevel="0" collapsed="false">
      <c r="A8" s="64" t="s">
        <v>317</v>
      </c>
      <c r="B8" s="65" t="n">
        <v>2959</v>
      </c>
      <c r="C8" s="65" t="n">
        <v>40.42480063</v>
      </c>
      <c r="D8" s="65" t="n">
        <v>133.8153948</v>
      </c>
      <c r="E8" s="65" t="n">
        <v>580.6946669</v>
      </c>
      <c r="F8" s="65" t="n">
        <v>39.8851493</v>
      </c>
      <c r="G8" s="65" t="n">
        <v>85.05376208</v>
      </c>
      <c r="H8" s="65" t="n">
        <v>182.5</v>
      </c>
      <c r="I8" s="65" t="n">
        <v>150</v>
      </c>
      <c r="J8" s="65" t="n">
        <v>387.0906786</v>
      </c>
      <c r="K8" s="65" t="n">
        <v>239.2488141</v>
      </c>
      <c r="L8" s="65" t="n">
        <v>180.3428817</v>
      </c>
      <c r="M8" s="65" t="n">
        <v>100.8631689</v>
      </c>
      <c r="N8" s="65" t="n">
        <v>27.06401474</v>
      </c>
      <c r="O8" s="65" t="n">
        <v>3431</v>
      </c>
      <c r="P8" s="65" t="n">
        <v>154.8</v>
      </c>
      <c r="Q8" s="65" t="n">
        <v>85.71401149</v>
      </c>
      <c r="R8" s="65" t="n">
        <v>18.22420188</v>
      </c>
      <c r="S8" s="65" t="n">
        <v>9452</v>
      </c>
      <c r="T8" s="66" t="n">
        <v>10424</v>
      </c>
      <c r="U8" s="66" t="n">
        <v>25187</v>
      </c>
      <c r="V8" s="65" t="n">
        <v>1864</v>
      </c>
      <c r="W8" s="66" t="n">
        <v>2749</v>
      </c>
      <c r="X8" s="65" t="n">
        <v>1631</v>
      </c>
      <c r="Y8" s="65" t="n">
        <v>133.3733552</v>
      </c>
      <c r="Z8" s="65" t="n">
        <v>83.4016687</v>
      </c>
      <c r="AA8" s="65" t="n">
        <v>536.5</v>
      </c>
      <c r="AB8" s="65" t="n">
        <v>2610</v>
      </c>
      <c r="AC8" s="67" t="n">
        <v>1519</v>
      </c>
      <c r="AD8" s="63"/>
    </row>
    <row r="9" customFormat="false" ht="15" hidden="false" customHeight="false" outlineLevel="0" collapsed="false">
      <c r="A9" s="64" t="s">
        <v>318</v>
      </c>
      <c r="B9" s="65" t="n">
        <v>2845</v>
      </c>
      <c r="C9" s="65" t="n">
        <v>38.60832714</v>
      </c>
      <c r="D9" s="65" t="n">
        <v>127.8024494</v>
      </c>
      <c r="E9" s="65" t="n">
        <v>60.81150175</v>
      </c>
      <c r="F9" s="65" t="n">
        <v>34.89471846</v>
      </c>
      <c r="G9" s="65" t="n">
        <v>74.41183334</v>
      </c>
      <c r="H9" s="65" t="n">
        <v>2.247</v>
      </c>
      <c r="I9" s="65" t="n">
        <v>237.1</v>
      </c>
      <c r="J9" s="65" t="n">
        <v>580.6536652</v>
      </c>
      <c r="K9" s="65" t="n">
        <v>228.498257</v>
      </c>
      <c r="L9" s="65" t="n">
        <v>172.2392409</v>
      </c>
      <c r="M9" s="65" t="n">
        <v>96.33091965</v>
      </c>
      <c r="N9" s="65" t="n">
        <v>25.84790323</v>
      </c>
      <c r="O9" s="65" t="n">
        <v>5192</v>
      </c>
      <c r="P9" s="65" t="n">
        <v>167.9</v>
      </c>
      <c r="Q9" s="65" t="n">
        <v>81.86248403</v>
      </c>
      <c r="R9" s="65" t="n">
        <v>17.40530409</v>
      </c>
      <c r="S9" s="65" t="n">
        <v>16025</v>
      </c>
      <c r="T9" s="66" t="n">
        <v>12296</v>
      </c>
      <c r="U9" s="66" t="n">
        <v>20957</v>
      </c>
      <c r="V9" s="65" t="n">
        <v>448.4</v>
      </c>
      <c r="W9" s="66" t="n">
        <v>625.3</v>
      </c>
      <c r="X9" s="65" t="n">
        <v>1512</v>
      </c>
      <c r="Y9" s="65" t="n">
        <v>116.6856778</v>
      </c>
      <c r="Z9" s="65" t="n">
        <v>79.65404551</v>
      </c>
      <c r="AA9" s="65" t="n">
        <v>500.6</v>
      </c>
      <c r="AB9" s="65" t="n">
        <v>1000</v>
      </c>
      <c r="AC9" s="67" t="n">
        <v>116.4</v>
      </c>
      <c r="AD9" s="63"/>
    </row>
    <row r="10" customFormat="false" ht="15" hidden="false" customHeight="false" outlineLevel="0" collapsed="false">
      <c r="A10" s="64" t="s">
        <v>319</v>
      </c>
      <c r="B10" s="65" t="n">
        <v>1426</v>
      </c>
      <c r="C10" s="65" t="n">
        <v>11.00139809</v>
      </c>
      <c r="D10" s="65" t="n">
        <v>36.41715991</v>
      </c>
      <c r="E10" s="65" t="n">
        <v>0.325183027</v>
      </c>
      <c r="F10" s="65" t="n">
        <v>18.37497845</v>
      </c>
      <c r="G10" s="65" t="n">
        <v>39.18403397</v>
      </c>
      <c r="H10" s="65" t="n">
        <v>8.976</v>
      </c>
      <c r="I10" s="65" t="n">
        <v>150</v>
      </c>
      <c r="J10" s="65" t="n">
        <v>191.4111514</v>
      </c>
      <c r="K10" s="65" t="n">
        <v>65.11031362</v>
      </c>
      <c r="L10" s="65" t="n">
        <v>49.07937216</v>
      </c>
      <c r="M10" s="65" t="n">
        <v>27.44938396</v>
      </c>
      <c r="N10" s="65" t="n">
        <v>7.365330081</v>
      </c>
      <c r="O10" s="65" t="n">
        <v>4371</v>
      </c>
      <c r="P10" s="65" t="n">
        <v>149.3</v>
      </c>
      <c r="Q10" s="65" t="n">
        <v>23.32661999</v>
      </c>
      <c r="R10" s="65" t="n">
        <v>4.959621237</v>
      </c>
      <c r="S10" s="65" t="n">
        <v>16931</v>
      </c>
      <c r="T10" s="66" t="n">
        <v>8140</v>
      </c>
      <c r="U10" s="66" t="n">
        <v>12765</v>
      </c>
      <c r="V10" s="65" t="n">
        <v>832.6</v>
      </c>
      <c r="W10" s="66" t="n">
        <v>711.8</v>
      </c>
      <c r="X10" s="65" t="n">
        <v>491</v>
      </c>
      <c r="Y10" s="65" t="n">
        <v>61.44473746</v>
      </c>
      <c r="Z10" s="65" t="n">
        <v>22.69732799</v>
      </c>
      <c r="AA10" s="65" t="n">
        <v>75</v>
      </c>
      <c r="AB10" s="65" t="n">
        <v>650</v>
      </c>
      <c r="AC10" s="67" t="n">
        <v>771.8</v>
      </c>
      <c r="AD10" s="63"/>
    </row>
    <row r="11" customFormat="false" ht="15" hidden="false" customHeight="false" outlineLevel="0" collapsed="false">
      <c r="A11" s="64" t="s">
        <v>320</v>
      </c>
      <c r="B11" s="65" t="n">
        <v>739.5</v>
      </c>
      <c r="C11" s="65" t="n">
        <v>6.646400572</v>
      </c>
      <c r="D11" s="65" t="n">
        <v>22.00111572</v>
      </c>
      <c r="E11" s="65" t="n">
        <v>0.219446311</v>
      </c>
      <c r="F11" s="65" t="n">
        <v>12.49789764</v>
      </c>
      <c r="G11" s="65" t="n">
        <v>26.65135348</v>
      </c>
      <c r="H11" s="65" t="n">
        <v>13.02</v>
      </c>
      <c r="I11" s="65" t="n">
        <v>85</v>
      </c>
      <c r="J11" s="65" t="n">
        <v>3.864940065</v>
      </c>
      <c r="K11" s="65" t="n">
        <v>39.33583914</v>
      </c>
      <c r="L11" s="65" t="n">
        <v>29.65088296</v>
      </c>
      <c r="M11" s="65" t="n">
        <v>16.58331057</v>
      </c>
      <c r="N11" s="65" t="n">
        <v>4.44970118</v>
      </c>
      <c r="O11" s="65" t="n">
        <v>5161</v>
      </c>
      <c r="P11" s="65" t="n">
        <v>133.5</v>
      </c>
      <c r="Q11" s="65" t="n">
        <v>14.09257797</v>
      </c>
      <c r="R11" s="65" t="n">
        <v>2.996312755</v>
      </c>
      <c r="S11" s="65" t="n">
        <v>12318</v>
      </c>
      <c r="T11" s="66" t="n">
        <v>5548</v>
      </c>
      <c r="U11" s="66" t="n">
        <v>11559</v>
      </c>
      <c r="V11" s="65" t="n">
        <v>1290</v>
      </c>
      <c r="W11" s="66" t="n">
        <v>1137</v>
      </c>
      <c r="X11" s="65" t="n">
        <v>323.1</v>
      </c>
      <c r="Y11" s="65" t="n">
        <v>41.79216001</v>
      </c>
      <c r="Z11" s="65" t="n">
        <v>13.7123966</v>
      </c>
      <c r="AA11" s="65" t="n">
        <v>75</v>
      </c>
      <c r="AB11" s="65" t="n">
        <v>500</v>
      </c>
      <c r="AC11" s="67" t="n">
        <v>987.8</v>
      </c>
      <c r="AD11" s="63"/>
    </row>
    <row r="12" customFormat="false" ht="15" hidden="false" customHeight="false" outlineLevel="0" collapsed="false">
      <c r="A12" s="64" t="s">
        <v>321</v>
      </c>
      <c r="B12" s="65" t="n">
        <v>188</v>
      </c>
      <c r="C12" s="65" t="n">
        <v>32.14478629</v>
      </c>
      <c r="D12" s="65" t="n">
        <v>106.4066415</v>
      </c>
      <c r="E12" s="65" t="n">
        <v>224.5964832</v>
      </c>
      <c r="F12" s="65" t="n">
        <v>37.62879101</v>
      </c>
      <c r="G12" s="65" t="n">
        <v>80.24215264</v>
      </c>
      <c r="H12" s="65" t="n">
        <v>12.42</v>
      </c>
      <c r="I12" s="65" t="n">
        <v>85</v>
      </c>
      <c r="J12" s="65" t="n">
        <v>122.4859098</v>
      </c>
      <c r="K12" s="65" t="n">
        <v>190.2446488</v>
      </c>
      <c r="L12" s="65" t="n">
        <v>143.4041307</v>
      </c>
      <c r="M12" s="65" t="n">
        <v>80.20385899</v>
      </c>
      <c r="N12" s="65" t="n">
        <v>21.52062488</v>
      </c>
      <c r="O12" s="65" t="n">
        <v>5714</v>
      </c>
      <c r="P12" s="65" t="n">
        <v>84.61</v>
      </c>
      <c r="Q12" s="65" t="n">
        <v>68.15762944</v>
      </c>
      <c r="R12" s="65" t="n">
        <v>14.49142768</v>
      </c>
      <c r="S12" s="65" t="n">
        <v>8548</v>
      </c>
      <c r="T12" s="66" t="n">
        <v>3473</v>
      </c>
      <c r="U12" s="66" t="n">
        <v>10125</v>
      </c>
      <c r="V12" s="65" t="n">
        <v>1247</v>
      </c>
      <c r="W12" s="66" t="n">
        <v>1117</v>
      </c>
      <c r="X12" s="65" t="n">
        <v>340.7</v>
      </c>
      <c r="Y12" s="65" t="n">
        <v>125.8282393</v>
      </c>
      <c r="Z12" s="65" t="n">
        <v>66.31891252</v>
      </c>
      <c r="AA12" s="65" t="n">
        <v>75</v>
      </c>
      <c r="AB12" s="65" t="n">
        <v>500</v>
      </c>
      <c r="AC12" s="67" t="n">
        <v>1107</v>
      </c>
      <c r="AD12" s="63"/>
    </row>
    <row r="13" customFormat="false" ht="15" hidden="false" customHeight="false" outlineLevel="0" collapsed="false">
      <c r="A13" s="64" t="s">
        <v>322</v>
      </c>
      <c r="B13" s="65" t="n">
        <v>387.4</v>
      </c>
      <c r="C13" s="65" t="n">
        <v>10.8019368</v>
      </c>
      <c r="D13" s="65" t="n">
        <v>35.75689711</v>
      </c>
      <c r="E13" s="65" t="n">
        <v>49.84487134</v>
      </c>
      <c r="F13" s="65" t="n">
        <v>10.83052906</v>
      </c>
      <c r="G13" s="65" t="n">
        <v>23.0957451</v>
      </c>
      <c r="H13" s="65" t="n">
        <v>9.101</v>
      </c>
      <c r="I13" s="65" t="n">
        <v>150</v>
      </c>
      <c r="J13" s="65" t="n">
        <v>0.98399748</v>
      </c>
      <c r="K13" s="65" t="n">
        <v>63.92982843</v>
      </c>
      <c r="L13" s="65" t="n">
        <v>48.18953661</v>
      </c>
      <c r="M13" s="65" t="n">
        <v>26.95171178</v>
      </c>
      <c r="N13" s="65" t="n">
        <v>7.231792664</v>
      </c>
      <c r="O13" s="65" t="n">
        <v>1260</v>
      </c>
      <c r="P13" s="65" t="n">
        <v>75.32</v>
      </c>
      <c r="Q13" s="65" t="n">
        <v>22.90369575</v>
      </c>
      <c r="R13" s="65" t="n">
        <v>4.869700623</v>
      </c>
      <c r="S13" s="65" t="n">
        <v>5725</v>
      </c>
      <c r="T13" s="66" t="n">
        <v>4145</v>
      </c>
      <c r="U13" s="66" t="n">
        <v>7028</v>
      </c>
      <c r="V13" s="65" t="n">
        <v>1331</v>
      </c>
      <c r="W13" s="66" t="n">
        <v>1297</v>
      </c>
      <c r="X13" s="65" t="n">
        <v>266.9</v>
      </c>
      <c r="Y13" s="65" t="n">
        <v>36.21658748</v>
      </c>
      <c r="Z13" s="65" t="n">
        <v>22.28581316</v>
      </c>
      <c r="AA13" s="65" t="n">
        <v>75</v>
      </c>
      <c r="AB13" s="65" t="n">
        <v>551.9</v>
      </c>
      <c r="AC13" s="67" t="n">
        <v>815.8</v>
      </c>
      <c r="AD13" s="63"/>
    </row>
    <row r="14" customFormat="false" ht="15" hidden="false" customHeight="false" outlineLevel="0" collapsed="false">
      <c r="A14" s="64" t="s">
        <v>323</v>
      </c>
      <c r="B14" s="65" t="n">
        <v>677.7</v>
      </c>
      <c r="C14" s="65" t="n">
        <v>16.20629113</v>
      </c>
      <c r="D14" s="65" t="n">
        <v>53.6465539</v>
      </c>
      <c r="E14" s="65" t="n">
        <v>70.44556156</v>
      </c>
      <c r="F14" s="65" t="n">
        <v>12.43387676</v>
      </c>
      <c r="G14" s="65" t="n">
        <v>26.51483106</v>
      </c>
      <c r="H14" s="65" t="n">
        <v>5.997</v>
      </c>
      <c r="I14" s="65" t="n">
        <v>150</v>
      </c>
      <c r="J14" s="65" t="n">
        <v>28.51514755</v>
      </c>
      <c r="K14" s="65" t="n">
        <v>95.91478186</v>
      </c>
      <c r="L14" s="65" t="n">
        <v>72.29941024</v>
      </c>
      <c r="M14" s="65" t="n">
        <v>40.43601587</v>
      </c>
      <c r="N14" s="65" t="n">
        <v>10.84995585</v>
      </c>
      <c r="O14" s="65" t="n">
        <v>2947</v>
      </c>
      <c r="P14" s="65" t="n">
        <v>239.3</v>
      </c>
      <c r="Q14" s="65" t="n">
        <v>34.36272294</v>
      </c>
      <c r="R14" s="65" t="n">
        <v>7.306077374</v>
      </c>
      <c r="S14" s="65" t="n">
        <v>5350</v>
      </c>
      <c r="T14" s="66" t="n">
        <v>3846</v>
      </c>
      <c r="U14" s="66" t="n">
        <v>8739</v>
      </c>
      <c r="V14" s="65" t="n">
        <v>626.8</v>
      </c>
      <c r="W14" s="66" t="n">
        <v>1056</v>
      </c>
      <c r="X14" s="65" t="n">
        <v>777.1</v>
      </c>
      <c r="Y14" s="65" t="n">
        <v>41.57807831</v>
      </c>
      <c r="Z14" s="65" t="n">
        <v>33.43570538</v>
      </c>
      <c r="AA14" s="65" t="n">
        <v>150</v>
      </c>
      <c r="AB14" s="65" t="n">
        <v>500</v>
      </c>
      <c r="AC14" s="67" t="n">
        <v>570.7</v>
      </c>
      <c r="AD14" s="63"/>
    </row>
    <row r="15" customFormat="false" ht="15" hidden="false" customHeight="false" outlineLevel="0" collapsed="false">
      <c r="A15" s="64" t="s">
        <v>324</v>
      </c>
      <c r="B15" s="65" t="n">
        <v>2127</v>
      </c>
      <c r="C15" s="65" t="n">
        <v>21.5225744</v>
      </c>
      <c r="D15" s="65" t="n">
        <v>71.24467518</v>
      </c>
      <c r="E15" s="65" t="n">
        <v>90.92631065</v>
      </c>
      <c r="F15" s="65" t="n">
        <v>15.77274843</v>
      </c>
      <c r="G15" s="65" t="n">
        <v>33.6348645</v>
      </c>
      <c r="H15" s="65" t="n">
        <v>190.6</v>
      </c>
      <c r="I15" s="65" t="n">
        <v>150</v>
      </c>
      <c r="J15" s="65" t="n">
        <v>28.74155248</v>
      </c>
      <c r="K15" s="65" t="n">
        <v>127.3784984</v>
      </c>
      <c r="L15" s="65" t="n">
        <v>96.01638173</v>
      </c>
      <c r="M15" s="65" t="n">
        <v>53.70057546</v>
      </c>
      <c r="N15" s="65" t="n">
        <v>14.4091563</v>
      </c>
      <c r="O15" s="65" t="n">
        <v>1200</v>
      </c>
      <c r="P15" s="65" t="n">
        <v>162.3</v>
      </c>
      <c r="Q15" s="65" t="n">
        <v>45.6350102</v>
      </c>
      <c r="R15" s="65" t="n">
        <v>9.702750158</v>
      </c>
      <c r="S15" s="65" t="n">
        <v>8270</v>
      </c>
      <c r="T15" s="66" t="n">
        <v>11181</v>
      </c>
      <c r="U15" s="66" t="n">
        <v>27269</v>
      </c>
      <c r="V15" s="65" t="n">
        <v>944.1</v>
      </c>
      <c r="W15" s="66" t="n">
        <v>1906</v>
      </c>
      <c r="X15" s="65" t="n">
        <v>200.3</v>
      </c>
      <c r="Y15" s="65" t="n">
        <v>52.74304886</v>
      </c>
      <c r="Z15" s="65" t="n">
        <v>44.40389542</v>
      </c>
      <c r="AA15" s="65" t="n">
        <v>150</v>
      </c>
      <c r="AB15" s="65" t="n">
        <v>3927</v>
      </c>
      <c r="AC15" s="67" t="n">
        <v>1058</v>
      </c>
      <c r="AD15" s="63"/>
    </row>
    <row r="16" customFormat="false" ht="15" hidden="false" customHeight="false" outlineLevel="0" collapsed="false">
      <c r="A16" s="64" t="s">
        <v>325</v>
      </c>
      <c r="B16" s="65" t="n">
        <v>2207</v>
      </c>
      <c r="C16" s="65" t="n">
        <v>52.72898691</v>
      </c>
      <c r="D16" s="65" t="n">
        <v>174.5450835</v>
      </c>
      <c r="E16" s="65" t="n">
        <v>208.0062865</v>
      </c>
      <c r="F16" s="65" t="n">
        <v>47.11323524</v>
      </c>
      <c r="G16" s="65" t="n">
        <v>100.4674164</v>
      </c>
      <c r="H16" s="65" t="n">
        <v>112.7</v>
      </c>
      <c r="I16" s="65" t="n">
        <v>150</v>
      </c>
      <c r="J16" s="65" t="n">
        <v>157.1803328</v>
      </c>
      <c r="K16" s="65" t="n">
        <v>312.0695066</v>
      </c>
      <c r="L16" s="65" t="n">
        <v>235.2342449</v>
      </c>
      <c r="M16" s="65" t="n">
        <v>131.5631155</v>
      </c>
      <c r="N16" s="65" t="n">
        <v>35.30154897</v>
      </c>
      <c r="O16" s="65" t="n">
        <v>1200</v>
      </c>
      <c r="P16" s="65" t="n">
        <v>142.2</v>
      </c>
      <c r="Q16" s="65" t="n">
        <v>111.8029754</v>
      </c>
      <c r="R16" s="65" t="n">
        <v>23.77114264</v>
      </c>
      <c r="S16" s="65" t="n">
        <v>7007</v>
      </c>
      <c r="T16" s="66" t="n">
        <v>9770</v>
      </c>
      <c r="U16" s="66" t="n">
        <v>21389</v>
      </c>
      <c r="V16" s="65" t="n">
        <v>339.3</v>
      </c>
      <c r="W16" s="66" t="n">
        <v>737</v>
      </c>
      <c r="X16" s="65" t="n">
        <v>342.2</v>
      </c>
      <c r="Y16" s="65" t="n">
        <v>157.5436063</v>
      </c>
      <c r="Z16" s="65" t="n">
        <v>108.7868197</v>
      </c>
      <c r="AA16" s="65" t="n">
        <v>157.7</v>
      </c>
      <c r="AB16" s="65" t="n">
        <v>4076</v>
      </c>
      <c r="AC16" s="67" t="n">
        <v>55.85</v>
      </c>
      <c r="AD16" s="63"/>
    </row>
    <row r="17" customFormat="false" ht="15" hidden="false" customHeight="false" outlineLevel="0" collapsed="false">
      <c r="A17" s="64" t="s">
        <v>326</v>
      </c>
      <c r="B17" s="65" t="n">
        <v>2647</v>
      </c>
      <c r="C17" s="65" t="n">
        <v>57.29127054</v>
      </c>
      <c r="D17" s="65" t="n">
        <v>189.6472924</v>
      </c>
      <c r="E17" s="65" t="n">
        <v>213.4219772</v>
      </c>
      <c r="F17" s="65" t="n">
        <v>48.13652162</v>
      </c>
      <c r="G17" s="65" t="n">
        <v>102.6495407</v>
      </c>
      <c r="H17" s="65" t="n">
        <v>178.5</v>
      </c>
      <c r="I17" s="65" t="n">
        <v>200</v>
      </c>
      <c r="J17" s="65" t="n">
        <v>202.7462249</v>
      </c>
      <c r="K17" s="65" t="n">
        <v>339.0707764</v>
      </c>
      <c r="L17" s="65" t="n">
        <v>255.5874776</v>
      </c>
      <c r="M17" s="65" t="n">
        <v>142.9463846</v>
      </c>
      <c r="N17" s="65" t="n">
        <v>38.35595392</v>
      </c>
      <c r="O17" s="65" t="n">
        <v>1200</v>
      </c>
      <c r="P17" s="65" t="n">
        <v>141.7</v>
      </c>
      <c r="Q17" s="65" t="n">
        <v>121.4765328</v>
      </c>
      <c r="R17" s="65" t="n">
        <v>25.8278993</v>
      </c>
      <c r="S17" s="65" t="n">
        <v>7205</v>
      </c>
      <c r="T17" s="66" t="n">
        <v>10595</v>
      </c>
      <c r="U17" s="66" t="n">
        <v>20935</v>
      </c>
      <c r="V17" s="65" t="n">
        <v>80.93</v>
      </c>
      <c r="W17" s="66" t="n">
        <v>422.9</v>
      </c>
      <c r="X17" s="65" t="n">
        <v>578.9</v>
      </c>
      <c r="Y17" s="65" t="n">
        <v>160.9654097</v>
      </c>
      <c r="Z17" s="65" t="n">
        <v>118.1994095</v>
      </c>
      <c r="AA17" s="65" t="n">
        <v>170.1</v>
      </c>
      <c r="AB17" s="65" t="n">
        <v>2914</v>
      </c>
      <c r="AC17" s="67" t="n">
        <v>91.14</v>
      </c>
      <c r="AD17" s="63"/>
    </row>
    <row r="18" customFormat="false" ht="15" hidden="false" customHeight="false" outlineLevel="0" collapsed="false">
      <c r="A18" s="64" t="s">
        <v>327</v>
      </c>
      <c r="B18" s="65" t="n">
        <v>11681</v>
      </c>
      <c r="C18" s="65" t="n">
        <v>31.64842882</v>
      </c>
      <c r="D18" s="65" t="n">
        <v>104.763584</v>
      </c>
      <c r="E18" s="65" t="n">
        <v>219.8767278</v>
      </c>
      <c r="F18" s="65" t="n">
        <v>25.2079345</v>
      </c>
      <c r="G18" s="65" t="n">
        <v>53.75508682</v>
      </c>
      <c r="H18" s="65" t="n">
        <v>737</v>
      </c>
      <c r="I18" s="65" t="n">
        <v>200</v>
      </c>
      <c r="J18" s="65" t="n">
        <v>42.47559915</v>
      </c>
      <c r="K18" s="65" t="n">
        <v>187.307023</v>
      </c>
      <c r="L18" s="65" t="n">
        <v>141.1897836</v>
      </c>
      <c r="M18" s="65" t="n">
        <v>78.96540667</v>
      </c>
      <c r="N18" s="65" t="n">
        <v>21.18831833</v>
      </c>
      <c r="O18" s="65" t="n">
        <v>10526</v>
      </c>
      <c r="P18" s="65" t="n">
        <v>170.4</v>
      </c>
      <c r="Q18" s="65" t="n">
        <v>67.10518664</v>
      </c>
      <c r="R18" s="65" t="n">
        <v>14.26766111</v>
      </c>
      <c r="S18" s="65" t="n">
        <v>32438</v>
      </c>
      <c r="T18" s="66" t="n">
        <v>44414</v>
      </c>
      <c r="U18" s="66" t="n">
        <v>73540</v>
      </c>
      <c r="V18" s="65" t="n">
        <v>1217</v>
      </c>
      <c r="W18" s="66" t="n">
        <v>1740</v>
      </c>
      <c r="X18" s="65" t="n">
        <v>228.9</v>
      </c>
      <c r="Y18" s="65" t="n">
        <v>84.29369979</v>
      </c>
      <c r="Z18" s="65" t="n">
        <v>65.29486191</v>
      </c>
      <c r="AA18" s="65" t="n">
        <v>150</v>
      </c>
      <c r="AB18" s="65" t="n">
        <v>5945</v>
      </c>
      <c r="AC18" s="67" t="n">
        <v>15938</v>
      </c>
      <c r="AD18" s="63"/>
    </row>
    <row r="19" customFormat="false" ht="15" hidden="false" customHeight="false" outlineLevel="0" collapsed="false">
      <c r="A19" s="64" t="s">
        <v>328</v>
      </c>
      <c r="B19" s="65" t="n">
        <v>4704</v>
      </c>
      <c r="C19" s="65" t="n">
        <v>31.11980906</v>
      </c>
      <c r="D19" s="65" t="n">
        <v>103.0137309</v>
      </c>
      <c r="E19" s="65" t="n">
        <v>180.4171155</v>
      </c>
      <c r="F19" s="65" t="n">
        <v>29.54841224</v>
      </c>
      <c r="G19" s="65" t="n">
        <v>63.01101208</v>
      </c>
      <c r="H19" s="65" t="n">
        <v>377.1</v>
      </c>
      <c r="I19" s="65" t="n">
        <v>200</v>
      </c>
      <c r="J19" s="65" t="n">
        <v>22.63114061</v>
      </c>
      <c r="K19" s="65" t="n">
        <v>184.1784572</v>
      </c>
      <c r="L19" s="65" t="n">
        <v>138.8315083</v>
      </c>
      <c r="M19" s="65" t="n">
        <v>77.64645733</v>
      </c>
      <c r="N19" s="65" t="n">
        <v>20.83441249</v>
      </c>
      <c r="O19" s="65" t="n">
        <v>11946</v>
      </c>
      <c r="P19" s="65" t="n">
        <v>205.7</v>
      </c>
      <c r="Q19" s="65" t="n">
        <v>65.98433707</v>
      </c>
      <c r="R19" s="65" t="n">
        <v>14.02935014</v>
      </c>
      <c r="S19" s="65" t="n">
        <v>21229</v>
      </c>
      <c r="T19" s="66" t="n">
        <v>26547</v>
      </c>
      <c r="U19" s="66" t="n">
        <v>52798</v>
      </c>
      <c r="V19" s="65" t="n">
        <v>1457</v>
      </c>
      <c r="W19" s="66" t="n">
        <v>2012</v>
      </c>
      <c r="X19" s="65" t="n">
        <v>201.8</v>
      </c>
      <c r="Y19" s="65" t="n">
        <v>98.80797615</v>
      </c>
      <c r="Z19" s="65" t="n">
        <v>64.20424997</v>
      </c>
      <c r="AA19" s="65" t="n">
        <v>150</v>
      </c>
      <c r="AB19" s="65" t="n">
        <v>5430</v>
      </c>
      <c r="AC19" s="67" t="n">
        <v>2110</v>
      </c>
      <c r="AD19" s="63"/>
    </row>
    <row r="20" customFormat="false" ht="15" hidden="false" customHeight="false" outlineLevel="0" collapsed="false">
      <c r="A20" s="64" t="s">
        <v>329</v>
      </c>
      <c r="B20" s="65" t="n">
        <v>3121</v>
      </c>
      <c r="C20" s="65" t="n">
        <v>19.37059466</v>
      </c>
      <c r="D20" s="65" t="n">
        <v>64.12112693</v>
      </c>
      <c r="E20" s="65" t="n">
        <v>73.95534593</v>
      </c>
      <c r="F20" s="65" t="n">
        <v>17.34445572</v>
      </c>
      <c r="G20" s="65" t="n">
        <v>36.98647832</v>
      </c>
      <c r="H20" s="65" t="n">
        <v>2.423</v>
      </c>
      <c r="I20" s="65" t="n">
        <v>200</v>
      </c>
      <c r="J20" s="65" t="n">
        <v>114.1269404</v>
      </c>
      <c r="K20" s="65" t="n">
        <v>114.6422921</v>
      </c>
      <c r="L20" s="65" t="n">
        <v>86.41598245</v>
      </c>
      <c r="M20" s="65" t="n">
        <v>48.33121081</v>
      </c>
      <c r="N20" s="65" t="n">
        <v>12.96842659</v>
      </c>
      <c r="O20" s="65" t="n">
        <v>7779</v>
      </c>
      <c r="P20" s="65" t="n">
        <v>129.3</v>
      </c>
      <c r="Q20" s="65" t="n">
        <v>41.072098</v>
      </c>
      <c r="R20" s="65" t="n">
        <v>8.732600336</v>
      </c>
      <c r="S20" s="65" t="n">
        <v>12959</v>
      </c>
      <c r="T20" s="66" t="n">
        <v>13715</v>
      </c>
      <c r="U20" s="66" t="n">
        <v>28707</v>
      </c>
      <c r="V20" s="65" t="n">
        <v>3691</v>
      </c>
      <c r="W20" s="66" t="n">
        <v>4137</v>
      </c>
      <c r="X20" s="65" t="n">
        <v>1632</v>
      </c>
      <c r="Y20" s="65" t="n">
        <v>57.99873621</v>
      </c>
      <c r="Z20" s="65" t="n">
        <v>39.96407881</v>
      </c>
      <c r="AA20" s="65" t="n">
        <v>1080</v>
      </c>
      <c r="AB20" s="65" t="n">
        <v>2418</v>
      </c>
      <c r="AC20" s="67" t="n">
        <v>314.5</v>
      </c>
      <c r="AD20" s="63"/>
    </row>
    <row r="21" customFormat="false" ht="15" hidden="false" customHeight="false" outlineLevel="0" collapsed="false">
      <c r="A21" s="64" t="s">
        <v>330</v>
      </c>
      <c r="B21" s="65" t="n">
        <v>4408</v>
      </c>
      <c r="C21" s="65" t="n">
        <v>11.51289674</v>
      </c>
      <c r="D21" s="65" t="n">
        <v>38.11033817</v>
      </c>
      <c r="E21" s="65" t="n">
        <v>67.17789369</v>
      </c>
      <c r="F21" s="65" t="n">
        <v>21.73739928</v>
      </c>
      <c r="G21" s="65" t="n">
        <v>46.35428522</v>
      </c>
      <c r="H21" s="65" t="n">
        <v>3.283</v>
      </c>
      <c r="I21" s="65" t="n">
        <v>277.4</v>
      </c>
      <c r="J21" s="65" t="n">
        <v>87.6975972</v>
      </c>
      <c r="K21" s="65" t="n">
        <v>68.13755043</v>
      </c>
      <c r="L21" s="65" t="n">
        <v>51.3612669</v>
      </c>
      <c r="M21" s="65" t="n">
        <v>28.72561473</v>
      </c>
      <c r="N21" s="65" t="n">
        <v>7.707773499</v>
      </c>
      <c r="O21" s="65" t="n">
        <v>4354</v>
      </c>
      <c r="P21" s="65" t="n">
        <v>994.2</v>
      </c>
      <c r="Q21" s="65" t="n">
        <v>24.4111671</v>
      </c>
      <c r="R21" s="65" t="n">
        <v>5.190213707</v>
      </c>
      <c r="S21" s="65" t="n">
        <v>11144</v>
      </c>
      <c r="T21" s="66" t="n">
        <v>8032</v>
      </c>
      <c r="U21" s="66" t="n">
        <v>20170</v>
      </c>
      <c r="V21" s="65" t="n">
        <v>530.4</v>
      </c>
      <c r="W21" s="66" t="n">
        <v>2067</v>
      </c>
      <c r="X21" s="65" t="n">
        <v>1505</v>
      </c>
      <c r="Y21" s="65" t="n">
        <v>72.68845488</v>
      </c>
      <c r="Z21" s="65" t="n">
        <v>23.75261682</v>
      </c>
      <c r="AA21" s="65" t="n">
        <v>1007</v>
      </c>
      <c r="AB21" s="65" t="n">
        <v>3595</v>
      </c>
      <c r="AC21" s="67" t="n">
        <v>284.3</v>
      </c>
      <c r="AD21" s="63"/>
    </row>
    <row r="22" customFormat="false" ht="15" hidden="false" customHeight="false" outlineLevel="0" collapsed="false">
      <c r="A22" s="64" t="s">
        <v>331</v>
      </c>
      <c r="B22" s="65" t="n">
        <v>4629</v>
      </c>
      <c r="C22" s="65" t="n">
        <v>7.020637836</v>
      </c>
      <c r="D22" s="65" t="n">
        <v>23.2399272</v>
      </c>
      <c r="E22" s="65" t="n">
        <v>25.90851562</v>
      </c>
      <c r="F22" s="65" t="n">
        <v>9.036833329</v>
      </c>
      <c r="G22" s="65" t="n">
        <v>19.27074827</v>
      </c>
      <c r="H22" s="65" t="n">
        <v>8.049</v>
      </c>
      <c r="I22" s="65" t="n">
        <v>200</v>
      </c>
      <c r="J22" s="65" t="n">
        <v>12.91743713</v>
      </c>
      <c r="K22" s="65" t="n">
        <v>41.55071269</v>
      </c>
      <c r="L22" s="65" t="n">
        <v>31.32042803</v>
      </c>
      <c r="M22" s="65" t="n">
        <v>17.51706301</v>
      </c>
      <c r="N22" s="65" t="n">
        <v>4.700249424</v>
      </c>
      <c r="O22" s="65" t="n">
        <v>5131</v>
      </c>
      <c r="P22" s="65" t="n">
        <v>176.1</v>
      </c>
      <c r="Q22" s="65" t="n">
        <v>14.88608534</v>
      </c>
      <c r="R22" s="65" t="n">
        <v>3.16502541</v>
      </c>
      <c r="S22" s="65" t="n">
        <v>12910</v>
      </c>
      <c r="T22" s="66" t="n">
        <v>5261</v>
      </c>
      <c r="U22" s="66" t="n">
        <v>17409</v>
      </c>
      <c r="V22" s="65" t="n">
        <v>2918</v>
      </c>
      <c r="W22" s="66" t="n">
        <v>3076</v>
      </c>
      <c r="X22" s="65" t="n">
        <v>414.1</v>
      </c>
      <c r="Y22" s="65" t="n">
        <v>30.21858518</v>
      </c>
      <c r="Z22" s="65" t="n">
        <v>14.48449718</v>
      </c>
      <c r="AA22" s="65" t="n">
        <v>250</v>
      </c>
      <c r="AB22" s="65" t="n">
        <v>3140</v>
      </c>
      <c r="AC22" s="67" t="n">
        <v>748.8</v>
      </c>
      <c r="AD22" s="63"/>
    </row>
    <row r="23" customFormat="false" ht="15" hidden="false" customHeight="false" outlineLevel="0" collapsed="false">
      <c r="A23" s="64" t="s">
        <v>332</v>
      </c>
      <c r="B23" s="65" t="n">
        <v>2540</v>
      </c>
      <c r="C23" s="65" t="n">
        <v>5.373399046</v>
      </c>
      <c r="D23" s="65" t="n">
        <v>17.78718766</v>
      </c>
      <c r="E23" s="65" t="n">
        <v>5.01530884</v>
      </c>
      <c r="F23" s="65" t="n">
        <v>6.611154933</v>
      </c>
      <c r="G23" s="65" t="n">
        <v>14.0980693</v>
      </c>
      <c r="H23" s="65" t="n">
        <v>11.34</v>
      </c>
      <c r="I23" s="65" t="n">
        <v>85</v>
      </c>
      <c r="J23" s="65" t="n">
        <v>11.06051974</v>
      </c>
      <c r="K23" s="65" t="n">
        <v>31.80174867</v>
      </c>
      <c r="L23" s="65" t="n">
        <v>23.97177608</v>
      </c>
      <c r="M23" s="65" t="n">
        <v>13.40706812</v>
      </c>
      <c r="N23" s="65" t="n">
        <v>3.597438917</v>
      </c>
      <c r="O23" s="65" t="n">
        <v>8925</v>
      </c>
      <c r="P23" s="65" t="n">
        <v>137.8</v>
      </c>
      <c r="Q23" s="65" t="n">
        <v>11.39339169</v>
      </c>
      <c r="R23" s="65" t="n">
        <v>2.422421569</v>
      </c>
      <c r="S23" s="65" t="n">
        <v>15691</v>
      </c>
      <c r="T23" s="66" t="n">
        <v>9137</v>
      </c>
      <c r="U23" s="66" t="n">
        <v>20687</v>
      </c>
      <c r="V23" s="65" t="n">
        <v>1048</v>
      </c>
      <c r="W23" s="66" t="n">
        <v>890.1</v>
      </c>
      <c r="X23" s="65" t="n">
        <v>364.7</v>
      </c>
      <c r="Y23" s="65" t="n">
        <v>22.10727377</v>
      </c>
      <c r="Z23" s="65" t="n">
        <v>11.08602739</v>
      </c>
      <c r="AA23" s="65" t="n">
        <v>250</v>
      </c>
      <c r="AB23" s="65" t="n">
        <v>518.4</v>
      </c>
      <c r="AC23" s="67" t="n">
        <v>900.1</v>
      </c>
      <c r="AD23" s="63"/>
    </row>
    <row r="24" customFormat="false" ht="15" hidden="false" customHeight="false" outlineLevel="0" collapsed="false">
      <c r="A24" s="64" t="s">
        <v>333</v>
      </c>
      <c r="B24" s="65" t="n">
        <v>1848</v>
      </c>
      <c r="C24" s="65" t="n">
        <v>5.433479267</v>
      </c>
      <c r="D24" s="65" t="n">
        <v>17.98606701</v>
      </c>
      <c r="E24" s="65" t="n">
        <v>37.07292309</v>
      </c>
      <c r="F24" s="65" t="n">
        <v>8.371768729</v>
      </c>
      <c r="G24" s="65" t="n">
        <v>17.85252</v>
      </c>
      <c r="H24" s="65" t="n">
        <v>12.85</v>
      </c>
      <c r="I24" s="65" t="n">
        <v>85</v>
      </c>
      <c r="J24" s="65" t="n">
        <v>1.103421728</v>
      </c>
      <c r="K24" s="65" t="n">
        <v>32.15732547</v>
      </c>
      <c r="L24" s="65" t="n">
        <v>24.2398056</v>
      </c>
      <c r="M24" s="65" t="n">
        <v>13.55697316</v>
      </c>
      <c r="N24" s="65" t="n">
        <v>3.637662046</v>
      </c>
      <c r="O24" s="65" t="n">
        <v>7368</v>
      </c>
      <c r="P24" s="65" t="n">
        <v>252.3</v>
      </c>
      <c r="Q24" s="65" t="n">
        <v>11.52078172</v>
      </c>
      <c r="R24" s="65" t="n">
        <v>2.449506775</v>
      </c>
      <c r="S24" s="65" t="n">
        <v>10338</v>
      </c>
      <c r="T24" s="66" t="n">
        <v>5378</v>
      </c>
      <c r="U24" s="66" t="n">
        <v>14918</v>
      </c>
      <c r="V24" s="65" t="n">
        <v>1505</v>
      </c>
      <c r="W24" s="66" t="n">
        <v>1552</v>
      </c>
      <c r="X24" s="65" t="n">
        <v>335.7</v>
      </c>
      <c r="Y24" s="65" t="n">
        <v>27.99465224</v>
      </c>
      <c r="Z24" s="65" t="n">
        <v>11.20998077</v>
      </c>
      <c r="AA24" s="65" t="n">
        <v>250</v>
      </c>
      <c r="AB24" s="65" t="n">
        <v>500</v>
      </c>
      <c r="AC24" s="67" t="n">
        <v>1280</v>
      </c>
      <c r="AD24" s="63"/>
    </row>
    <row r="25" customFormat="false" ht="15" hidden="false" customHeight="false" outlineLevel="0" collapsed="false">
      <c r="A25" s="64" t="s">
        <v>334</v>
      </c>
      <c r="B25" s="65" t="n">
        <v>1345</v>
      </c>
      <c r="C25" s="65" t="n">
        <v>42.25448794</v>
      </c>
      <c r="D25" s="65" t="n">
        <v>139.8720809</v>
      </c>
      <c r="E25" s="65" t="n">
        <v>199.6270234</v>
      </c>
      <c r="F25" s="65" t="n">
        <v>39.61175995</v>
      </c>
      <c r="G25" s="65" t="n">
        <v>84.47076834</v>
      </c>
      <c r="H25" s="65" t="n">
        <v>12.68</v>
      </c>
      <c r="I25" s="65" t="n">
        <v>150</v>
      </c>
      <c r="J25" s="65" t="n">
        <v>54.62906835</v>
      </c>
      <c r="K25" s="65" t="n">
        <v>250.0775754</v>
      </c>
      <c r="L25" s="65" t="n">
        <v>188.5054719</v>
      </c>
      <c r="M25" s="65" t="n">
        <v>105.4283877</v>
      </c>
      <c r="N25" s="65" t="n">
        <v>28.28897277</v>
      </c>
      <c r="O25" s="65" t="n">
        <v>750</v>
      </c>
      <c r="P25" s="65" t="n">
        <v>415.2</v>
      </c>
      <c r="Q25" s="65" t="n">
        <v>89.59355662</v>
      </c>
      <c r="R25" s="65" t="n">
        <v>19.04905667</v>
      </c>
      <c r="S25" s="65" t="n">
        <v>6387</v>
      </c>
      <c r="T25" s="66" t="n">
        <v>4480</v>
      </c>
      <c r="U25" s="66" t="n">
        <v>8569</v>
      </c>
      <c r="V25" s="65" t="n">
        <v>1210</v>
      </c>
      <c r="W25" s="66" t="n">
        <v>1521</v>
      </c>
      <c r="X25" s="65" t="n">
        <v>281.1</v>
      </c>
      <c r="Y25" s="65" t="n">
        <v>132.4591589</v>
      </c>
      <c r="Z25" s="65" t="n">
        <v>87.17655372</v>
      </c>
      <c r="AA25" s="65" t="n">
        <v>250</v>
      </c>
      <c r="AB25" s="65" t="n">
        <v>500</v>
      </c>
      <c r="AC25" s="67" t="n">
        <v>1181</v>
      </c>
      <c r="AD25" s="63"/>
    </row>
    <row r="26" customFormat="false" ht="15" hidden="false" customHeight="false" outlineLevel="0" collapsed="false">
      <c r="A26" s="64" t="s">
        <v>335</v>
      </c>
      <c r="B26" s="65" t="n">
        <v>1130</v>
      </c>
      <c r="C26" s="65" t="n">
        <v>49.50774867</v>
      </c>
      <c r="D26" s="65" t="n">
        <v>163.8820435</v>
      </c>
      <c r="E26" s="65" t="n">
        <v>125.1450898</v>
      </c>
      <c r="F26" s="65" t="n">
        <v>40.90229576</v>
      </c>
      <c r="G26" s="65" t="n">
        <v>87.22279327</v>
      </c>
      <c r="H26" s="65" t="n">
        <v>20.06</v>
      </c>
      <c r="I26" s="65" t="n">
        <v>200</v>
      </c>
      <c r="J26" s="65" t="n">
        <v>138.1761683</v>
      </c>
      <c r="K26" s="65" t="n">
        <v>293.0050359</v>
      </c>
      <c r="L26" s="65" t="n">
        <v>220.8636758</v>
      </c>
      <c r="M26" s="65" t="n">
        <v>123.5258638</v>
      </c>
      <c r="N26" s="65" t="n">
        <v>33.14496098</v>
      </c>
      <c r="O26" s="65" t="n">
        <v>5858</v>
      </c>
      <c r="P26" s="65" t="n">
        <v>367.4</v>
      </c>
      <c r="Q26" s="65" t="n">
        <v>104.9728798</v>
      </c>
      <c r="R26" s="65" t="n">
        <v>22.31895253</v>
      </c>
      <c r="S26" s="65" t="n">
        <v>6332</v>
      </c>
      <c r="T26" s="66" t="n">
        <v>4481</v>
      </c>
      <c r="U26" s="66" t="n">
        <v>12749</v>
      </c>
      <c r="V26" s="65" t="n">
        <v>646.8</v>
      </c>
      <c r="W26" s="66" t="n">
        <v>1085</v>
      </c>
      <c r="X26" s="65" t="n">
        <v>780.1</v>
      </c>
      <c r="Y26" s="65" t="n">
        <v>136.7746271</v>
      </c>
      <c r="Z26" s="65" t="n">
        <v>102.1409825</v>
      </c>
      <c r="AA26" s="65" t="n">
        <v>396.8</v>
      </c>
      <c r="AB26" s="65" t="n">
        <v>500</v>
      </c>
      <c r="AC26" s="67" t="n">
        <v>383.2</v>
      </c>
      <c r="AD26" s="63"/>
    </row>
    <row r="27" customFormat="false" ht="15" hidden="false" customHeight="false" outlineLevel="0" collapsed="false">
      <c r="A27" s="64" t="s">
        <v>336</v>
      </c>
      <c r="B27" s="65" t="n">
        <v>1158</v>
      </c>
      <c r="C27" s="65" t="n">
        <v>98.87131443</v>
      </c>
      <c r="D27" s="65" t="n">
        <v>327.2868083</v>
      </c>
      <c r="E27" s="65" t="n">
        <v>257.8506338</v>
      </c>
      <c r="F27" s="65" t="n">
        <v>78.45960698</v>
      </c>
      <c r="G27" s="65" t="n">
        <v>167.3125176</v>
      </c>
      <c r="H27" s="65" t="n">
        <v>399.1</v>
      </c>
      <c r="I27" s="65" t="n">
        <v>200</v>
      </c>
      <c r="J27" s="65" t="n">
        <v>235.136435</v>
      </c>
      <c r="K27" s="65" t="n">
        <v>585.1567443</v>
      </c>
      <c r="L27" s="65" t="n">
        <v>441.0841237</v>
      </c>
      <c r="M27" s="65" t="n">
        <v>246.6919795</v>
      </c>
      <c r="N27" s="65" t="n">
        <v>66.1933929</v>
      </c>
      <c r="O27" s="65" t="n">
        <v>5366</v>
      </c>
      <c r="P27" s="65" t="n">
        <v>963.3</v>
      </c>
      <c r="Q27" s="65" t="n">
        <v>209.6400439</v>
      </c>
      <c r="R27" s="65" t="n">
        <v>44.57290489</v>
      </c>
      <c r="S27" s="65" t="n">
        <v>5134</v>
      </c>
      <c r="T27" s="66" t="n">
        <v>6363</v>
      </c>
      <c r="U27" s="66" t="n">
        <v>18828</v>
      </c>
      <c r="V27" s="65" t="n">
        <v>980.4</v>
      </c>
      <c r="W27" s="66" t="n">
        <v>2024</v>
      </c>
      <c r="X27" s="65" t="n">
        <v>200.1</v>
      </c>
      <c r="Y27" s="65" t="n">
        <v>262.3638425</v>
      </c>
      <c r="Z27" s="65" t="n">
        <v>203.9844967</v>
      </c>
      <c r="AA27" s="65" t="n">
        <v>486.4</v>
      </c>
      <c r="AB27" s="65" t="n">
        <v>772.1</v>
      </c>
      <c r="AC27" s="67" t="n">
        <v>618.6</v>
      </c>
      <c r="AD27" s="63"/>
    </row>
    <row r="28" customFormat="false" ht="15" hidden="false" customHeight="false" outlineLevel="0" collapsed="false">
      <c r="A28" s="64" t="s">
        <v>337</v>
      </c>
      <c r="B28" s="65" t="n">
        <v>1170</v>
      </c>
      <c r="C28" s="65" t="n">
        <v>100.7386572</v>
      </c>
      <c r="D28" s="65" t="n">
        <v>333.4681428</v>
      </c>
      <c r="E28" s="65" t="n">
        <v>444.1287278</v>
      </c>
      <c r="F28" s="65" t="n">
        <v>69.52573701</v>
      </c>
      <c r="G28" s="65" t="n">
        <v>148.2613353</v>
      </c>
      <c r="H28" s="65" t="n">
        <v>114.2</v>
      </c>
      <c r="I28" s="65" t="n">
        <v>200</v>
      </c>
      <c r="J28" s="65" t="n">
        <v>141.6198323</v>
      </c>
      <c r="K28" s="65" t="n">
        <v>596.2083648</v>
      </c>
      <c r="L28" s="65" t="n">
        <v>449.4147025</v>
      </c>
      <c r="M28" s="65" t="n">
        <v>251.3511518</v>
      </c>
      <c r="N28" s="65" t="n">
        <v>67.44356094</v>
      </c>
      <c r="O28" s="65" t="n">
        <v>5362</v>
      </c>
      <c r="P28" s="65" t="n">
        <v>489.4</v>
      </c>
      <c r="Q28" s="65" t="n">
        <v>213.5994313</v>
      </c>
      <c r="R28" s="65" t="n">
        <v>45.41473545</v>
      </c>
      <c r="S28" s="65" t="n">
        <v>6147</v>
      </c>
      <c r="T28" s="66" t="n">
        <v>8231</v>
      </c>
      <c r="U28" s="66" t="n">
        <v>21042</v>
      </c>
      <c r="V28" s="65" t="n">
        <v>89.89</v>
      </c>
      <c r="W28" s="66" t="n">
        <v>872.5</v>
      </c>
      <c r="X28" s="65" t="n">
        <v>200.1</v>
      </c>
      <c r="Y28" s="65" t="n">
        <v>232.4895602</v>
      </c>
      <c r="Z28" s="65" t="n">
        <v>207.83707</v>
      </c>
      <c r="AA28" s="65" t="n">
        <v>1504</v>
      </c>
      <c r="AB28" s="65" t="n">
        <v>1284</v>
      </c>
      <c r="AC28" s="67" t="n">
        <v>61</v>
      </c>
      <c r="AD28" s="63"/>
    </row>
    <row r="29" customFormat="false" ht="15" hidden="false" customHeight="false" outlineLevel="0" collapsed="false">
      <c r="A29" s="64" t="s">
        <v>338</v>
      </c>
      <c r="B29" s="65" t="n">
        <v>974.2</v>
      </c>
      <c r="C29" s="65" t="n">
        <v>492.7594853</v>
      </c>
      <c r="D29" s="65" t="n">
        <v>1631.147317</v>
      </c>
      <c r="E29" s="65" t="n">
        <v>1460.130695</v>
      </c>
      <c r="F29" s="65" t="n">
        <v>353.4939677</v>
      </c>
      <c r="G29" s="65" t="n">
        <v>753.8141978</v>
      </c>
      <c r="H29" s="65" t="n">
        <v>35.25</v>
      </c>
      <c r="I29" s="65" t="n">
        <v>200</v>
      </c>
      <c r="J29" s="65" t="n">
        <v>791.3710626</v>
      </c>
      <c r="K29" s="65" t="n">
        <v>2916.331575</v>
      </c>
      <c r="L29" s="65" t="n">
        <v>2198.295704</v>
      </c>
      <c r="M29" s="65" t="n">
        <v>1229.475036</v>
      </c>
      <c r="N29" s="65" t="n">
        <v>329.8977303</v>
      </c>
      <c r="O29" s="65" t="n">
        <v>5359</v>
      </c>
      <c r="P29" s="65" t="n">
        <v>792.3</v>
      </c>
      <c r="Q29" s="65" t="n">
        <v>1044.813865</v>
      </c>
      <c r="R29" s="65" t="n">
        <v>222.14453</v>
      </c>
      <c r="S29" s="65" t="n">
        <v>5670</v>
      </c>
      <c r="T29" s="66" t="n">
        <v>7522</v>
      </c>
      <c r="U29" s="66" t="n">
        <v>18382</v>
      </c>
      <c r="V29" s="65" t="n">
        <v>221.5</v>
      </c>
      <c r="W29" s="66" t="n">
        <v>1192</v>
      </c>
      <c r="X29" s="65" t="n">
        <v>225.9</v>
      </c>
      <c r="Y29" s="65" t="n">
        <v>1182.060926</v>
      </c>
      <c r="Z29" s="65" t="n">
        <v>1016.627484</v>
      </c>
      <c r="AA29" s="65" t="n">
        <v>1599</v>
      </c>
      <c r="AB29" s="65" t="n">
        <v>1329</v>
      </c>
      <c r="AC29" s="67" t="n">
        <v>123</v>
      </c>
      <c r="AD29" s="63"/>
    </row>
    <row r="30" customFormat="false" ht="15" hidden="false" customHeight="false" outlineLevel="0" collapsed="false">
      <c r="A30" s="64" t="s">
        <v>339</v>
      </c>
      <c r="B30" s="65" t="n">
        <v>810.5</v>
      </c>
      <c r="C30" s="65" t="n">
        <v>246.5615744</v>
      </c>
      <c r="D30" s="65" t="n">
        <v>816.1755633</v>
      </c>
      <c r="E30" s="65" t="n">
        <v>925.2302346</v>
      </c>
      <c r="F30" s="65" t="n">
        <v>166.4313068</v>
      </c>
      <c r="G30" s="65" t="n">
        <v>354.9092587</v>
      </c>
      <c r="H30" s="65" t="n">
        <v>43.54</v>
      </c>
      <c r="I30" s="65" t="n">
        <v>200</v>
      </c>
      <c r="J30" s="65" t="n">
        <v>653.8616571</v>
      </c>
      <c r="K30" s="65" t="n">
        <v>1459.241935</v>
      </c>
      <c r="L30" s="65" t="n">
        <v>1099.959039</v>
      </c>
      <c r="M30" s="65" t="n">
        <v>615.1912029</v>
      </c>
      <c r="N30" s="65" t="n">
        <v>165.0705997</v>
      </c>
      <c r="O30" s="65" t="n">
        <v>5360</v>
      </c>
      <c r="P30" s="65" t="n">
        <v>553.6</v>
      </c>
      <c r="Q30" s="65" t="n">
        <v>522.7924762</v>
      </c>
      <c r="R30" s="65" t="n">
        <v>111.1542379</v>
      </c>
      <c r="S30" s="65" t="n">
        <v>6182</v>
      </c>
      <c r="T30" s="66" t="n">
        <v>8069</v>
      </c>
      <c r="U30" s="66" t="n">
        <v>19569</v>
      </c>
      <c r="V30" s="65" t="n">
        <v>500.6</v>
      </c>
      <c r="W30" s="66" t="n">
        <v>1336</v>
      </c>
      <c r="X30" s="65" t="n">
        <v>228.7</v>
      </c>
      <c r="Y30" s="65" t="n">
        <v>556.5355072</v>
      </c>
      <c r="Z30" s="65" t="n">
        <v>508.6888846</v>
      </c>
      <c r="AA30" s="65" t="n">
        <v>1565</v>
      </c>
      <c r="AB30" s="65" t="n">
        <v>1683</v>
      </c>
      <c r="AC30" s="67" t="n">
        <v>132.8</v>
      </c>
      <c r="AD30" s="63"/>
    </row>
    <row r="31" customFormat="false" ht="15" hidden="false" customHeight="false" outlineLevel="0" collapsed="false">
      <c r="A31" s="64" t="s">
        <v>340</v>
      </c>
      <c r="B31" s="65" t="n">
        <v>7823</v>
      </c>
      <c r="C31" s="65" t="n">
        <v>120.0414287</v>
      </c>
      <c r="D31" s="65" t="n">
        <v>397.3647593</v>
      </c>
      <c r="E31" s="65" t="n">
        <v>899.8370844</v>
      </c>
      <c r="F31" s="65" t="n">
        <v>84.69007985</v>
      </c>
      <c r="G31" s="65" t="n">
        <v>180.598795</v>
      </c>
      <c r="H31" s="65" t="n">
        <v>111.6</v>
      </c>
      <c r="I31" s="65" t="n">
        <v>200</v>
      </c>
      <c r="J31" s="65" t="n">
        <v>436.8435293</v>
      </c>
      <c r="K31" s="65" t="n">
        <v>710.4492542</v>
      </c>
      <c r="L31" s="65" t="n">
        <v>535.5281124</v>
      </c>
      <c r="M31" s="65" t="n">
        <v>299.5131382</v>
      </c>
      <c r="N31" s="65" t="n">
        <v>80.36658054</v>
      </c>
      <c r="O31" s="65" t="n">
        <v>5360</v>
      </c>
      <c r="P31" s="65" t="n">
        <v>515</v>
      </c>
      <c r="Q31" s="65" t="n">
        <v>254.5277215</v>
      </c>
      <c r="R31" s="65" t="n">
        <v>54.1167599</v>
      </c>
      <c r="S31" s="65" t="n">
        <v>18766</v>
      </c>
      <c r="T31" s="66" t="n">
        <v>22541</v>
      </c>
      <c r="U31" s="66" t="n">
        <v>48253</v>
      </c>
      <c r="V31" s="65" t="n">
        <v>963.1</v>
      </c>
      <c r="W31" s="66" t="n">
        <v>1748</v>
      </c>
      <c r="X31" s="65" t="n">
        <v>202</v>
      </c>
      <c r="Y31" s="65" t="n">
        <v>283.1981401</v>
      </c>
      <c r="Z31" s="65" t="n">
        <v>247.6612206</v>
      </c>
      <c r="AA31" s="65" t="n">
        <v>4696</v>
      </c>
      <c r="AB31" s="65" t="n">
        <v>6125</v>
      </c>
      <c r="AC31" s="67" t="n">
        <v>1927</v>
      </c>
      <c r="AD31" s="63"/>
    </row>
    <row r="32" customFormat="false" ht="15" hidden="false" customHeight="false" outlineLevel="0" collapsed="false">
      <c r="A32" s="64" t="s">
        <v>341</v>
      </c>
      <c r="B32" s="65" t="n">
        <v>2879</v>
      </c>
      <c r="C32" s="65" t="n">
        <v>69.33562281</v>
      </c>
      <c r="D32" s="65" t="n">
        <v>229.5168707</v>
      </c>
      <c r="E32" s="65" t="n">
        <v>949.9309636</v>
      </c>
      <c r="F32" s="65" t="n">
        <v>53.96256068</v>
      </c>
      <c r="G32" s="65" t="n">
        <v>115.0733764</v>
      </c>
      <c r="H32" s="65" t="n">
        <v>2.451</v>
      </c>
      <c r="I32" s="65" t="n">
        <v>200</v>
      </c>
      <c r="J32" s="65" t="n">
        <v>347.5576202</v>
      </c>
      <c r="K32" s="65" t="n">
        <v>410.3536758</v>
      </c>
      <c r="L32" s="65" t="n">
        <v>309.3196708</v>
      </c>
      <c r="M32" s="65" t="n">
        <v>172.9980241</v>
      </c>
      <c r="N32" s="65" t="n">
        <v>46.41953178</v>
      </c>
      <c r="O32" s="65" t="n">
        <v>1000</v>
      </c>
      <c r="P32" s="65" t="n">
        <v>157.5</v>
      </c>
      <c r="Q32" s="65" t="n">
        <v>147.0145623</v>
      </c>
      <c r="R32" s="65" t="n">
        <v>31.25770239</v>
      </c>
      <c r="S32" s="65" t="n">
        <v>12273</v>
      </c>
      <c r="T32" s="66" t="n">
        <v>14050</v>
      </c>
      <c r="U32" s="66" t="n">
        <v>23027</v>
      </c>
      <c r="V32" s="65" t="n">
        <v>3564</v>
      </c>
      <c r="W32" s="66" t="n">
        <v>3963</v>
      </c>
      <c r="X32" s="65" t="n">
        <v>1007</v>
      </c>
      <c r="Y32" s="65" t="n">
        <v>180.4473068</v>
      </c>
      <c r="Z32" s="65" t="n">
        <v>143.0484889</v>
      </c>
      <c r="AA32" s="65" t="n">
        <v>1005</v>
      </c>
      <c r="AB32" s="65" t="n">
        <v>2627</v>
      </c>
      <c r="AC32" s="67" t="n">
        <v>343.6</v>
      </c>
      <c r="AD32" s="63"/>
    </row>
    <row r="33" customFormat="false" ht="15" hidden="false" customHeight="false" outlineLevel="0" collapsed="false">
      <c r="A33" s="64" t="s">
        <v>342</v>
      </c>
      <c r="B33" s="65" t="n">
        <v>3973</v>
      </c>
      <c r="C33" s="65" t="n">
        <v>25.250772</v>
      </c>
      <c r="D33" s="65" t="n">
        <v>83.58586737</v>
      </c>
      <c r="E33" s="65" t="n">
        <v>80.67868532</v>
      </c>
      <c r="F33" s="65" t="n">
        <v>20.74144773</v>
      </c>
      <c r="G33" s="65" t="n">
        <v>44.23045147</v>
      </c>
      <c r="H33" s="65" t="n">
        <v>3.299</v>
      </c>
      <c r="I33" s="65" t="n">
        <v>277.4</v>
      </c>
      <c r="J33" s="65" t="n">
        <v>355.6278679</v>
      </c>
      <c r="K33" s="65" t="n">
        <v>149.4433408</v>
      </c>
      <c r="L33" s="65" t="n">
        <v>112.6485948</v>
      </c>
      <c r="M33" s="65" t="n">
        <v>63.00273202</v>
      </c>
      <c r="N33" s="65" t="n">
        <v>16.90514869</v>
      </c>
      <c r="O33" s="65" t="n">
        <v>4212</v>
      </c>
      <c r="P33" s="65" t="n">
        <v>185</v>
      </c>
      <c r="Q33" s="65" t="n">
        <v>53.54002808</v>
      </c>
      <c r="R33" s="65" t="n">
        <v>11.38348636</v>
      </c>
      <c r="S33" s="65" t="n">
        <v>13500</v>
      </c>
      <c r="T33" s="66" t="n">
        <v>9471</v>
      </c>
      <c r="U33" s="66" t="n">
        <v>19236</v>
      </c>
      <c r="V33" s="65" t="n">
        <v>1219</v>
      </c>
      <c r="W33" s="66" t="n">
        <v>1848</v>
      </c>
      <c r="X33" s="65" t="n">
        <v>1042</v>
      </c>
      <c r="Y33" s="65" t="n">
        <v>69.35805742</v>
      </c>
      <c r="Z33" s="65" t="n">
        <v>52.09565632</v>
      </c>
      <c r="AA33" s="65" t="n">
        <v>598.4</v>
      </c>
      <c r="AB33" s="65" t="n">
        <v>2080</v>
      </c>
      <c r="AC33" s="67" t="n">
        <v>364.6</v>
      </c>
      <c r="AD33" s="63"/>
    </row>
    <row r="34" customFormat="false" ht="15" hidden="false" customHeight="false" outlineLevel="0" collapsed="false">
      <c r="A34" s="64" t="s">
        <v>343</v>
      </c>
      <c r="B34" s="65" t="n">
        <v>3049</v>
      </c>
      <c r="C34" s="65" t="n">
        <v>17.89932961</v>
      </c>
      <c r="D34" s="65" t="n">
        <v>59.25090095</v>
      </c>
      <c r="E34" s="65" t="n">
        <v>2.532386898</v>
      </c>
      <c r="F34" s="65" t="n">
        <v>16.42699015</v>
      </c>
      <c r="G34" s="65" t="n">
        <v>35.03001334</v>
      </c>
      <c r="H34" s="65" t="n">
        <v>8.539</v>
      </c>
      <c r="I34" s="65" t="n">
        <v>200</v>
      </c>
      <c r="J34" s="65" t="n">
        <v>95.88860977</v>
      </c>
      <c r="K34" s="65" t="n">
        <v>105.9348053</v>
      </c>
      <c r="L34" s="65" t="n">
        <v>79.85238349</v>
      </c>
      <c r="M34" s="65" t="n">
        <v>44.66028471</v>
      </c>
      <c r="N34" s="65" t="n">
        <v>11.98342881</v>
      </c>
      <c r="O34" s="65" t="n">
        <v>4765</v>
      </c>
      <c r="P34" s="65" t="n">
        <v>169.2</v>
      </c>
      <c r="Q34" s="65" t="n">
        <v>37.95252715</v>
      </c>
      <c r="R34" s="65" t="n">
        <v>8.069328509</v>
      </c>
      <c r="S34" s="65" t="n">
        <v>14692</v>
      </c>
      <c r="T34" s="66" t="n">
        <v>7222</v>
      </c>
      <c r="U34" s="66" t="n">
        <v>15441</v>
      </c>
      <c r="V34" s="65" t="n">
        <v>787.1</v>
      </c>
      <c r="W34" s="66" t="n">
        <v>705.5</v>
      </c>
      <c r="X34" s="65" t="n">
        <v>1153</v>
      </c>
      <c r="Y34" s="65" t="n">
        <v>54.9307908</v>
      </c>
      <c r="Z34" s="65" t="n">
        <v>36.92866593</v>
      </c>
      <c r="AA34" s="65" t="n">
        <v>75</v>
      </c>
      <c r="AB34" s="65" t="n">
        <v>1500</v>
      </c>
      <c r="AC34" s="67" t="n">
        <v>849.1</v>
      </c>
      <c r="AD34" s="63"/>
    </row>
    <row r="35" customFormat="false" ht="15" hidden="false" customHeight="false" outlineLevel="0" collapsed="false">
      <c r="A35" s="64" t="s">
        <v>344</v>
      </c>
      <c r="B35" s="65" t="n">
        <v>2709</v>
      </c>
      <c r="C35" s="65" t="n">
        <v>11.92400434</v>
      </c>
      <c r="D35" s="65" t="n">
        <v>39.47119896</v>
      </c>
      <c r="E35" s="65" t="n">
        <v>6.309195015</v>
      </c>
      <c r="F35" s="65" t="n">
        <v>14.06959984</v>
      </c>
      <c r="G35" s="65" t="n">
        <v>30.00295646</v>
      </c>
      <c r="H35" s="65" t="n">
        <v>12.78</v>
      </c>
      <c r="I35" s="65" t="n">
        <v>85</v>
      </c>
      <c r="J35" s="65" t="n">
        <v>73.7938735</v>
      </c>
      <c r="K35" s="65" t="n">
        <v>70.57063619</v>
      </c>
      <c r="L35" s="65" t="n">
        <v>53.19529771</v>
      </c>
      <c r="M35" s="65" t="n">
        <v>29.75136167</v>
      </c>
      <c r="N35" s="65" t="n">
        <v>7.983006081</v>
      </c>
      <c r="O35" s="65" t="n">
        <v>3676</v>
      </c>
      <c r="P35" s="65" t="n">
        <v>147.1</v>
      </c>
      <c r="Q35" s="65" t="n">
        <v>25.28285184</v>
      </c>
      <c r="R35" s="65" t="n">
        <v>5.375548151</v>
      </c>
      <c r="S35" s="65" t="n">
        <v>16932</v>
      </c>
      <c r="T35" s="66" t="n">
        <v>10596</v>
      </c>
      <c r="U35" s="66" t="n">
        <v>17052</v>
      </c>
      <c r="V35" s="65" t="n">
        <v>1130</v>
      </c>
      <c r="W35" s="66" t="n">
        <v>978</v>
      </c>
      <c r="X35" s="65" t="n">
        <v>332.9</v>
      </c>
      <c r="Y35" s="65" t="n">
        <v>47.04783034</v>
      </c>
      <c r="Z35" s="65" t="n">
        <v>24.60078576</v>
      </c>
      <c r="AA35" s="65" t="n">
        <v>75</v>
      </c>
      <c r="AB35" s="65" t="n">
        <v>700</v>
      </c>
      <c r="AC35" s="67" t="n">
        <v>1023</v>
      </c>
      <c r="AD35" s="63"/>
    </row>
    <row r="36" customFormat="false" ht="15" hidden="false" customHeight="false" outlineLevel="0" collapsed="false">
      <c r="A36" s="64" t="s">
        <v>345</v>
      </c>
      <c r="B36" s="65" t="n">
        <v>1627</v>
      </c>
      <c r="C36" s="65" t="n">
        <v>13.72857849</v>
      </c>
      <c r="D36" s="65" t="n">
        <v>45.44475474</v>
      </c>
      <c r="E36" s="65" t="n">
        <v>42.38887485</v>
      </c>
      <c r="F36" s="65" t="n">
        <v>14.83882038</v>
      </c>
      <c r="G36" s="65" t="n">
        <v>31.64329381</v>
      </c>
      <c r="H36" s="65" t="n">
        <v>12.15</v>
      </c>
      <c r="I36" s="65" t="n">
        <v>85</v>
      </c>
      <c r="J36" s="65" t="n">
        <v>73.83971174</v>
      </c>
      <c r="K36" s="65" t="n">
        <v>81.25076861</v>
      </c>
      <c r="L36" s="65" t="n">
        <v>61.24585322</v>
      </c>
      <c r="M36" s="65" t="n">
        <v>34.25392108</v>
      </c>
      <c r="N36" s="65" t="n">
        <v>9.191151093</v>
      </c>
      <c r="O36" s="65" t="n">
        <v>1943</v>
      </c>
      <c r="P36" s="65" t="n">
        <v>128.2</v>
      </c>
      <c r="Q36" s="65" t="n">
        <v>29.10914873</v>
      </c>
      <c r="R36" s="65" t="n">
        <v>6.189081501</v>
      </c>
      <c r="S36" s="65" t="n">
        <v>8788</v>
      </c>
      <c r="T36" s="66" t="n">
        <v>3874</v>
      </c>
      <c r="U36" s="66" t="n">
        <v>8026</v>
      </c>
      <c r="V36" s="65" t="n">
        <v>1316</v>
      </c>
      <c r="W36" s="66" t="n">
        <v>1231</v>
      </c>
      <c r="X36" s="65" t="n">
        <v>340.7</v>
      </c>
      <c r="Y36" s="65" t="n">
        <v>49.62005397</v>
      </c>
      <c r="Z36" s="65" t="n">
        <v>28.32385903</v>
      </c>
      <c r="AA36" s="65" t="n">
        <v>75</v>
      </c>
      <c r="AB36" s="65" t="n">
        <v>600</v>
      </c>
      <c r="AC36" s="67" t="n">
        <v>1259</v>
      </c>
      <c r="AD36" s="63"/>
    </row>
    <row r="37" customFormat="false" ht="15" hidden="false" customHeight="false" outlineLevel="0" collapsed="false">
      <c r="A37" s="64" t="s">
        <v>346</v>
      </c>
      <c r="B37" s="65" t="n">
        <v>1294</v>
      </c>
      <c r="C37" s="65" t="n">
        <v>16.62352338</v>
      </c>
      <c r="D37" s="65" t="n">
        <v>55.02768868</v>
      </c>
      <c r="E37" s="65" t="n">
        <v>14.80579468</v>
      </c>
      <c r="F37" s="65" t="n">
        <v>20.16539798</v>
      </c>
      <c r="G37" s="65" t="n">
        <v>43.00204443</v>
      </c>
      <c r="H37" s="65" t="n">
        <v>14.23</v>
      </c>
      <c r="I37" s="65" t="n">
        <v>150</v>
      </c>
      <c r="J37" s="65" t="n">
        <v>20.5099197</v>
      </c>
      <c r="K37" s="65" t="n">
        <v>98.38411551</v>
      </c>
      <c r="L37" s="65" t="n">
        <v>74.16076427</v>
      </c>
      <c r="M37" s="65" t="n">
        <v>41.47704429</v>
      </c>
      <c r="N37" s="65" t="n">
        <v>11.12928882</v>
      </c>
      <c r="O37" s="65" t="n">
        <v>1000</v>
      </c>
      <c r="P37" s="65" t="n">
        <v>129.8</v>
      </c>
      <c r="Q37" s="65" t="n">
        <v>35.24739396</v>
      </c>
      <c r="R37" s="65" t="n">
        <v>7.494172914</v>
      </c>
      <c r="S37" s="65" t="n">
        <v>5212</v>
      </c>
      <c r="T37" s="66" t="n">
        <v>3439</v>
      </c>
      <c r="U37" s="66" t="n">
        <v>7551</v>
      </c>
      <c r="V37" s="65" t="n">
        <v>1497</v>
      </c>
      <c r="W37" s="66" t="n">
        <v>1519</v>
      </c>
      <c r="X37" s="65" t="n">
        <v>261.4</v>
      </c>
      <c r="Y37" s="65" t="n">
        <v>67.43178438</v>
      </c>
      <c r="Z37" s="65" t="n">
        <v>34.29651026</v>
      </c>
      <c r="AA37" s="65" t="n">
        <v>75</v>
      </c>
      <c r="AB37" s="65" t="n">
        <v>500</v>
      </c>
      <c r="AC37" s="67" t="n">
        <v>1174</v>
      </c>
      <c r="AD37" s="63"/>
    </row>
    <row r="38" customFormat="false" ht="15" hidden="false" customHeight="false" outlineLevel="0" collapsed="false">
      <c r="A38" s="64" t="s">
        <v>347</v>
      </c>
      <c r="B38" s="65" t="n">
        <v>773.1</v>
      </c>
      <c r="C38" s="65" t="n">
        <v>33.56613669</v>
      </c>
      <c r="D38" s="65" t="n">
        <v>111.1116385</v>
      </c>
      <c r="E38" s="65" t="n">
        <v>59.81970147</v>
      </c>
      <c r="F38" s="65" t="n">
        <v>25.28481203</v>
      </c>
      <c r="G38" s="65" t="n">
        <v>53.9190256</v>
      </c>
      <c r="H38" s="65" t="n">
        <v>5.994</v>
      </c>
      <c r="I38" s="65" t="n">
        <v>200</v>
      </c>
      <c r="J38" s="65" t="n">
        <v>82.92303139</v>
      </c>
      <c r="K38" s="65" t="n">
        <v>198.6567224</v>
      </c>
      <c r="L38" s="65" t="n">
        <v>149.7450507</v>
      </c>
      <c r="M38" s="65" t="n">
        <v>83.75024395</v>
      </c>
      <c r="N38" s="65" t="n">
        <v>22.47220528</v>
      </c>
      <c r="O38" s="65" t="n">
        <v>1494</v>
      </c>
      <c r="P38" s="65" t="n">
        <v>235.6</v>
      </c>
      <c r="Q38" s="65" t="n">
        <v>71.17136462</v>
      </c>
      <c r="R38" s="65" t="n">
        <v>15.13219711</v>
      </c>
      <c r="S38" s="65" t="n">
        <v>6958</v>
      </c>
      <c r="T38" s="66" t="n">
        <v>5429</v>
      </c>
      <c r="U38" s="66" t="n">
        <v>8943</v>
      </c>
      <c r="V38" s="65" t="n">
        <v>550.1</v>
      </c>
      <c r="W38" s="66" t="n">
        <v>788.6</v>
      </c>
      <c r="X38" s="65" t="n">
        <v>638.7</v>
      </c>
      <c r="Y38" s="65" t="n">
        <v>84.55077327</v>
      </c>
      <c r="Z38" s="65" t="n">
        <v>69.25134491</v>
      </c>
      <c r="AA38" s="65" t="n">
        <v>207.3</v>
      </c>
      <c r="AB38" s="65" t="n">
        <v>628.4</v>
      </c>
      <c r="AC38" s="67" t="n">
        <v>569.3</v>
      </c>
      <c r="AD38" s="63"/>
    </row>
    <row r="39" customFormat="false" ht="15" hidden="false" customHeight="false" outlineLevel="0" collapsed="false">
      <c r="A39" s="64" t="s">
        <v>348</v>
      </c>
      <c r="B39" s="65" t="n">
        <v>616.2</v>
      </c>
      <c r="C39" s="65" t="n">
        <v>49.90486667</v>
      </c>
      <c r="D39" s="65" t="n">
        <v>165.1965954</v>
      </c>
      <c r="E39" s="65" t="n">
        <v>140.9570472</v>
      </c>
      <c r="F39" s="65" t="n">
        <v>44.31166577</v>
      </c>
      <c r="G39" s="65" t="n">
        <v>94.4931621</v>
      </c>
      <c r="H39" s="65" t="n">
        <v>498</v>
      </c>
      <c r="I39" s="65" t="n">
        <v>200</v>
      </c>
      <c r="J39" s="65" t="n">
        <v>95.76363915</v>
      </c>
      <c r="K39" s="65" t="n">
        <v>295.355326</v>
      </c>
      <c r="L39" s="65" t="n">
        <v>222.6352963</v>
      </c>
      <c r="M39" s="65" t="n">
        <v>124.5167055</v>
      </c>
      <c r="N39" s="65" t="n">
        <v>33.41082766</v>
      </c>
      <c r="O39" s="65" t="n">
        <v>1582</v>
      </c>
      <c r="P39" s="65" t="n">
        <v>168</v>
      </c>
      <c r="Q39" s="65" t="n">
        <v>105.8149019</v>
      </c>
      <c r="R39" s="65" t="n">
        <v>22.49798021</v>
      </c>
      <c r="S39" s="65" t="n">
        <v>4775</v>
      </c>
      <c r="T39" s="66" t="n">
        <v>5267</v>
      </c>
      <c r="U39" s="66" t="n">
        <v>13546</v>
      </c>
      <c r="V39" s="65" t="n">
        <v>1116</v>
      </c>
      <c r="W39" s="66" t="n">
        <v>1994</v>
      </c>
      <c r="X39" s="65" t="n">
        <v>200.2</v>
      </c>
      <c r="Y39" s="65" t="n">
        <v>148.1753395</v>
      </c>
      <c r="Z39" s="65" t="n">
        <v>102.960289</v>
      </c>
      <c r="AA39" s="65" t="n">
        <v>180</v>
      </c>
      <c r="AB39" s="65" t="n">
        <v>657.7</v>
      </c>
      <c r="AC39" s="67" t="n">
        <v>362.5</v>
      </c>
      <c r="AD39" s="63"/>
    </row>
    <row r="40" customFormat="false" ht="15" hidden="false" customHeight="false" outlineLevel="0" collapsed="false">
      <c r="A40" s="64" t="s">
        <v>349</v>
      </c>
      <c r="B40" s="65" t="n">
        <v>624.2</v>
      </c>
      <c r="C40" s="65" t="n">
        <v>114.7888799</v>
      </c>
      <c r="D40" s="65" t="n">
        <v>379.9776138</v>
      </c>
      <c r="E40" s="65" t="n">
        <v>354.4143682</v>
      </c>
      <c r="F40" s="65" t="n">
        <v>96.90583429</v>
      </c>
      <c r="G40" s="65" t="n">
        <v>206.6484874</v>
      </c>
      <c r="H40" s="65" t="n">
        <v>85.92</v>
      </c>
      <c r="I40" s="65" t="n">
        <v>200</v>
      </c>
      <c r="J40" s="65" t="n">
        <v>295.2191963</v>
      </c>
      <c r="K40" s="65" t="n">
        <v>679.3627416</v>
      </c>
      <c r="L40" s="65" t="n">
        <v>512.0954727</v>
      </c>
      <c r="M40" s="65" t="n">
        <v>286.4076013</v>
      </c>
      <c r="N40" s="65" t="n">
        <v>76.85004969</v>
      </c>
      <c r="O40" s="65" t="n">
        <v>1700</v>
      </c>
      <c r="P40" s="65" t="n">
        <v>150.1</v>
      </c>
      <c r="Q40" s="65" t="n">
        <v>243.3905725</v>
      </c>
      <c r="R40" s="65" t="n">
        <v>51.74881972</v>
      </c>
      <c r="S40" s="65" t="n">
        <v>4684</v>
      </c>
      <c r="T40" s="66" t="n">
        <v>5633</v>
      </c>
      <c r="U40" s="66" t="n">
        <v>11353</v>
      </c>
      <c r="V40" s="65" t="n">
        <v>172</v>
      </c>
      <c r="W40" s="66" t="n">
        <v>631.5</v>
      </c>
      <c r="X40" s="65" t="n">
        <v>359.7</v>
      </c>
      <c r="Y40" s="65" t="n">
        <v>324.0468316</v>
      </c>
      <c r="Z40" s="65" t="n">
        <v>236.8245231</v>
      </c>
      <c r="AA40" s="65" t="n">
        <v>190.8</v>
      </c>
      <c r="AB40" s="65" t="n">
        <v>704.2</v>
      </c>
      <c r="AC40" s="67" t="n">
        <v>63.1</v>
      </c>
      <c r="AD40" s="63"/>
    </row>
    <row r="41" customFormat="false" ht="15" hidden="false" customHeight="false" outlineLevel="0" collapsed="false">
      <c r="A41" s="64" t="s">
        <v>350</v>
      </c>
      <c r="B41" s="65" t="n">
        <v>623.8</v>
      </c>
      <c r="C41" s="65" t="n">
        <v>266.4838998</v>
      </c>
      <c r="D41" s="65" t="n">
        <v>882.1230458</v>
      </c>
      <c r="E41" s="65" t="n">
        <v>1022.654506</v>
      </c>
      <c r="F41" s="65" t="n">
        <v>247.6692358</v>
      </c>
      <c r="G41" s="65" t="n">
        <v>528.1464562</v>
      </c>
      <c r="H41" s="65" t="n">
        <v>5.248</v>
      </c>
      <c r="I41" s="65" t="n">
        <v>200</v>
      </c>
      <c r="J41" s="65" t="n">
        <v>776.6077806</v>
      </c>
      <c r="K41" s="65" t="n">
        <v>1577.149572</v>
      </c>
      <c r="L41" s="65" t="n">
        <v>1188.836399</v>
      </c>
      <c r="M41" s="65" t="n">
        <v>664.8990267</v>
      </c>
      <c r="N41" s="65" t="n">
        <v>178.4084047</v>
      </c>
      <c r="O41" s="65" t="n">
        <v>1700</v>
      </c>
      <c r="P41" s="65" t="n">
        <v>152.1</v>
      </c>
      <c r="Q41" s="65" t="n">
        <v>565.0344266</v>
      </c>
      <c r="R41" s="65" t="n">
        <v>120.135568</v>
      </c>
      <c r="S41" s="65" t="n">
        <v>4945</v>
      </c>
      <c r="T41" s="66" t="n">
        <v>5964</v>
      </c>
      <c r="U41" s="66" t="n">
        <v>10296</v>
      </c>
      <c r="V41" s="65" t="n">
        <v>114.3</v>
      </c>
      <c r="W41" s="66" t="n">
        <v>473.7</v>
      </c>
      <c r="X41" s="65" t="n">
        <v>484</v>
      </c>
      <c r="Y41" s="65" t="n">
        <v>828.1898786</v>
      </c>
      <c r="Z41" s="65" t="n">
        <v>549.7912563</v>
      </c>
      <c r="AA41" s="65" t="n">
        <v>202.2</v>
      </c>
      <c r="AB41" s="65" t="n">
        <v>719</v>
      </c>
      <c r="AC41" s="67" t="n">
        <v>63.01</v>
      </c>
      <c r="AD41" s="63"/>
    </row>
    <row r="42" customFormat="false" ht="15" hidden="false" customHeight="false" outlineLevel="0" collapsed="false">
      <c r="A42" s="64" t="s">
        <v>351</v>
      </c>
      <c r="B42" s="65" t="n">
        <v>628</v>
      </c>
      <c r="C42" s="65" t="n">
        <v>103.6410547</v>
      </c>
      <c r="D42" s="65" t="n">
        <v>343.0757464</v>
      </c>
      <c r="E42" s="65" t="n">
        <v>738.7425081</v>
      </c>
      <c r="F42" s="65" t="n">
        <v>74.01345642</v>
      </c>
      <c r="G42" s="65" t="n">
        <v>157.8312486</v>
      </c>
      <c r="H42" s="65" t="n">
        <v>55.47</v>
      </c>
      <c r="I42" s="65" t="n">
        <v>200</v>
      </c>
      <c r="J42" s="65" t="n">
        <v>240.7301956</v>
      </c>
      <c r="K42" s="65" t="n">
        <v>613.3858186</v>
      </c>
      <c r="L42" s="65" t="n">
        <v>462.3628608</v>
      </c>
      <c r="M42" s="65" t="n">
        <v>258.5928698</v>
      </c>
      <c r="N42" s="65" t="n">
        <v>69.38668807</v>
      </c>
      <c r="O42" s="65" t="n">
        <v>1700</v>
      </c>
      <c r="P42" s="65" t="n">
        <v>154.1</v>
      </c>
      <c r="Q42" s="65" t="n">
        <v>219.7534784</v>
      </c>
      <c r="R42" s="65" t="n">
        <v>46.7231866</v>
      </c>
      <c r="S42" s="65" t="n">
        <v>4869</v>
      </c>
      <c r="T42" s="66" t="n">
        <v>6360</v>
      </c>
      <c r="U42" s="66" t="n">
        <v>13040</v>
      </c>
      <c r="V42" s="65" t="n">
        <v>206.1</v>
      </c>
      <c r="W42" s="66" t="n">
        <v>588.6</v>
      </c>
      <c r="X42" s="65" t="n">
        <v>1150</v>
      </c>
      <c r="Y42" s="65" t="n">
        <v>247.4962031</v>
      </c>
      <c r="Z42" s="65" t="n">
        <v>213.8250968</v>
      </c>
      <c r="AA42" s="65" t="n">
        <v>180</v>
      </c>
      <c r="AB42" s="65" t="n">
        <v>1017</v>
      </c>
      <c r="AC42" s="67" t="n">
        <v>120.4</v>
      </c>
      <c r="AD42" s="63"/>
    </row>
    <row r="43" customFormat="false" ht="15" hidden="false" customHeight="false" outlineLevel="0" collapsed="false">
      <c r="A43" s="64" t="s">
        <v>352</v>
      </c>
      <c r="B43" s="65" t="n">
        <v>636.2</v>
      </c>
      <c r="C43" s="65" t="n">
        <v>120.5375631</v>
      </c>
      <c r="D43" s="65" t="n">
        <v>399.0070785</v>
      </c>
      <c r="E43" s="65" t="n">
        <v>975.2491757</v>
      </c>
      <c r="F43" s="65" t="n">
        <v>99.98071953</v>
      </c>
      <c r="G43" s="65" t="n">
        <v>213.2055785</v>
      </c>
      <c r="H43" s="65" t="n">
        <v>6.231</v>
      </c>
      <c r="I43" s="65" t="n">
        <v>200</v>
      </c>
      <c r="J43" s="65" t="n">
        <v>515.8541568</v>
      </c>
      <c r="K43" s="65" t="n">
        <v>713.38556</v>
      </c>
      <c r="L43" s="65" t="n">
        <v>537.7414644</v>
      </c>
      <c r="M43" s="65" t="n">
        <v>300.751034</v>
      </c>
      <c r="N43" s="65" t="n">
        <v>80.69873777</v>
      </c>
      <c r="O43" s="65" t="n">
        <v>1700</v>
      </c>
      <c r="P43" s="65" t="n">
        <v>202.3</v>
      </c>
      <c r="Q43" s="65" t="n">
        <v>255.5796914</v>
      </c>
      <c r="R43" s="65" t="n">
        <v>54.34042592</v>
      </c>
      <c r="S43" s="65" t="n">
        <v>6040</v>
      </c>
      <c r="T43" s="66" t="n">
        <v>6604</v>
      </c>
      <c r="U43" s="66" t="n">
        <v>11873</v>
      </c>
      <c r="V43" s="65" t="n">
        <v>895.7</v>
      </c>
      <c r="W43" s="66" t="n">
        <v>1418</v>
      </c>
      <c r="X43" s="65" t="n">
        <v>403.6</v>
      </c>
      <c r="Y43" s="65" t="n">
        <v>334.3290486</v>
      </c>
      <c r="Z43" s="65" t="n">
        <v>248.684811</v>
      </c>
      <c r="AA43" s="65" t="n">
        <v>180</v>
      </c>
      <c r="AB43" s="65" t="n">
        <v>1547</v>
      </c>
      <c r="AC43" s="67" t="n">
        <v>67.55</v>
      </c>
      <c r="AD43" s="63"/>
    </row>
    <row r="44" customFormat="false" ht="15" hidden="false" customHeight="false" outlineLevel="0" collapsed="false">
      <c r="A44" s="64" t="s">
        <v>353</v>
      </c>
      <c r="B44" s="65" t="n">
        <v>1197</v>
      </c>
      <c r="C44" s="65" t="n">
        <v>67.31705231</v>
      </c>
      <c r="D44" s="65" t="n">
        <v>222.8349377</v>
      </c>
      <c r="E44" s="65" t="n">
        <v>520.0247677</v>
      </c>
      <c r="F44" s="65" t="n">
        <v>65.89749046</v>
      </c>
      <c r="G44" s="65" t="n">
        <v>140.5242195</v>
      </c>
      <c r="H44" s="65" t="n">
        <v>3.519</v>
      </c>
      <c r="I44" s="65" t="n">
        <v>200</v>
      </c>
      <c r="J44" s="65" t="n">
        <v>254.1893968</v>
      </c>
      <c r="K44" s="65" t="n">
        <v>398.4070344</v>
      </c>
      <c r="L44" s="65" t="n">
        <v>300.314436</v>
      </c>
      <c r="M44" s="65" t="n">
        <v>167.9615264</v>
      </c>
      <c r="N44" s="65" t="n">
        <v>45.06811827</v>
      </c>
      <c r="O44" s="65" t="n">
        <v>1121</v>
      </c>
      <c r="P44" s="65" t="n">
        <v>144.4</v>
      </c>
      <c r="Q44" s="65" t="n">
        <v>142.734522</v>
      </c>
      <c r="R44" s="65" t="n">
        <v>30.34769576</v>
      </c>
      <c r="S44" s="65" t="n">
        <v>6541</v>
      </c>
      <c r="T44" s="66" t="n">
        <v>6670</v>
      </c>
      <c r="U44" s="66" t="n">
        <v>11139</v>
      </c>
      <c r="V44" s="65" t="n">
        <v>1635</v>
      </c>
      <c r="W44" s="66" t="n">
        <v>2049</v>
      </c>
      <c r="X44" s="65" t="n">
        <v>1010</v>
      </c>
      <c r="Y44" s="65" t="n">
        <v>220.3569388</v>
      </c>
      <c r="Z44" s="65" t="n">
        <v>138.883913</v>
      </c>
      <c r="AA44" s="65" t="n">
        <v>432.9</v>
      </c>
      <c r="AB44" s="65" t="n">
        <v>1673</v>
      </c>
      <c r="AC44" s="67" t="n">
        <v>240.6</v>
      </c>
      <c r="AD44" s="63"/>
    </row>
    <row r="45" customFormat="false" ht="15" hidden="false" customHeight="false" outlineLevel="0" collapsed="false">
      <c r="A45" s="64" t="s">
        <v>354</v>
      </c>
      <c r="B45" s="65" t="n">
        <v>1713</v>
      </c>
      <c r="C45" s="65" t="n">
        <v>26.78466895</v>
      </c>
      <c r="D45" s="65" t="n">
        <v>88.66341933</v>
      </c>
      <c r="E45" s="65" t="n">
        <v>90.04535833</v>
      </c>
      <c r="F45" s="65" t="n">
        <v>35.67911284</v>
      </c>
      <c r="G45" s="65" t="n">
        <v>76.0845284</v>
      </c>
      <c r="H45" s="65" t="n">
        <v>7.268</v>
      </c>
      <c r="I45" s="65" t="n">
        <v>237.1</v>
      </c>
      <c r="J45" s="65" t="n">
        <v>137.5406311</v>
      </c>
      <c r="K45" s="65" t="n">
        <v>158.5215062</v>
      </c>
      <c r="L45" s="65" t="n">
        <v>119.4916068</v>
      </c>
      <c r="M45" s="65" t="n">
        <v>66.82992979</v>
      </c>
      <c r="N45" s="65" t="n">
        <v>17.93207793</v>
      </c>
      <c r="O45" s="65" t="n">
        <v>1000</v>
      </c>
      <c r="P45" s="65" t="n">
        <v>167</v>
      </c>
      <c r="Q45" s="65" t="n">
        <v>56.79239936</v>
      </c>
      <c r="R45" s="65" t="n">
        <v>12.07499373</v>
      </c>
      <c r="S45" s="65" t="n">
        <v>7129</v>
      </c>
      <c r="T45" s="66" t="n">
        <v>3250</v>
      </c>
      <c r="U45" s="66" t="n">
        <v>7306</v>
      </c>
      <c r="V45" s="65" t="n">
        <v>491.2</v>
      </c>
      <c r="W45" s="66" t="n">
        <v>1088</v>
      </c>
      <c r="X45" s="65" t="n">
        <v>1038</v>
      </c>
      <c r="Y45" s="65" t="n">
        <v>119.3086418</v>
      </c>
      <c r="Z45" s="65" t="n">
        <v>55.26028702</v>
      </c>
      <c r="AA45" s="65" t="n">
        <v>406.7</v>
      </c>
      <c r="AB45" s="65" t="n">
        <v>2000</v>
      </c>
      <c r="AC45" s="67" t="n">
        <v>571.4</v>
      </c>
      <c r="AD45" s="63"/>
    </row>
    <row r="46" customFormat="false" ht="15" hidden="false" customHeight="false" outlineLevel="0" collapsed="false">
      <c r="A46" s="64" t="s">
        <v>355</v>
      </c>
      <c r="B46" s="65" t="n">
        <v>3068</v>
      </c>
      <c r="C46" s="65" t="n">
        <v>17.29798597</v>
      </c>
      <c r="D46" s="65" t="n">
        <v>57.2603151</v>
      </c>
      <c r="E46" s="65" t="n">
        <v>6.3953843</v>
      </c>
      <c r="F46" s="65" t="n">
        <v>22.26018276</v>
      </c>
      <c r="G46" s="65" t="n">
        <v>47.46910371</v>
      </c>
      <c r="H46" s="65" t="n">
        <v>6.945</v>
      </c>
      <c r="I46" s="65" t="n">
        <v>150</v>
      </c>
      <c r="J46" s="65" t="n">
        <v>205.7851782</v>
      </c>
      <c r="K46" s="65" t="n">
        <v>102.3758328</v>
      </c>
      <c r="L46" s="65" t="n">
        <v>77.16967281</v>
      </c>
      <c r="M46" s="65" t="n">
        <v>43.15988338</v>
      </c>
      <c r="N46" s="65" t="n">
        <v>11.58083503</v>
      </c>
      <c r="O46" s="65" t="n">
        <v>1767</v>
      </c>
      <c r="P46" s="65" t="n">
        <v>159</v>
      </c>
      <c r="Q46" s="65" t="n">
        <v>36.6774788</v>
      </c>
      <c r="R46" s="65" t="n">
        <v>7.798232359</v>
      </c>
      <c r="S46" s="65" t="n">
        <v>13531</v>
      </c>
      <c r="T46" s="66" t="n">
        <v>6621</v>
      </c>
      <c r="U46" s="66" t="n">
        <v>11711</v>
      </c>
      <c r="V46" s="65" t="n">
        <v>856</v>
      </c>
      <c r="W46" s="66" t="n">
        <v>929.4</v>
      </c>
      <c r="X46" s="65" t="n">
        <v>1137</v>
      </c>
      <c r="Y46" s="65" t="n">
        <v>74.43660897</v>
      </c>
      <c r="Z46" s="65" t="n">
        <v>35.6880151</v>
      </c>
      <c r="AA46" s="65" t="n">
        <v>50</v>
      </c>
      <c r="AB46" s="65" t="n">
        <v>1500</v>
      </c>
      <c r="AC46" s="67" t="n">
        <v>661.7</v>
      </c>
      <c r="AD46" s="63"/>
    </row>
    <row r="47" customFormat="false" ht="15" hidden="false" customHeight="false" outlineLevel="0" collapsed="false">
      <c r="A47" s="64" t="s">
        <v>356</v>
      </c>
      <c r="B47" s="65" t="n">
        <v>2213</v>
      </c>
      <c r="C47" s="65" t="n">
        <v>12.69160115</v>
      </c>
      <c r="D47" s="65" t="n">
        <v>42.01212109</v>
      </c>
      <c r="E47" s="65" t="n">
        <v>7.506919277</v>
      </c>
      <c r="F47" s="65" t="n">
        <v>25.58792177</v>
      </c>
      <c r="G47" s="65" t="n">
        <v>54.56539712</v>
      </c>
      <c r="H47" s="65" t="n">
        <v>11.33</v>
      </c>
      <c r="I47" s="65" t="n">
        <v>85</v>
      </c>
      <c r="J47" s="65" t="n">
        <v>19.4387781</v>
      </c>
      <c r="K47" s="65" t="n">
        <v>75.11355598</v>
      </c>
      <c r="L47" s="65" t="n">
        <v>56.61969608</v>
      </c>
      <c r="M47" s="65" t="n">
        <v>31.66657821</v>
      </c>
      <c r="N47" s="65" t="n">
        <v>8.496904755</v>
      </c>
      <c r="O47" s="65" t="n">
        <v>1952</v>
      </c>
      <c r="P47" s="65" t="n">
        <v>123.4</v>
      </c>
      <c r="Q47" s="65" t="n">
        <v>26.91041217</v>
      </c>
      <c r="R47" s="65" t="n">
        <v>5.721594119</v>
      </c>
      <c r="S47" s="65" t="n">
        <v>11708</v>
      </c>
      <c r="T47" s="66" t="n">
        <v>4902</v>
      </c>
      <c r="U47" s="66" t="n">
        <v>9227</v>
      </c>
      <c r="V47" s="65" t="n">
        <v>933.4</v>
      </c>
      <c r="W47" s="66" t="n">
        <v>751.6</v>
      </c>
      <c r="X47" s="65" t="n">
        <v>551.3</v>
      </c>
      <c r="Y47" s="65" t="n">
        <v>85.56435263</v>
      </c>
      <c r="Z47" s="65" t="n">
        <v>26.18443872</v>
      </c>
      <c r="AA47" s="65" t="n">
        <v>50</v>
      </c>
      <c r="AB47" s="65" t="n">
        <v>700</v>
      </c>
      <c r="AC47" s="67" t="n">
        <v>905.1</v>
      </c>
      <c r="AD47" s="63"/>
    </row>
    <row r="48" customFormat="false" ht="15" hidden="false" customHeight="false" outlineLevel="0" collapsed="false">
      <c r="A48" s="64" t="s">
        <v>357</v>
      </c>
      <c r="B48" s="65" t="n">
        <v>561.4</v>
      </c>
      <c r="C48" s="65" t="n">
        <v>12.58251476</v>
      </c>
      <c r="D48" s="65" t="n">
        <v>41.65102001</v>
      </c>
      <c r="E48" s="65" t="n">
        <v>13.48241158</v>
      </c>
      <c r="F48" s="65" t="n">
        <v>22.1892997</v>
      </c>
      <c r="G48" s="65" t="n">
        <v>47.31794793</v>
      </c>
      <c r="H48" s="65" t="n">
        <v>10.56</v>
      </c>
      <c r="I48" s="65" t="n">
        <v>85</v>
      </c>
      <c r="J48" s="65" t="n">
        <v>15.83289279</v>
      </c>
      <c r="K48" s="65" t="n">
        <v>74.46794263</v>
      </c>
      <c r="L48" s="65" t="n">
        <v>56.13304049</v>
      </c>
      <c r="M48" s="65" t="n">
        <v>31.39439877</v>
      </c>
      <c r="N48" s="65" t="n">
        <v>8.423872463</v>
      </c>
      <c r="O48" s="65" t="n">
        <v>1468</v>
      </c>
      <c r="P48" s="65" t="n">
        <v>102.1</v>
      </c>
      <c r="Q48" s="65" t="n">
        <v>26.67911276</v>
      </c>
      <c r="R48" s="65" t="n">
        <v>5.672416077</v>
      </c>
      <c r="S48" s="65" t="n">
        <v>9827</v>
      </c>
      <c r="T48" s="66" t="n">
        <v>4187</v>
      </c>
      <c r="U48" s="66" t="n">
        <v>6663</v>
      </c>
      <c r="V48" s="65" t="n">
        <v>1415</v>
      </c>
      <c r="W48" s="66" t="n">
        <v>1302</v>
      </c>
      <c r="X48" s="65" t="n">
        <v>333.1</v>
      </c>
      <c r="Y48" s="65" t="n">
        <v>74.19958062</v>
      </c>
      <c r="Z48" s="65" t="n">
        <v>25.95937916</v>
      </c>
      <c r="AA48" s="65" t="n">
        <v>50</v>
      </c>
      <c r="AB48" s="65" t="n">
        <v>600</v>
      </c>
      <c r="AC48" s="67" t="n">
        <v>1023</v>
      </c>
      <c r="AD48" s="63"/>
    </row>
    <row r="49" customFormat="false" ht="15" hidden="false" customHeight="false" outlineLevel="0" collapsed="false">
      <c r="A49" s="64" t="s">
        <v>358</v>
      </c>
      <c r="B49" s="65" t="n">
        <v>552.2</v>
      </c>
      <c r="C49" s="65" t="n">
        <v>17.48532677</v>
      </c>
      <c r="D49" s="65" t="n">
        <v>57.88045625</v>
      </c>
      <c r="E49" s="65" t="n">
        <v>34.68070645</v>
      </c>
      <c r="F49" s="65" t="n">
        <v>14.28687463</v>
      </c>
      <c r="G49" s="65" t="n">
        <v>30.46628775</v>
      </c>
      <c r="H49" s="65" t="n">
        <v>11.15</v>
      </c>
      <c r="I49" s="65" t="n">
        <v>150</v>
      </c>
      <c r="J49" s="65" t="n">
        <v>73.17762048</v>
      </c>
      <c r="K49" s="65" t="n">
        <v>103.4845844</v>
      </c>
      <c r="L49" s="65" t="n">
        <v>78.00543645</v>
      </c>
      <c r="M49" s="65" t="n">
        <v>43.62731391</v>
      </c>
      <c r="N49" s="65" t="n">
        <v>11.70625789</v>
      </c>
      <c r="O49" s="65" t="n">
        <v>1495</v>
      </c>
      <c r="P49" s="65" t="n">
        <v>94.62</v>
      </c>
      <c r="Q49" s="65" t="n">
        <v>37.07470354</v>
      </c>
      <c r="R49" s="65" t="n">
        <v>7.882688841</v>
      </c>
      <c r="S49" s="65" t="n">
        <v>6086</v>
      </c>
      <c r="T49" s="66" t="n">
        <v>4117</v>
      </c>
      <c r="U49" s="66" t="n">
        <v>7530</v>
      </c>
      <c r="V49" s="65" t="n">
        <v>1354</v>
      </c>
      <c r="W49" s="66" t="n">
        <v>1340</v>
      </c>
      <c r="X49" s="65" t="n">
        <v>282.4</v>
      </c>
      <c r="Y49" s="65" t="n">
        <v>47.77438315</v>
      </c>
      <c r="Z49" s="65" t="n">
        <v>36.07452374</v>
      </c>
      <c r="AA49" s="65" t="n">
        <v>50</v>
      </c>
      <c r="AB49" s="65" t="n">
        <v>500</v>
      </c>
      <c r="AC49" s="67" t="n">
        <v>1050</v>
      </c>
      <c r="AD49" s="63"/>
    </row>
    <row r="50" customFormat="false" ht="15" hidden="false" customHeight="false" outlineLevel="0" collapsed="false">
      <c r="A50" s="64" t="s">
        <v>359</v>
      </c>
      <c r="B50" s="65" t="n">
        <v>1008</v>
      </c>
      <c r="C50" s="65" t="n">
        <v>316.6575591</v>
      </c>
      <c r="D50" s="65" t="n">
        <v>1048.209407</v>
      </c>
      <c r="E50" s="65" t="n">
        <v>1617.692267</v>
      </c>
      <c r="F50" s="65" t="n">
        <v>237.9838908</v>
      </c>
      <c r="G50" s="65" t="n">
        <v>507.4927781</v>
      </c>
      <c r="H50" s="65" t="n">
        <v>6.571</v>
      </c>
      <c r="I50" s="65" t="n">
        <v>150</v>
      </c>
      <c r="J50" s="65" t="n">
        <v>569.0164299</v>
      </c>
      <c r="K50" s="65" t="n">
        <v>1874.095711</v>
      </c>
      <c r="L50" s="65" t="n">
        <v>1412.670832</v>
      </c>
      <c r="M50" s="65" t="n">
        <v>790.0863918</v>
      </c>
      <c r="N50" s="65" t="n">
        <v>211.9991865</v>
      </c>
      <c r="O50" s="65" t="n">
        <v>1494</v>
      </c>
      <c r="P50" s="65" t="n">
        <v>230.8</v>
      </c>
      <c r="Q50" s="65" t="n">
        <v>671.4192583</v>
      </c>
      <c r="R50" s="65" t="n">
        <v>142.7547246</v>
      </c>
      <c r="S50" s="65" t="n">
        <v>6894</v>
      </c>
      <c r="T50" s="66" t="n">
        <v>5608</v>
      </c>
      <c r="U50" s="66" t="n">
        <v>8752</v>
      </c>
      <c r="V50" s="65" t="n">
        <v>463.3</v>
      </c>
      <c r="W50" s="66" t="n">
        <v>626.2</v>
      </c>
      <c r="X50" s="65" t="n">
        <v>641</v>
      </c>
      <c r="Y50" s="65" t="n">
        <v>795.8027123</v>
      </c>
      <c r="Z50" s="65" t="n">
        <v>653.3060998</v>
      </c>
      <c r="AA50" s="65" t="n">
        <v>150</v>
      </c>
      <c r="AB50" s="65" t="n">
        <v>566.9</v>
      </c>
      <c r="AC50" s="67" t="n">
        <v>740.7</v>
      </c>
      <c r="AD50" s="63"/>
    </row>
    <row r="51" customFormat="false" ht="15" hidden="false" customHeight="false" outlineLevel="0" collapsed="false">
      <c r="A51" s="64" t="s">
        <v>360</v>
      </c>
      <c r="B51" s="65" t="n">
        <v>401.5</v>
      </c>
      <c r="C51" s="65" t="n">
        <v>237.5761372</v>
      </c>
      <c r="D51" s="65" t="n">
        <v>786.4316978</v>
      </c>
      <c r="E51" s="65" t="n">
        <v>871.284889</v>
      </c>
      <c r="F51" s="65" t="n">
        <v>205.7112915</v>
      </c>
      <c r="G51" s="65" t="n">
        <v>438.6725274</v>
      </c>
      <c r="H51" s="65" t="n">
        <v>6.594</v>
      </c>
      <c r="I51" s="65" t="n">
        <v>150</v>
      </c>
      <c r="J51" s="65" t="n">
        <v>290.0777116</v>
      </c>
      <c r="K51" s="65" t="n">
        <v>1406.062818</v>
      </c>
      <c r="L51" s="65" t="n">
        <v>1059.873259</v>
      </c>
      <c r="M51" s="65" t="n">
        <v>592.7718054</v>
      </c>
      <c r="N51" s="65" t="n">
        <v>159.054936</v>
      </c>
      <c r="O51" s="65" t="n">
        <v>1514</v>
      </c>
      <c r="P51" s="65" t="n">
        <v>144.2</v>
      </c>
      <c r="Q51" s="65" t="n">
        <v>503.7403632</v>
      </c>
      <c r="R51" s="65" t="n">
        <v>107.1034468</v>
      </c>
      <c r="S51" s="65" t="n">
        <v>6929</v>
      </c>
      <c r="T51" s="66" t="n">
        <v>6314</v>
      </c>
      <c r="U51" s="66" t="n">
        <v>9316</v>
      </c>
      <c r="V51" s="65" t="n">
        <v>635.1</v>
      </c>
      <c r="W51" s="66" t="n">
        <v>907.7</v>
      </c>
      <c r="X51" s="65" t="n">
        <v>200</v>
      </c>
      <c r="Y51" s="65" t="n">
        <v>687.8852314</v>
      </c>
      <c r="Z51" s="65" t="n">
        <v>490.1507484</v>
      </c>
      <c r="AA51" s="65" t="n">
        <v>150</v>
      </c>
      <c r="AB51" s="65" t="n">
        <v>770.6</v>
      </c>
      <c r="AC51" s="67" t="n">
        <v>459.5</v>
      </c>
      <c r="AD51" s="63"/>
    </row>
    <row r="52" customFormat="false" ht="15" hidden="false" customHeight="false" outlineLevel="0" collapsed="false">
      <c r="A52" s="64" t="s">
        <v>361</v>
      </c>
      <c r="B52" s="65" t="n">
        <v>572.4</v>
      </c>
      <c r="C52" s="65" t="n">
        <v>252.2529541</v>
      </c>
      <c r="D52" s="65" t="n">
        <v>835.0153399</v>
      </c>
      <c r="E52" s="65" t="n">
        <v>637.9173439</v>
      </c>
      <c r="F52" s="65" t="n">
        <v>251.4717019</v>
      </c>
      <c r="G52" s="65" t="n">
        <v>536.2550893</v>
      </c>
      <c r="H52" s="65" t="n">
        <v>146</v>
      </c>
      <c r="I52" s="65" t="n">
        <v>150</v>
      </c>
      <c r="J52" s="65" t="n">
        <v>400.3573822</v>
      </c>
      <c r="K52" s="65" t="n">
        <v>1492.925609</v>
      </c>
      <c r="L52" s="65" t="n">
        <v>1125.349388</v>
      </c>
      <c r="M52" s="65" t="n">
        <v>629.3916585</v>
      </c>
      <c r="N52" s="65" t="n">
        <v>168.8809236</v>
      </c>
      <c r="O52" s="65" t="n">
        <v>1599</v>
      </c>
      <c r="P52" s="65" t="n">
        <v>140.2</v>
      </c>
      <c r="Q52" s="65" t="n">
        <v>534.8600924</v>
      </c>
      <c r="R52" s="65" t="n">
        <v>113.7200107</v>
      </c>
      <c r="S52" s="65" t="n">
        <v>6035</v>
      </c>
      <c r="T52" s="66" t="n">
        <v>8181</v>
      </c>
      <c r="U52" s="66" t="n">
        <v>17324</v>
      </c>
      <c r="V52" s="65" t="n">
        <v>114.8</v>
      </c>
      <c r="W52" s="66" t="n">
        <v>486.2</v>
      </c>
      <c r="X52" s="65" t="n">
        <v>217.3</v>
      </c>
      <c r="Y52" s="65" t="n">
        <v>840.9050788</v>
      </c>
      <c r="Z52" s="65" t="n">
        <v>520.4309477</v>
      </c>
      <c r="AA52" s="65" t="n">
        <v>158.9</v>
      </c>
      <c r="AB52" s="65" t="n">
        <v>763.5</v>
      </c>
      <c r="AC52" s="67" t="n">
        <v>812</v>
      </c>
      <c r="AD52" s="63"/>
    </row>
    <row r="53" customFormat="false" ht="15" hidden="false" customHeight="false" outlineLevel="0" collapsed="false">
      <c r="A53" s="64" t="s">
        <v>362</v>
      </c>
      <c r="B53" s="65" t="n">
        <v>580</v>
      </c>
      <c r="C53" s="65" t="n">
        <v>684.2126501</v>
      </c>
      <c r="D53" s="65" t="n">
        <v>2264.901359</v>
      </c>
      <c r="E53" s="65" t="n">
        <v>1781.520285</v>
      </c>
      <c r="F53" s="65" t="n">
        <v>770.0666175</v>
      </c>
      <c r="G53" s="65" t="n">
        <v>1642.1416</v>
      </c>
      <c r="H53" s="65" t="n">
        <v>106</v>
      </c>
      <c r="I53" s="65" t="n">
        <v>200</v>
      </c>
      <c r="J53" s="65" t="n">
        <v>1291.892174</v>
      </c>
      <c r="K53" s="65" t="n">
        <v>4049.421706</v>
      </c>
      <c r="L53" s="65" t="n">
        <v>3052.405432</v>
      </c>
      <c r="M53" s="65" t="n">
        <v>1707.16627</v>
      </c>
      <c r="N53" s="65" t="n">
        <v>458.0737804</v>
      </c>
      <c r="O53" s="65" t="n">
        <v>1700</v>
      </c>
      <c r="P53" s="65" t="n">
        <v>151.2</v>
      </c>
      <c r="Q53" s="65" t="n">
        <v>1450.758199</v>
      </c>
      <c r="R53" s="65" t="n">
        <v>308.4549402</v>
      </c>
      <c r="S53" s="65" t="n">
        <v>7547</v>
      </c>
      <c r="T53" s="66" t="n">
        <v>11077</v>
      </c>
      <c r="U53" s="66" t="n">
        <v>19953</v>
      </c>
      <c r="V53" s="65" t="n">
        <v>84.03</v>
      </c>
      <c r="W53" s="66" t="n">
        <v>411.9</v>
      </c>
      <c r="X53" s="65" t="n">
        <v>285.3</v>
      </c>
      <c r="Y53" s="65" t="n">
        <v>2575.052878</v>
      </c>
      <c r="Z53" s="65" t="n">
        <v>1411.620487</v>
      </c>
      <c r="AA53" s="65" t="n">
        <v>170.2</v>
      </c>
      <c r="AB53" s="65" t="n">
        <v>2052</v>
      </c>
      <c r="AC53" s="67" t="n">
        <v>147.7</v>
      </c>
      <c r="AD53" s="63"/>
    </row>
    <row r="54" customFormat="false" ht="15" hidden="false" customHeight="false" outlineLevel="0" collapsed="false">
      <c r="A54" s="64" t="s">
        <v>363</v>
      </c>
      <c r="B54" s="65" t="n">
        <v>3006</v>
      </c>
      <c r="C54" s="65" t="n">
        <v>370.9703127</v>
      </c>
      <c r="D54" s="65" t="n">
        <v>1227.997123</v>
      </c>
      <c r="E54" s="65" t="n">
        <v>768.0142009</v>
      </c>
      <c r="F54" s="65" t="n">
        <v>333.1425759</v>
      </c>
      <c r="G54" s="65" t="n">
        <v>710.4155279</v>
      </c>
      <c r="H54" s="65" t="n">
        <v>41.62</v>
      </c>
      <c r="I54" s="65" t="n">
        <v>150</v>
      </c>
      <c r="J54" s="65" t="n">
        <v>938.05534</v>
      </c>
      <c r="K54" s="65" t="n">
        <v>2195.538531</v>
      </c>
      <c r="L54" s="65" t="n">
        <v>1654.970567</v>
      </c>
      <c r="M54" s="65" t="n">
        <v>925.6011342</v>
      </c>
      <c r="N54" s="65" t="n">
        <v>248.361052</v>
      </c>
      <c r="O54" s="65" t="n">
        <v>2894</v>
      </c>
      <c r="P54" s="65" t="n">
        <v>151.6</v>
      </c>
      <c r="Q54" s="65" t="n">
        <v>786.5803455</v>
      </c>
      <c r="R54" s="65" t="n">
        <v>167.2398568</v>
      </c>
      <c r="S54" s="65" t="n">
        <v>7787</v>
      </c>
      <c r="T54" s="66" t="n">
        <v>11182</v>
      </c>
      <c r="U54" s="66" t="n">
        <v>25127</v>
      </c>
      <c r="V54" s="65" t="n">
        <v>243.7</v>
      </c>
      <c r="W54" s="66" t="n">
        <v>614.2</v>
      </c>
      <c r="X54" s="65" t="n">
        <v>1166</v>
      </c>
      <c r="Y54" s="65" t="n">
        <v>1114.00719</v>
      </c>
      <c r="Z54" s="65" t="n">
        <v>765.3604381</v>
      </c>
      <c r="AA54" s="65" t="n">
        <v>150</v>
      </c>
      <c r="AB54" s="65" t="n">
        <v>2340</v>
      </c>
      <c r="AC54" s="67" t="n">
        <v>115.6</v>
      </c>
      <c r="AD54" s="63"/>
    </row>
    <row r="55" customFormat="false" ht="15" hidden="false" customHeight="false" outlineLevel="0" collapsed="false">
      <c r="A55" s="64" t="s">
        <v>364</v>
      </c>
      <c r="B55" s="65" t="n">
        <v>3972</v>
      </c>
      <c r="C55" s="65" t="n">
        <v>132.878293</v>
      </c>
      <c r="D55" s="65" t="n">
        <v>439.8577349</v>
      </c>
      <c r="E55" s="65" t="n">
        <v>675.2200951</v>
      </c>
      <c r="F55" s="65" t="n">
        <v>95.28283921</v>
      </c>
      <c r="G55" s="65" t="n">
        <v>203.1875041</v>
      </c>
      <c r="H55" s="65" t="n">
        <v>88.99</v>
      </c>
      <c r="I55" s="65" t="n">
        <v>150</v>
      </c>
      <c r="J55" s="65" t="n">
        <v>562.6331043</v>
      </c>
      <c r="K55" s="65" t="n">
        <v>786.422531</v>
      </c>
      <c r="L55" s="65" t="n">
        <v>592.7958557</v>
      </c>
      <c r="M55" s="65" t="n">
        <v>331.5421599</v>
      </c>
      <c r="N55" s="65" t="n">
        <v>88.96073759</v>
      </c>
      <c r="O55" s="65" t="n">
        <v>5376</v>
      </c>
      <c r="P55" s="65" t="n">
        <v>201.7</v>
      </c>
      <c r="Q55" s="65" t="n">
        <v>281.7461399</v>
      </c>
      <c r="R55" s="65" t="n">
        <v>59.90384118</v>
      </c>
      <c r="S55" s="65" t="n">
        <v>6070</v>
      </c>
      <c r="T55" s="66" t="n">
        <v>8196</v>
      </c>
      <c r="U55" s="66" t="n">
        <v>24466</v>
      </c>
      <c r="V55" s="65" t="n">
        <v>1155</v>
      </c>
      <c r="W55" s="66" t="n">
        <v>1585</v>
      </c>
      <c r="X55" s="65" t="n">
        <v>202.1</v>
      </c>
      <c r="Y55" s="65" t="n">
        <v>318.6196412</v>
      </c>
      <c r="Z55" s="65" t="n">
        <v>274.1453563</v>
      </c>
      <c r="AA55" s="65" t="n">
        <v>150</v>
      </c>
      <c r="AB55" s="65" t="n">
        <v>2322</v>
      </c>
      <c r="AC55" s="67" t="n">
        <v>1101</v>
      </c>
      <c r="AD55" s="63"/>
    </row>
    <row r="56" customFormat="false" ht="15" hidden="false" customHeight="false" outlineLevel="0" collapsed="false">
      <c r="A56" s="64" t="s">
        <v>365</v>
      </c>
      <c r="B56" s="65" t="n">
        <v>2883</v>
      </c>
      <c r="C56" s="65" t="n">
        <v>71.3078845</v>
      </c>
      <c r="D56" s="65" t="n">
        <v>236.0455109</v>
      </c>
      <c r="E56" s="65" t="n">
        <v>632.070115</v>
      </c>
      <c r="F56" s="65" t="n">
        <v>88.79477768</v>
      </c>
      <c r="G56" s="65" t="n">
        <v>189.3519274</v>
      </c>
      <c r="H56" s="65" t="n">
        <v>2.508</v>
      </c>
      <c r="I56" s="65" t="n">
        <v>150</v>
      </c>
      <c r="J56" s="65" t="n">
        <v>464.193591</v>
      </c>
      <c r="K56" s="65" t="n">
        <v>422.0262447</v>
      </c>
      <c r="L56" s="65" t="n">
        <v>318.118313</v>
      </c>
      <c r="M56" s="65" t="n">
        <v>177.9189776</v>
      </c>
      <c r="N56" s="65" t="n">
        <v>47.73994199</v>
      </c>
      <c r="O56" s="65" t="n">
        <v>5235</v>
      </c>
      <c r="P56" s="65" t="n">
        <v>133.3</v>
      </c>
      <c r="Q56" s="65" t="n">
        <v>151.1964125</v>
      </c>
      <c r="R56" s="65" t="n">
        <v>32.14683219</v>
      </c>
      <c r="S56" s="65" t="n">
        <v>5114</v>
      </c>
      <c r="T56" s="66" t="n">
        <v>5548</v>
      </c>
      <c r="U56" s="66" t="n">
        <v>17195</v>
      </c>
      <c r="V56" s="65" t="n">
        <v>1782</v>
      </c>
      <c r="W56" s="66" t="n">
        <v>2131</v>
      </c>
      <c r="X56" s="65" t="n">
        <v>698.4</v>
      </c>
      <c r="Y56" s="65" t="n">
        <v>296.9239838</v>
      </c>
      <c r="Z56" s="65" t="n">
        <v>147.1175235</v>
      </c>
      <c r="AA56" s="65" t="n">
        <v>442</v>
      </c>
      <c r="AB56" s="65" t="n">
        <v>2094</v>
      </c>
      <c r="AC56" s="67" t="n">
        <v>163.7</v>
      </c>
      <c r="AD56" s="63"/>
    </row>
    <row r="57" customFormat="false" ht="15" hidden="false" customHeight="false" outlineLevel="0" collapsed="false">
      <c r="A57" s="64" t="s">
        <v>366</v>
      </c>
      <c r="B57" s="65" t="n">
        <v>2443</v>
      </c>
      <c r="C57" s="65" t="n">
        <v>35.39266251</v>
      </c>
      <c r="D57" s="65" t="n">
        <v>117.1578593</v>
      </c>
      <c r="E57" s="65" t="n">
        <v>337.5708169</v>
      </c>
      <c r="F57" s="65" t="n">
        <v>56.24109611</v>
      </c>
      <c r="G57" s="65" t="n">
        <v>119.9322778</v>
      </c>
      <c r="H57" s="65" t="n">
        <v>3.77</v>
      </c>
      <c r="I57" s="65" t="n">
        <v>237.1</v>
      </c>
      <c r="J57" s="65" t="n">
        <v>680.6360187</v>
      </c>
      <c r="K57" s="65" t="n">
        <v>209.4667729</v>
      </c>
      <c r="L57" s="65" t="n">
        <v>157.8935369</v>
      </c>
      <c r="M57" s="65" t="n">
        <v>88.30757458</v>
      </c>
      <c r="N57" s="65" t="n">
        <v>23.69504672</v>
      </c>
      <c r="O57" s="65" t="n">
        <v>3318</v>
      </c>
      <c r="P57" s="65" t="n">
        <v>167.6</v>
      </c>
      <c r="Q57" s="65" t="n">
        <v>75.04420636</v>
      </c>
      <c r="R57" s="65" t="n">
        <v>15.95562665</v>
      </c>
      <c r="S57" s="65" t="n">
        <v>9170</v>
      </c>
      <c r="T57" s="66" t="n">
        <v>5744</v>
      </c>
      <c r="U57" s="66" t="n">
        <v>13232</v>
      </c>
      <c r="V57" s="65" t="n">
        <v>494.6</v>
      </c>
      <c r="W57" s="66" t="n">
        <v>1187</v>
      </c>
      <c r="X57" s="65" t="n">
        <v>743.4</v>
      </c>
      <c r="Y57" s="65" t="n">
        <v>188.0665817</v>
      </c>
      <c r="Z57" s="65" t="n">
        <v>73.01970738</v>
      </c>
      <c r="AA57" s="65" t="n">
        <v>414.9</v>
      </c>
      <c r="AB57" s="65" t="n">
        <v>2000</v>
      </c>
      <c r="AC57" s="67" t="n">
        <v>282.9</v>
      </c>
      <c r="AD57" s="63"/>
    </row>
    <row r="58" customFormat="false" ht="15" hidden="false" customHeight="false" outlineLevel="0" collapsed="false">
      <c r="A58" s="64" t="s">
        <v>367</v>
      </c>
      <c r="B58" s="65" t="n">
        <v>4794</v>
      </c>
      <c r="C58" s="65" t="n">
        <v>19.36316339</v>
      </c>
      <c r="D58" s="65" t="n">
        <v>64.09652769</v>
      </c>
      <c r="E58" s="65" t="n">
        <v>26.75397186</v>
      </c>
      <c r="F58" s="65" t="n">
        <v>38.92923254</v>
      </c>
      <c r="G58" s="65" t="n">
        <v>83.01530119</v>
      </c>
      <c r="H58" s="65" t="n">
        <v>7.764</v>
      </c>
      <c r="I58" s="65" t="n">
        <v>150</v>
      </c>
      <c r="J58" s="65" t="n">
        <v>166.7837321</v>
      </c>
      <c r="K58" s="65" t="n">
        <v>114.5983111</v>
      </c>
      <c r="L58" s="65" t="n">
        <v>86.38283008</v>
      </c>
      <c r="M58" s="65" t="n">
        <v>48.31266917</v>
      </c>
      <c r="N58" s="65" t="n">
        <v>12.96345142</v>
      </c>
      <c r="O58" s="65" t="n">
        <v>2948</v>
      </c>
      <c r="P58" s="65" t="n">
        <v>145.8</v>
      </c>
      <c r="Q58" s="65" t="n">
        <v>41.05634123</v>
      </c>
      <c r="R58" s="65" t="n">
        <v>8.729250187</v>
      </c>
      <c r="S58" s="65" t="n">
        <v>12395</v>
      </c>
      <c r="T58" s="66" t="n">
        <v>4041</v>
      </c>
      <c r="U58" s="66" t="n">
        <v>12104</v>
      </c>
      <c r="V58" s="65" t="n">
        <v>585.8</v>
      </c>
      <c r="W58" s="66" t="n">
        <v>695</v>
      </c>
      <c r="X58" s="65" t="n">
        <v>1106</v>
      </c>
      <c r="Y58" s="65" t="n">
        <v>130.1768315</v>
      </c>
      <c r="Z58" s="65" t="n">
        <v>39.94874711</v>
      </c>
      <c r="AA58" s="65" t="n">
        <v>50</v>
      </c>
      <c r="AB58" s="65" t="n">
        <v>1751</v>
      </c>
      <c r="AC58" s="67" t="n">
        <v>721.6</v>
      </c>
      <c r="AD58" s="63"/>
    </row>
    <row r="59" customFormat="false" ht="15" hidden="false" customHeight="false" outlineLevel="0" collapsed="false">
      <c r="A59" s="64" t="s">
        <v>368</v>
      </c>
      <c r="B59" s="65" t="n">
        <v>3714</v>
      </c>
      <c r="C59" s="65" t="n">
        <v>16.87975123</v>
      </c>
      <c r="D59" s="65" t="n">
        <v>55.87586184</v>
      </c>
      <c r="E59" s="65" t="n">
        <v>0.210768034</v>
      </c>
      <c r="F59" s="65" t="n">
        <v>32.15466799</v>
      </c>
      <c r="G59" s="65" t="n">
        <v>68.56876629</v>
      </c>
      <c r="H59" s="65" t="n">
        <v>11.92</v>
      </c>
      <c r="I59" s="65" t="n">
        <v>85</v>
      </c>
      <c r="J59" s="65" t="n">
        <v>2.951515609</v>
      </c>
      <c r="K59" s="65" t="n">
        <v>99.90056602</v>
      </c>
      <c r="L59" s="65" t="n">
        <v>75.30384645</v>
      </c>
      <c r="M59" s="65" t="n">
        <v>42.11635365</v>
      </c>
      <c r="N59" s="65" t="n">
        <v>11.3008309</v>
      </c>
      <c r="O59" s="65" t="n">
        <v>4222</v>
      </c>
      <c r="P59" s="65" t="n">
        <v>131.9</v>
      </c>
      <c r="Q59" s="65" t="n">
        <v>35.79068216</v>
      </c>
      <c r="R59" s="65" t="n">
        <v>7.609684877</v>
      </c>
      <c r="S59" s="65" t="n">
        <v>10056</v>
      </c>
      <c r="T59" s="66" t="n">
        <v>3250</v>
      </c>
      <c r="U59" s="66" t="n">
        <v>11517</v>
      </c>
      <c r="V59" s="65" t="n">
        <v>1221</v>
      </c>
      <c r="W59" s="66" t="n">
        <v>1049</v>
      </c>
      <c r="X59" s="65" t="n">
        <v>522.5</v>
      </c>
      <c r="Y59" s="65" t="n">
        <v>107.5231265</v>
      </c>
      <c r="Z59" s="65" t="n">
        <v>34.82514194</v>
      </c>
      <c r="AA59" s="65" t="n">
        <v>50</v>
      </c>
      <c r="AB59" s="65" t="n">
        <v>700</v>
      </c>
      <c r="AC59" s="67" t="n">
        <v>917</v>
      </c>
      <c r="AD59" s="63"/>
    </row>
    <row r="60" customFormat="false" ht="15" hidden="false" customHeight="false" outlineLevel="0" collapsed="false">
      <c r="A60" s="64" t="s">
        <v>369</v>
      </c>
      <c r="B60" s="65" t="n">
        <v>1701</v>
      </c>
      <c r="C60" s="65" t="n">
        <v>17.76401821</v>
      </c>
      <c r="D60" s="65" t="n">
        <v>58.80298909</v>
      </c>
      <c r="E60" s="65" t="n">
        <v>28.57371982</v>
      </c>
      <c r="F60" s="65" t="n">
        <v>37.67822792</v>
      </c>
      <c r="G60" s="65" t="n">
        <v>80.34757521</v>
      </c>
      <c r="H60" s="65" t="n">
        <v>13.2</v>
      </c>
      <c r="I60" s="65" t="n">
        <v>85</v>
      </c>
      <c r="J60" s="65" t="n">
        <v>133.3201052</v>
      </c>
      <c r="K60" s="65" t="n">
        <v>105.1339827</v>
      </c>
      <c r="L60" s="65" t="n">
        <v>79.24873309</v>
      </c>
      <c r="M60" s="65" t="n">
        <v>44.32267176</v>
      </c>
      <c r="N60" s="65" t="n">
        <v>11.89283913</v>
      </c>
      <c r="O60" s="65" t="n">
        <v>2904</v>
      </c>
      <c r="P60" s="65" t="n">
        <v>91.12</v>
      </c>
      <c r="Q60" s="65" t="n">
        <v>37.66562203</v>
      </c>
      <c r="R60" s="65" t="n">
        <v>8.008327783</v>
      </c>
      <c r="S60" s="65" t="n">
        <v>8768</v>
      </c>
      <c r="T60" s="66" t="n">
        <v>4008</v>
      </c>
      <c r="U60" s="66" t="n">
        <v>8747</v>
      </c>
      <c r="V60" s="65" t="n">
        <v>1244</v>
      </c>
      <c r="W60" s="66" t="n">
        <v>1116</v>
      </c>
      <c r="X60" s="65" t="n">
        <v>335.9</v>
      </c>
      <c r="Y60" s="65" t="n">
        <v>125.9935531</v>
      </c>
      <c r="Z60" s="65" t="n">
        <v>36.64950077</v>
      </c>
      <c r="AA60" s="65" t="n">
        <v>50</v>
      </c>
      <c r="AB60" s="65" t="n">
        <v>600</v>
      </c>
      <c r="AC60" s="67" t="n">
        <v>1121</v>
      </c>
      <c r="AD60" s="63"/>
    </row>
    <row r="61" customFormat="false" ht="15" hidden="false" customHeight="false" outlineLevel="0" collapsed="false">
      <c r="A61" s="64" t="s">
        <v>370</v>
      </c>
      <c r="B61" s="65" t="n">
        <v>1221</v>
      </c>
      <c r="C61" s="65" t="n">
        <v>19.06080242</v>
      </c>
      <c r="D61" s="65" t="n">
        <v>63.0956433</v>
      </c>
      <c r="E61" s="65" t="n">
        <v>75.39885591</v>
      </c>
      <c r="F61" s="65" t="n">
        <v>27.65011461</v>
      </c>
      <c r="G61" s="65" t="n">
        <v>58.96295516</v>
      </c>
      <c r="H61" s="65" t="n">
        <v>13.83</v>
      </c>
      <c r="I61" s="65" t="n">
        <v>150</v>
      </c>
      <c r="J61" s="65" t="n">
        <v>114.6297526</v>
      </c>
      <c r="K61" s="65" t="n">
        <v>112.8088278</v>
      </c>
      <c r="L61" s="65" t="n">
        <v>85.03393913</v>
      </c>
      <c r="M61" s="65" t="n">
        <v>47.55825394</v>
      </c>
      <c r="N61" s="65" t="n">
        <v>12.76102367</v>
      </c>
      <c r="O61" s="65" t="n">
        <v>1000</v>
      </c>
      <c r="P61" s="65" t="n">
        <v>88.02</v>
      </c>
      <c r="Q61" s="65" t="n">
        <v>40.4152355</v>
      </c>
      <c r="R61" s="65" t="n">
        <v>8.592940615</v>
      </c>
      <c r="S61" s="65" t="n">
        <v>5105</v>
      </c>
      <c r="T61" s="66" t="n">
        <v>3250</v>
      </c>
      <c r="U61" s="66" t="n">
        <v>7577</v>
      </c>
      <c r="V61" s="65" t="n">
        <v>1373</v>
      </c>
      <c r="W61" s="66" t="n">
        <v>1367</v>
      </c>
      <c r="X61" s="65" t="n">
        <v>272.9</v>
      </c>
      <c r="Y61" s="65" t="n">
        <v>92.46019187</v>
      </c>
      <c r="Z61" s="65" t="n">
        <v>39.32493676</v>
      </c>
      <c r="AA61" s="65" t="n">
        <v>50</v>
      </c>
      <c r="AB61" s="65" t="n">
        <v>501.9</v>
      </c>
      <c r="AC61" s="67" t="n">
        <v>1209</v>
      </c>
      <c r="AD61" s="63"/>
    </row>
    <row r="62" customFormat="false" ht="15" hidden="false" customHeight="false" outlineLevel="0" collapsed="false">
      <c r="A62" s="64" t="s">
        <v>371</v>
      </c>
      <c r="B62" s="65" t="n">
        <v>551</v>
      </c>
      <c r="C62" s="65" t="n">
        <v>104.4926245</v>
      </c>
      <c r="D62" s="65" t="n">
        <v>345.8946386</v>
      </c>
      <c r="E62" s="65" t="n">
        <v>395.9398727</v>
      </c>
      <c r="F62" s="65" t="n">
        <v>94.87066706</v>
      </c>
      <c r="G62" s="65" t="n">
        <v>202.3085606</v>
      </c>
      <c r="H62" s="65" t="n">
        <v>2.669</v>
      </c>
      <c r="I62" s="65" t="n">
        <v>150</v>
      </c>
      <c r="J62" s="65" t="n">
        <v>217.5154994</v>
      </c>
      <c r="K62" s="65" t="n">
        <v>618.4257217</v>
      </c>
      <c r="L62" s="65" t="n">
        <v>466.1618791</v>
      </c>
      <c r="M62" s="65" t="n">
        <v>260.7176059</v>
      </c>
      <c r="N62" s="65" t="n">
        <v>69.95680588</v>
      </c>
      <c r="O62" s="65" t="n">
        <v>7191</v>
      </c>
      <c r="P62" s="65" t="n">
        <v>229.8</v>
      </c>
      <c r="Q62" s="65" t="n">
        <v>221.5590895</v>
      </c>
      <c r="R62" s="65" t="n">
        <v>47.10708907</v>
      </c>
      <c r="S62" s="65" t="n">
        <v>4967</v>
      </c>
      <c r="T62" s="66" t="n">
        <v>3434</v>
      </c>
      <c r="U62" s="66" t="n">
        <v>11546</v>
      </c>
      <c r="V62" s="65" t="n">
        <v>425.3</v>
      </c>
      <c r="W62" s="66" t="n">
        <v>649.4</v>
      </c>
      <c r="X62" s="65" t="n">
        <v>583.5</v>
      </c>
      <c r="Y62" s="65" t="n">
        <v>317.2413642</v>
      </c>
      <c r="Z62" s="65" t="n">
        <v>215.5819971</v>
      </c>
      <c r="AA62" s="65" t="n">
        <v>150</v>
      </c>
      <c r="AB62" s="65" t="n">
        <v>500</v>
      </c>
      <c r="AC62" s="67" t="n">
        <v>233.8</v>
      </c>
      <c r="AD62" s="63"/>
    </row>
    <row r="63" customFormat="false" ht="15" hidden="false" customHeight="false" outlineLevel="0" collapsed="false">
      <c r="A63" s="64" t="s">
        <v>372</v>
      </c>
      <c r="B63" s="65" t="n">
        <v>980.3</v>
      </c>
      <c r="C63" s="65" t="n">
        <v>177.1958406</v>
      </c>
      <c r="D63" s="65" t="n">
        <v>586.559018</v>
      </c>
      <c r="E63" s="65" t="n">
        <v>554.5271169</v>
      </c>
      <c r="F63" s="65" t="n">
        <v>146.1564315</v>
      </c>
      <c r="G63" s="65" t="n">
        <v>311.6737576</v>
      </c>
      <c r="H63" s="65" t="n">
        <v>17.98</v>
      </c>
      <c r="I63" s="65" t="n">
        <v>150</v>
      </c>
      <c r="J63" s="65" t="n">
        <v>227.2906008</v>
      </c>
      <c r="K63" s="65" t="n">
        <v>1048.710051</v>
      </c>
      <c r="L63" s="65" t="n">
        <v>790.5050369</v>
      </c>
      <c r="M63" s="65" t="n">
        <v>442.1180492</v>
      </c>
      <c r="N63" s="65" t="n">
        <v>118.6309089</v>
      </c>
      <c r="O63" s="65" t="n">
        <v>1519</v>
      </c>
      <c r="P63" s="65" t="n">
        <v>147.6</v>
      </c>
      <c r="Q63" s="65" t="n">
        <v>375.7140685</v>
      </c>
      <c r="R63" s="65" t="n">
        <v>79.88296093</v>
      </c>
      <c r="S63" s="65" t="n">
        <v>5347</v>
      </c>
      <c r="T63" s="66" t="n">
        <v>4709</v>
      </c>
      <c r="U63" s="66" t="n">
        <v>8886</v>
      </c>
      <c r="V63" s="65" t="n">
        <v>612</v>
      </c>
      <c r="W63" s="66" t="n">
        <v>1105</v>
      </c>
      <c r="X63" s="65" t="n">
        <v>200</v>
      </c>
      <c r="Y63" s="65" t="n">
        <v>488.737638</v>
      </c>
      <c r="Z63" s="65" t="n">
        <v>365.5782727</v>
      </c>
      <c r="AA63" s="65" t="n">
        <v>150</v>
      </c>
      <c r="AB63" s="65" t="n">
        <v>662.5</v>
      </c>
      <c r="AC63" s="67" t="n">
        <v>533.5</v>
      </c>
      <c r="AD63" s="63"/>
    </row>
    <row r="64" customFormat="false" ht="15" hidden="false" customHeight="false" outlineLevel="0" collapsed="false">
      <c r="A64" s="64" t="s">
        <v>373</v>
      </c>
      <c r="B64" s="65" t="n">
        <v>621.2</v>
      </c>
      <c r="C64" s="65" t="n">
        <v>147.0908073</v>
      </c>
      <c r="D64" s="65" t="n">
        <v>486.9044285</v>
      </c>
      <c r="E64" s="65" t="n">
        <v>448.3699663</v>
      </c>
      <c r="F64" s="65" t="n">
        <v>127.7587794</v>
      </c>
      <c r="G64" s="65" t="n">
        <v>272.4413728</v>
      </c>
      <c r="H64" s="65" t="n">
        <v>2.388</v>
      </c>
      <c r="I64" s="65" t="n">
        <v>150</v>
      </c>
      <c r="J64" s="65" t="n">
        <v>203.163694</v>
      </c>
      <c r="K64" s="65" t="n">
        <v>870.5374092</v>
      </c>
      <c r="L64" s="65" t="n">
        <v>656.2006403</v>
      </c>
      <c r="M64" s="65" t="n">
        <v>367.0035401</v>
      </c>
      <c r="N64" s="65" t="n">
        <v>98.47587901</v>
      </c>
      <c r="O64" s="65" t="n">
        <v>1508</v>
      </c>
      <c r="P64" s="65" t="n">
        <v>137.2</v>
      </c>
      <c r="Q64" s="65" t="n">
        <v>311.8813933</v>
      </c>
      <c r="R64" s="65" t="n">
        <v>66.31108933</v>
      </c>
      <c r="S64" s="65" t="n">
        <v>3967</v>
      </c>
      <c r="T64" s="66" t="n">
        <v>3825</v>
      </c>
      <c r="U64" s="66" t="n">
        <v>6899</v>
      </c>
      <c r="V64" s="65" t="n">
        <v>109.4</v>
      </c>
      <c r="W64" s="66" t="n">
        <v>475.5</v>
      </c>
      <c r="X64" s="65" t="n">
        <v>461.2</v>
      </c>
      <c r="Y64" s="65" t="n">
        <v>427.2170812</v>
      </c>
      <c r="Z64" s="65" t="n">
        <v>303.4676383</v>
      </c>
      <c r="AA64" s="65" t="n">
        <v>158.4</v>
      </c>
      <c r="AB64" s="65" t="n">
        <v>671.7</v>
      </c>
      <c r="AC64" s="67" t="n">
        <v>163</v>
      </c>
      <c r="AD64" s="63"/>
    </row>
    <row r="65" customFormat="false" ht="15" hidden="false" customHeight="false" outlineLevel="0" collapsed="false">
      <c r="A65" s="64" t="s">
        <v>374</v>
      </c>
      <c r="B65" s="65" t="n">
        <v>560</v>
      </c>
      <c r="C65" s="65" t="n">
        <v>136.0294538</v>
      </c>
      <c r="D65" s="65" t="n">
        <v>450.2888024</v>
      </c>
      <c r="E65" s="65" t="n">
        <v>584.4454895</v>
      </c>
      <c r="F65" s="65" t="n">
        <v>97.37117952</v>
      </c>
      <c r="G65" s="65" t="n">
        <v>207.6408208</v>
      </c>
      <c r="H65" s="65" t="n">
        <v>92.86</v>
      </c>
      <c r="I65" s="65" t="n">
        <v>150</v>
      </c>
      <c r="J65" s="65" t="n">
        <v>211.5540173</v>
      </c>
      <c r="K65" s="65" t="n">
        <v>805.0722576</v>
      </c>
      <c r="L65" s="65" t="n">
        <v>606.8537955</v>
      </c>
      <c r="M65" s="65" t="n">
        <v>339.4045626</v>
      </c>
      <c r="N65" s="65" t="n">
        <v>91.07040939</v>
      </c>
      <c r="O65" s="65" t="n">
        <v>1601</v>
      </c>
      <c r="P65" s="65" t="n">
        <v>154</v>
      </c>
      <c r="Q65" s="65" t="n">
        <v>288.427648</v>
      </c>
      <c r="R65" s="65" t="n">
        <v>61.32443916</v>
      </c>
      <c r="S65" s="65" t="n">
        <v>5079</v>
      </c>
      <c r="T65" s="66" t="n">
        <v>6424</v>
      </c>
      <c r="U65" s="66" t="n">
        <v>15357</v>
      </c>
      <c r="V65" s="65" t="n">
        <v>132.5</v>
      </c>
      <c r="W65" s="66" t="n">
        <v>492.1</v>
      </c>
      <c r="X65" s="65" t="n">
        <v>415</v>
      </c>
      <c r="Y65" s="65" t="n">
        <v>325.6029159</v>
      </c>
      <c r="Z65" s="65" t="n">
        <v>280.6466145</v>
      </c>
      <c r="AA65" s="65" t="n">
        <v>169</v>
      </c>
      <c r="AB65" s="65" t="n">
        <v>743.6</v>
      </c>
      <c r="AC65" s="67" t="n">
        <v>108.2</v>
      </c>
      <c r="AD65" s="63"/>
    </row>
    <row r="66" customFormat="false" ht="15" hidden="false" customHeight="false" outlineLevel="0" collapsed="false">
      <c r="A66" s="64" t="s">
        <v>375</v>
      </c>
      <c r="B66" s="65" t="n">
        <v>578.5</v>
      </c>
      <c r="C66" s="65" t="n">
        <v>309.7131473</v>
      </c>
      <c r="D66" s="65" t="n">
        <v>1025.221805</v>
      </c>
      <c r="E66" s="65" t="n">
        <v>1223.967359</v>
      </c>
      <c r="F66" s="65" t="n">
        <v>255.7645366</v>
      </c>
      <c r="G66" s="65" t="n">
        <v>545.4094175</v>
      </c>
      <c r="H66" s="65" t="n">
        <v>11.72</v>
      </c>
      <c r="I66" s="65" t="n">
        <v>150</v>
      </c>
      <c r="J66" s="65" t="n">
        <v>1010.981244</v>
      </c>
      <c r="K66" s="65" t="n">
        <v>1832.996132</v>
      </c>
      <c r="L66" s="65" t="n">
        <v>1381.690463</v>
      </c>
      <c r="M66" s="65" t="n">
        <v>772.7595188</v>
      </c>
      <c r="N66" s="65" t="n">
        <v>207.3499696</v>
      </c>
      <c r="O66" s="65" t="n">
        <v>6692</v>
      </c>
      <c r="P66" s="65" t="n">
        <v>149.5</v>
      </c>
      <c r="Q66" s="65" t="n">
        <v>656.6947974</v>
      </c>
      <c r="R66" s="65" t="n">
        <v>139.6240632</v>
      </c>
      <c r="S66" s="65" t="n">
        <v>4476</v>
      </c>
      <c r="T66" s="66" t="n">
        <v>5587</v>
      </c>
      <c r="U66" s="66" t="n">
        <v>16024</v>
      </c>
      <c r="V66" s="65" t="n">
        <v>105.3</v>
      </c>
      <c r="W66" s="66" t="n">
        <v>396.5</v>
      </c>
      <c r="X66" s="65" t="n">
        <v>592.2</v>
      </c>
      <c r="Y66" s="65" t="n">
        <v>855.2600401</v>
      </c>
      <c r="Z66" s="65" t="n">
        <v>638.9788668</v>
      </c>
      <c r="AA66" s="65" t="n">
        <v>150</v>
      </c>
      <c r="AB66" s="65" t="n">
        <v>1125</v>
      </c>
      <c r="AC66" s="67" t="n">
        <v>73.9</v>
      </c>
      <c r="AD66" s="63"/>
    </row>
    <row r="67" customFormat="false" ht="15" hidden="false" customHeight="false" outlineLevel="0" collapsed="false">
      <c r="A67" s="64" t="s">
        <v>376</v>
      </c>
      <c r="B67" s="65" t="n">
        <v>587.1</v>
      </c>
      <c r="C67" s="65" t="n">
        <v>164.5327329</v>
      </c>
      <c r="D67" s="65" t="n">
        <v>544.6412169</v>
      </c>
      <c r="E67" s="65" t="n">
        <v>809.3486037</v>
      </c>
      <c r="F67" s="65" t="n">
        <v>130.6003148</v>
      </c>
      <c r="G67" s="65" t="n">
        <v>278.500853</v>
      </c>
      <c r="H67" s="65" t="n">
        <v>2.215</v>
      </c>
      <c r="I67" s="65" t="n">
        <v>150</v>
      </c>
      <c r="J67" s="65" t="n">
        <v>581.7373049</v>
      </c>
      <c r="K67" s="65" t="n">
        <v>973.7651296</v>
      </c>
      <c r="L67" s="65" t="n">
        <v>734.0124557</v>
      </c>
      <c r="M67" s="65" t="n">
        <v>410.5225646</v>
      </c>
      <c r="N67" s="65" t="n">
        <v>110.1530802</v>
      </c>
      <c r="O67" s="65" t="n">
        <v>1546</v>
      </c>
      <c r="P67" s="65" t="n">
        <v>196.6</v>
      </c>
      <c r="Q67" s="65" t="n">
        <v>348.8640719</v>
      </c>
      <c r="R67" s="65" t="n">
        <v>74.17421217</v>
      </c>
      <c r="S67" s="65" t="n">
        <v>4389</v>
      </c>
      <c r="T67" s="66" t="n">
        <v>4484</v>
      </c>
      <c r="U67" s="66" t="n">
        <v>9402</v>
      </c>
      <c r="V67" s="65" t="n">
        <v>751.6</v>
      </c>
      <c r="W67" s="66" t="n">
        <v>1011</v>
      </c>
      <c r="X67" s="65" t="n">
        <v>341.1</v>
      </c>
      <c r="Y67" s="65" t="n">
        <v>436.7189914</v>
      </c>
      <c r="Z67" s="65" t="n">
        <v>339.4526198</v>
      </c>
      <c r="AA67" s="65" t="n">
        <v>150</v>
      </c>
      <c r="AB67" s="65" t="n">
        <v>1718</v>
      </c>
      <c r="AC67" s="67" t="n">
        <v>116.1</v>
      </c>
      <c r="AD67" s="63"/>
    </row>
    <row r="68" customFormat="false" ht="15" hidden="false" customHeight="false" outlineLevel="0" collapsed="false">
      <c r="A68" s="64" t="s">
        <v>377</v>
      </c>
      <c r="B68" s="65" t="n">
        <v>1769</v>
      </c>
      <c r="C68" s="65" t="n">
        <v>67.86350124</v>
      </c>
      <c r="D68" s="65" t="n">
        <v>224.6438095</v>
      </c>
      <c r="E68" s="65" t="n">
        <v>755.3485649</v>
      </c>
      <c r="F68" s="65" t="n">
        <v>84.18802769</v>
      </c>
      <c r="G68" s="65" t="n">
        <v>179.5281854</v>
      </c>
      <c r="H68" s="65" t="n">
        <v>3.564</v>
      </c>
      <c r="I68" s="65" t="n">
        <v>150</v>
      </c>
      <c r="J68" s="65" t="n">
        <v>371.4635287</v>
      </c>
      <c r="K68" s="65" t="n">
        <v>401.6411198</v>
      </c>
      <c r="L68" s="65" t="n">
        <v>302.7522508</v>
      </c>
      <c r="M68" s="65" t="n">
        <v>169.324961</v>
      </c>
      <c r="N68" s="65" t="n">
        <v>45.43396057</v>
      </c>
      <c r="O68" s="65" t="n">
        <v>3199</v>
      </c>
      <c r="P68" s="65" t="n">
        <v>119</v>
      </c>
      <c r="Q68" s="65" t="n">
        <v>143.8931753</v>
      </c>
      <c r="R68" s="65" t="n">
        <v>30.59404443</v>
      </c>
      <c r="S68" s="65" t="n">
        <v>4547</v>
      </c>
      <c r="T68" s="66" t="n">
        <v>4392</v>
      </c>
      <c r="U68" s="66" t="n">
        <v>11411</v>
      </c>
      <c r="V68" s="65" t="n">
        <v>630.1</v>
      </c>
      <c r="W68" s="66" t="n">
        <v>1333</v>
      </c>
      <c r="X68" s="65" t="n">
        <v>1315</v>
      </c>
      <c r="Y68" s="65" t="n">
        <v>281.5193102</v>
      </c>
      <c r="Z68" s="65" t="n">
        <v>140.0113089</v>
      </c>
      <c r="AA68" s="65" t="n">
        <v>246.2</v>
      </c>
      <c r="AB68" s="65" t="n">
        <v>1703</v>
      </c>
      <c r="AC68" s="67" t="n">
        <v>208.1</v>
      </c>
      <c r="AD68" s="63"/>
    </row>
    <row r="69" customFormat="false" ht="15" hidden="false" customHeight="false" outlineLevel="0" collapsed="false">
      <c r="A69" s="64" t="s">
        <v>378</v>
      </c>
      <c r="B69" s="65" t="n">
        <v>1001</v>
      </c>
      <c r="C69" s="65" t="n">
        <v>26.38595768</v>
      </c>
      <c r="D69" s="65" t="n">
        <v>87.34359327</v>
      </c>
      <c r="E69" s="65" t="n">
        <v>142.5968108</v>
      </c>
      <c r="F69" s="65" t="n">
        <v>46.30529488</v>
      </c>
      <c r="G69" s="65" t="n">
        <v>98.74451024</v>
      </c>
      <c r="H69" s="65" t="n">
        <v>7.805</v>
      </c>
      <c r="I69" s="65" t="n">
        <v>156.5</v>
      </c>
      <c r="J69" s="65" t="n">
        <v>299.6813338</v>
      </c>
      <c r="K69" s="65" t="n">
        <v>156.1617865</v>
      </c>
      <c r="L69" s="65" t="n">
        <v>117.7128785</v>
      </c>
      <c r="M69" s="65" t="n">
        <v>65.83511272</v>
      </c>
      <c r="N69" s="65" t="n">
        <v>17.66514458</v>
      </c>
      <c r="O69" s="65" t="n">
        <v>2167</v>
      </c>
      <c r="P69" s="65" t="n">
        <v>161.5</v>
      </c>
      <c r="Q69" s="65" t="n">
        <v>55.94699898</v>
      </c>
      <c r="R69" s="65" t="n">
        <v>11.89524777</v>
      </c>
      <c r="S69" s="65" t="n">
        <v>7028</v>
      </c>
      <c r="T69" s="66" t="n">
        <v>4469</v>
      </c>
      <c r="U69" s="66" t="n">
        <v>7865</v>
      </c>
      <c r="V69" s="65" t="n">
        <v>560.3</v>
      </c>
      <c r="W69" s="66" t="n">
        <v>606.7</v>
      </c>
      <c r="X69" s="65" t="n">
        <v>728.4</v>
      </c>
      <c r="Y69" s="65" t="n">
        <v>154.8419061</v>
      </c>
      <c r="Z69" s="65" t="n">
        <v>54.43769336</v>
      </c>
      <c r="AA69" s="65" t="n">
        <v>237.3</v>
      </c>
      <c r="AB69" s="65" t="n">
        <v>688.6</v>
      </c>
      <c r="AC69" s="67" t="n">
        <v>574</v>
      </c>
      <c r="AD69" s="63"/>
    </row>
    <row r="70" customFormat="false" ht="15" hidden="false" customHeight="false" outlineLevel="0" collapsed="false">
      <c r="A70" s="64" t="s">
        <v>379</v>
      </c>
      <c r="B70" s="65" t="n">
        <v>1598</v>
      </c>
      <c r="C70" s="65" t="n">
        <v>18.47717604</v>
      </c>
      <c r="D70" s="65" t="n">
        <v>61.16370565</v>
      </c>
      <c r="E70" s="65" t="n">
        <v>16.99360619</v>
      </c>
      <c r="F70" s="65" t="n">
        <v>31.00377842</v>
      </c>
      <c r="G70" s="65" t="n">
        <v>66.11453234</v>
      </c>
      <c r="H70" s="65" t="n">
        <v>9.739</v>
      </c>
      <c r="I70" s="65" t="n">
        <v>50</v>
      </c>
      <c r="J70" s="65" t="n">
        <v>185.9790211</v>
      </c>
      <c r="K70" s="65" t="n">
        <v>109.3547126</v>
      </c>
      <c r="L70" s="65" t="n">
        <v>82.43026858</v>
      </c>
      <c r="M70" s="65" t="n">
        <v>46.10205861</v>
      </c>
      <c r="N70" s="65" t="n">
        <v>12.37029143</v>
      </c>
      <c r="O70" s="65" t="n">
        <v>1470</v>
      </c>
      <c r="P70" s="65" t="n">
        <v>122.5</v>
      </c>
      <c r="Q70" s="65" t="n">
        <v>39.17775362</v>
      </c>
      <c r="R70" s="65" t="n">
        <v>8.329831712</v>
      </c>
      <c r="S70" s="65" t="n">
        <v>9436</v>
      </c>
      <c r="T70" s="66" t="n">
        <v>5661</v>
      </c>
      <c r="U70" s="66" t="n">
        <v>8141</v>
      </c>
      <c r="V70" s="65" t="n">
        <v>800.4</v>
      </c>
      <c r="W70" s="66" t="n">
        <v>657.3</v>
      </c>
      <c r="X70" s="65" t="n">
        <v>739.8</v>
      </c>
      <c r="Y70" s="65" t="n">
        <v>103.6746264</v>
      </c>
      <c r="Z70" s="65" t="n">
        <v>38.12083896</v>
      </c>
      <c r="AA70" s="65" t="n">
        <v>50</v>
      </c>
      <c r="AB70" s="65" t="n">
        <v>400</v>
      </c>
      <c r="AC70" s="67" t="n">
        <v>740.2</v>
      </c>
      <c r="AD70" s="63"/>
    </row>
    <row r="71" customFormat="false" ht="15" hidden="false" customHeight="false" outlineLevel="0" collapsed="false">
      <c r="A71" s="64" t="s">
        <v>380</v>
      </c>
      <c r="B71" s="65" t="n">
        <v>436.5</v>
      </c>
      <c r="C71" s="65" t="n">
        <v>16.25278145</v>
      </c>
      <c r="D71" s="65" t="n">
        <v>53.80044755</v>
      </c>
      <c r="E71" s="65" t="n">
        <v>0.202501806</v>
      </c>
      <c r="F71" s="65" t="n">
        <v>38.02653738</v>
      </c>
      <c r="G71" s="65" t="n">
        <v>81.09033361</v>
      </c>
      <c r="H71" s="65" t="n">
        <v>10.6</v>
      </c>
      <c r="I71" s="65" t="n">
        <v>85</v>
      </c>
      <c r="J71" s="65" t="n">
        <v>54.9703311</v>
      </c>
      <c r="K71" s="65" t="n">
        <v>96.18992864</v>
      </c>
      <c r="L71" s="65" t="n">
        <v>72.50681257</v>
      </c>
      <c r="M71" s="65" t="n">
        <v>40.552013</v>
      </c>
      <c r="N71" s="65" t="n">
        <v>10.88108067</v>
      </c>
      <c r="O71" s="65" t="n">
        <v>1461</v>
      </c>
      <c r="P71" s="65" t="n">
        <v>63.35</v>
      </c>
      <c r="Q71" s="65" t="n">
        <v>34.46129787</v>
      </c>
      <c r="R71" s="65" t="n">
        <v>7.327036016</v>
      </c>
      <c r="S71" s="65" t="n">
        <v>9566</v>
      </c>
      <c r="T71" s="66" t="n">
        <v>4176</v>
      </c>
      <c r="U71" s="66" t="n">
        <v>5314</v>
      </c>
      <c r="V71" s="65" t="n">
        <v>890.4</v>
      </c>
      <c r="W71" s="66" t="n">
        <v>654.3</v>
      </c>
      <c r="X71" s="65" t="n">
        <v>825.9</v>
      </c>
      <c r="Y71" s="65" t="n">
        <v>127.1582773</v>
      </c>
      <c r="Z71" s="65" t="n">
        <v>33.531621</v>
      </c>
      <c r="AA71" s="65" t="n">
        <v>50</v>
      </c>
      <c r="AB71" s="65" t="n">
        <v>400</v>
      </c>
      <c r="AC71" s="67" t="n">
        <v>809.2</v>
      </c>
      <c r="AD71" s="63"/>
    </row>
    <row r="72" customFormat="false" ht="15" hidden="false" customHeight="false" outlineLevel="0" collapsed="false">
      <c r="A72" s="64" t="s">
        <v>381</v>
      </c>
      <c r="B72" s="65" t="n">
        <v>-203.4</v>
      </c>
      <c r="C72" s="65" t="n">
        <v>17.18397182</v>
      </c>
      <c r="D72" s="65" t="n">
        <v>56.88290203</v>
      </c>
      <c r="E72" s="65" t="n">
        <v>31.14220312</v>
      </c>
      <c r="F72" s="65" t="n">
        <v>33.08622996</v>
      </c>
      <c r="G72" s="65" t="n">
        <v>70.5552914</v>
      </c>
      <c r="H72" s="65" t="n">
        <v>16.35</v>
      </c>
      <c r="I72" s="65" t="n">
        <v>85</v>
      </c>
      <c r="J72" s="65" t="n">
        <v>158.383996</v>
      </c>
      <c r="K72" s="65" t="n">
        <v>101.7010552</v>
      </c>
      <c r="L72" s="65" t="n">
        <v>76.66103357</v>
      </c>
      <c r="M72" s="65" t="n">
        <v>42.8754088</v>
      </c>
      <c r="N72" s="65" t="n">
        <v>11.50450366</v>
      </c>
      <c r="O72" s="65" t="n">
        <v>1475</v>
      </c>
      <c r="P72" s="65" t="n">
        <v>81.23</v>
      </c>
      <c r="Q72" s="65" t="n">
        <v>36.43573092</v>
      </c>
      <c r="R72" s="65" t="n">
        <v>7.746832802</v>
      </c>
      <c r="S72" s="65" t="n">
        <v>6866</v>
      </c>
      <c r="T72" s="66" t="n">
        <v>3250</v>
      </c>
      <c r="U72" s="66" t="n">
        <v>5034</v>
      </c>
      <c r="V72" s="65" t="n">
        <v>1489</v>
      </c>
      <c r="W72" s="66" t="n">
        <v>1335</v>
      </c>
      <c r="X72" s="65" t="n">
        <v>254.3</v>
      </c>
      <c r="Y72" s="65" t="n">
        <v>110.6382094</v>
      </c>
      <c r="Z72" s="65" t="n">
        <v>35.45278895</v>
      </c>
      <c r="AA72" s="65" t="n">
        <v>50</v>
      </c>
      <c r="AB72" s="65" t="n">
        <v>400</v>
      </c>
      <c r="AC72" s="67" t="n">
        <v>1230</v>
      </c>
      <c r="AD72" s="63"/>
    </row>
    <row r="73" customFormat="false" ht="15" hidden="false" customHeight="false" outlineLevel="0" collapsed="false">
      <c r="A73" s="64" t="s">
        <v>382</v>
      </c>
      <c r="B73" s="65" t="n">
        <v>403.6</v>
      </c>
      <c r="C73" s="65" t="n">
        <v>19.09265537</v>
      </c>
      <c r="D73" s="65" t="n">
        <v>63.20108391</v>
      </c>
      <c r="E73" s="65" t="n">
        <v>23.50488515</v>
      </c>
      <c r="F73" s="65" t="n">
        <v>21.73041568</v>
      </c>
      <c r="G73" s="65" t="n">
        <v>46.33939292</v>
      </c>
      <c r="H73" s="65" t="n">
        <v>12.15</v>
      </c>
      <c r="I73" s="65" t="n">
        <v>150</v>
      </c>
      <c r="J73" s="65" t="n">
        <v>24.77716741</v>
      </c>
      <c r="K73" s="65" t="n">
        <v>112.9973453</v>
      </c>
      <c r="L73" s="65" t="n">
        <v>85.17604134</v>
      </c>
      <c r="M73" s="65" t="n">
        <v>47.63772965</v>
      </c>
      <c r="N73" s="65" t="n">
        <v>12.78234891</v>
      </c>
      <c r="O73" s="65" t="n">
        <v>1493</v>
      </c>
      <c r="P73" s="65" t="n">
        <v>71.43</v>
      </c>
      <c r="Q73" s="65" t="n">
        <v>40.48277435</v>
      </c>
      <c r="R73" s="65" t="n">
        <v>8.607300479</v>
      </c>
      <c r="S73" s="65" t="n">
        <v>3867</v>
      </c>
      <c r="T73" s="66" t="n">
        <v>3250</v>
      </c>
      <c r="U73" s="66" t="n">
        <v>6519</v>
      </c>
      <c r="V73" s="65" t="n">
        <v>1232</v>
      </c>
      <c r="W73" s="66" t="n">
        <v>1197</v>
      </c>
      <c r="X73" s="65" t="n">
        <v>231.4</v>
      </c>
      <c r="Y73" s="65" t="n">
        <v>72.66510216</v>
      </c>
      <c r="Z73" s="65" t="n">
        <v>39.39065359</v>
      </c>
      <c r="AA73" s="65" t="n">
        <v>50</v>
      </c>
      <c r="AB73" s="65" t="n">
        <v>446</v>
      </c>
      <c r="AC73" s="67" t="n">
        <v>1122</v>
      </c>
      <c r="AD73" s="63"/>
    </row>
    <row r="74" customFormat="false" ht="15" hidden="false" customHeight="false" outlineLevel="0" collapsed="false">
      <c r="A74" s="64" t="s">
        <v>383</v>
      </c>
      <c r="B74" s="65" t="n">
        <v>551.3</v>
      </c>
      <c r="C74" s="65" t="n">
        <v>86.87480778</v>
      </c>
      <c r="D74" s="65" t="n">
        <v>287.57561</v>
      </c>
      <c r="E74" s="65" t="n">
        <v>326.7836863</v>
      </c>
      <c r="F74" s="65" t="n">
        <v>80.93038542</v>
      </c>
      <c r="G74" s="65" t="n">
        <v>172.5813709</v>
      </c>
      <c r="H74" s="65" t="n">
        <v>4.773</v>
      </c>
      <c r="I74" s="65" t="n">
        <v>150</v>
      </c>
      <c r="J74" s="65" t="n">
        <v>239.7322946</v>
      </c>
      <c r="K74" s="65" t="n">
        <v>514.1570128</v>
      </c>
      <c r="L74" s="65" t="n">
        <v>387.5653791</v>
      </c>
      <c r="M74" s="65" t="n">
        <v>216.7597186</v>
      </c>
      <c r="N74" s="65" t="n">
        <v>58.16184722</v>
      </c>
      <c r="O74" s="65" t="n">
        <v>1492</v>
      </c>
      <c r="P74" s="65" t="n">
        <v>235.7</v>
      </c>
      <c r="Q74" s="65" t="n">
        <v>184.2034631</v>
      </c>
      <c r="R74" s="65" t="n">
        <v>39.16467144</v>
      </c>
      <c r="S74" s="65" t="n">
        <v>6355</v>
      </c>
      <c r="T74" s="66" t="n">
        <v>4875</v>
      </c>
      <c r="U74" s="66" t="n">
        <v>7594</v>
      </c>
      <c r="V74" s="65" t="n">
        <v>539.2</v>
      </c>
      <c r="W74" s="66" t="n">
        <v>802.3</v>
      </c>
      <c r="X74" s="65" t="n">
        <v>577.4</v>
      </c>
      <c r="Y74" s="65" t="n">
        <v>270.6259656</v>
      </c>
      <c r="Z74" s="65" t="n">
        <v>179.2341291</v>
      </c>
      <c r="AA74" s="65" t="n">
        <v>126</v>
      </c>
      <c r="AB74" s="65" t="n">
        <v>476.8</v>
      </c>
      <c r="AC74" s="67" t="n">
        <v>428.7</v>
      </c>
      <c r="AD74" s="63"/>
    </row>
    <row r="75" customFormat="false" ht="15" hidden="false" customHeight="false" outlineLevel="0" collapsed="false">
      <c r="A75" s="64" t="s">
        <v>384</v>
      </c>
      <c r="B75" s="65" t="n">
        <v>1414</v>
      </c>
      <c r="C75" s="65" t="n">
        <v>84.03770325</v>
      </c>
      <c r="D75" s="65" t="n">
        <v>278.184141</v>
      </c>
      <c r="E75" s="65" t="n">
        <v>213.324326</v>
      </c>
      <c r="F75" s="65" t="n">
        <v>68.30308225</v>
      </c>
      <c r="G75" s="65" t="n">
        <v>145.6540645</v>
      </c>
      <c r="H75" s="65" t="n">
        <v>36.45</v>
      </c>
      <c r="I75" s="65" t="n">
        <v>150</v>
      </c>
      <c r="J75" s="65" t="n">
        <v>172.3776096</v>
      </c>
      <c r="K75" s="65" t="n">
        <v>497.3659865</v>
      </c>
      <c r="L75" s="65" t="n">
        <v>374.9085052</v>
      </c>
      <c r="M75" s="65" t="n">
        <v>209.6809118</v>
      </c>
      <c r="N75" s="65" t="n">
        <v>56.26243306</v>
      </c>
      <c r="O75" s="65" t="n">
        <v>1530</v>
      </c>
      <c r="P75" s="65" t="n">
        <v>134.5</v>
      </c>
      <c r="Q75" s="65" t="n">
        <v>178.1878587</v>
      </c>
      <c r="R75" s="65" t="n">
        <v>37.88565547</v>
      </c>
      <c r="S75" s="65" t="n">
        <v>4671</v>
      </c>
      <c r="T75" s="66" t="n">
        <v>4076</v>
      </c>
      <c r="U75" s="66" t="n">
        <v>9230</v>
      </c>
      <c r="V75" s="65" t="n">
        <v>302</v>
      </c>
      <c r="W75" s="66" t="n">
        <v>515.7</v>
      </c>
      <c r="X75" s="65" t="n">
        <v>200.1</v>
      </c>
      <c r="Y75" s="65" t="n">
        <v>228.4010819</v>
      </c>
      <c r="Z75" s="65" t="n">
        <v>173.3808102</v>
      </c>
      <c r="AA75" s="65" t="n">
        <v>150</v>
      </c>
      <c r="AB75" s="65" t="n">
        <v>604.2</v>
      </c>
      <c r="AC75" s="67" t="n">
        <v>251</v>
      </c>
      <c r="AD75" s="63"/>
    </row>
    <row r="76" customFormat="false" ht="15" hidden="false" customHeight="false" outlineLevel="0" collapsed="false">
      <c r="A76" s="64" t="s">
        <v>385</v>
      </c>
      <c r="B76" s="65" t="n">
        <v>500</v>
      </c>
      <c r="C76" s="65" t="n">
        <v>101.4113542</v>
      </c>
      <c r="D76" s="65" t="n">
        <v>335.6949246</v>
      </c>
      <c r="E76" s="65" t="n">
        <v>149.0560819</v>
      </c>
      <c r="F76" s="65" t="n">
        <v>71.78337819</v>
      </c>
      <c r="G76" s="65" t="n">
        <v>153.0756805</v>
      </c>
      <c r="H76" s="65" t="n">
        <v>336.2</v>
      </c>
      <c r="I76" s="65" t="n">
        <v>150</v>
      </c>
      <c r="J76" s="65" t="n">
        <v>86.98617111</v>
      </c>
      <c r="K76" s="65" t="n">
        <v>600.1896324</v>
      </c>
      <c r="L76" s="65" t="n">
        <v>452.4157342</v>
      </c>
      <c r="M76" s="65" t="n">
        <v>253.0295855</v>
      </c>
      <c r="N76" s="65" t="n">
        <v>67.89392507</v>
      </c>
      <c r="O76" s="65" t="n">
        <v>900</v>
      </c>
      <c r="P76" s="65" t="n">
        <v>163.1</v>
      </c>
      <c r="Q76" s="65" t="n">
        <v>215.0257724</v>
      </c>
      <c r="R76" s="65" t="n">
        <v>45.71799892</v>
      </c>
      <c r="S76" s="65" t="n">
        <v>6511</v>
      </c>
      <c r="T76" s="66" t="n">
        <v>8560</v>
      </c>
      <c r="U76" s="66" t="n">
        <v>18602</v>
      </c>
      <c r="V76" s="65" t="n">
        <v>910.3</v>
      </c>
      <c r="W76" s="66" t="n">
        <v>1539</v>
      </c>
      <c r="X76" s="65" t="n">
        <v>200.6</v>
      </c>
      <c r="Y76" s="65" t="n">
        <v>240.038966</v>
      </c>
      <c r="Z76" s="65" t="n">
        <v>209.2249321</v>
      </c>
      <c r="AA76" s="65" t="n">
        <v>157</v>
      </c>
      <c r="AB76" s="65" t="n">
        <v>1076</v>
      </c>
      <c r="AC76" s="67" t="n">
        <v>1470</v>
      </c>
      <c r="AD76" s="63"/>
    </row>
    <row r="77" customFormat="false" ht="15" hidden="false" customHeight="false" outlineLevel="0" collapsed="false">
      <c r="A77" s="64" t="s">
        <v>386</v>
      </c>
      <c r="B77" s="65" t="n">
        <v>1266</v>
      </c>
      <c r="C77" s="65" t="n">
        <v>95.09542486</v>
      </c>
      <c r="D77" s="65" t="n">
        <v>314.7877447</v>
      </c>
      <c r="E77" s="65" t="n">
        <v>387.5949956</v>
      </c>
      <c r="F77" s="65" t="n">
        <v>73.0061028</v>
      </c>
      <c r="G77" s="65" t="n">
        <v>155.6831003</v>
      </c>
      <c r="H77" s="65" t="n">
        <v>288.2</v>
      </c>
      <c r="I77" s="65" t="n">
        <v>150</v>
      </c>
      <c r="J77" s="65" t="n">
        <v>218.5316283</v>
      </c>
      <c r="K77" s="65" t="n">
        <v>562.8096433</v>
      </c>
      <c r="L77" s="65" t="n">
        <v>424.2391475</v>
      </c>
      <c r="M77" s="65" t="n">
        <v>237.2708276</v>
      </c>
      <c r="N77" s="65" t="n">
        <v>63.66547119</v>
      </c>
      <c r="O77" s="65" t="n">
        <v>900</v>
      </c>
      <c r="P77" s="65" t="n">
        <v>141.1</v>
      </c>
      <c r="Q77" s="65" t="n">
        <v>201.6339032</v>
      </c>
      <c r="R77" s="65" t="n">
        <v>42.87066832</v>
      </c>
      <c r="S77" s="65" t="n">
        <v>7349</v>
      </c>
      <c r="T77" s="66" t="n">
        <v>10193</v>
      </c>
      <c r="U77" s="66" t="n">
        <v>18458</v>
      </c>
      <c r="V77" s="65" t="n">
        <v>750.1</v>
      </c>
      <c r="W77" s="66" t="n">
        <v>1197</v>
      </c>
      <c r="X77" s="65" t="n">
        <v>381</v>
      </c>
      <c r="Y77" s="65" t="n">
        <v>244.1276779</v>
      </c>
      <c r="Z77" s="65" t="n">
        <v>196.194341</v>
      </c>
      <c r="AA77" s="65" t="n">
        <v>165</v>
      </c>
      <c r="AB77" s="65" t="n">
        <v>2029</v>
      </c>
      <c r="AC77" s="67" t="n">
        <v>82.44</v>
      </c>
      <c r="AD77" s="63"/>
    </row>
    <row r="78" customFormat="false" ht="15" hidden="false" customHeight="false" outlineLevel="0" collapsed="false">
      <c r="A78" s="64" t="s">
        <v>387</v>
      </c>
      <c r="B78" s="65" t="n">
        <v>4785</v>
      </c>
      <c r="C78" s="65" t="n">
        <v>76.56200908</v>
      </c>
      <c r="D78" s="65" t="n">
        <v>253.4378726</v>
      </c>
      <c r="E78" s="65" t="n">
        <v>441.4172694</v>
      </c>
      <c r="F78" s="65" t="n">
        <v>54.62610188</v>
      </c>
      <c r="G78" s="65" t="n">
        <v>116.4883561</v>
      </c>
      <c r="H78" s="65" t="n">
        <v>347.2</v>
      </c>
      <c r="I78" s="65" t="n">
        <v>30</v>
      </c>
      <c r="J78" s="65" t="n">
        <v>199.3717803</v>
      </c>
      <c r="K78" s="65" t="n">
        <v>453.1220833</v>
      </c>
      <c r="L78" s="65" t="n">
        <v>341.5579825</v>
      </c>
      <c r="M78" s="65" t="n">
        <v>191.0284462</v>
      </c>
      <c r="N78" s="65" t="n">
        <v>51.2575278</v>
      </c>
      <c r="O78" s="65" t="n">
        <v>900</v>
      </c>
      <c r="P78" s="65" t="n">
        <v>140.9</v>
      </c>
      <c r="Q78" s="65" t="n">
        <v>162.3369027</v>
      </c>
      <c r="R78" s="65" t="n">
        <v>34.51548276</v>
      </c>
      <c r="S78" s="65" t="n">
        <v>5470</v>
      </c>
      <c r="T78" s="66" t="n">
        <v>6977</v>
      </c>
      <c r="U78" s="66" t="n">
        <v>17781</v>
      </c>
      <c r="V78" s="65" t="n">
        <v>1203</v>
      </c>
      <c r="W78" s="66" t="n">
        <v>1702</v>
      </c>
      <c r="X78" s="65" t="n">
        <v>1103</v>
      </c>
      <c r="Y78" s="65" t="n">
        <v>182.6661456</v>
      </c>
      <c r="Z78" s="65" t="n">
        <v>157.9574721</v>
      </c>
      <c r="AA78" s="65" t="n">
        <v>150</v>
      </c>
      <c r="AB78" s="65" t="n">
        <v>2410</v>
      </c>
      <c r="AC78" s="67" t="n">
        <v>122.9</v>
      </c>
      <c r="AD78" s="63"/>
    </row>
    <row r="79" customFormat="false" ht="15" hidden="false" customHeight="false" outlineLevel="0" collapsed="false">
      <c r="A79" s="64" t="s">
        <v>388</v>
      </c>
      <c r="B79" s="65" t="n">
        <v>6344</v>
      </c>
      <c r="C79" s="65" t="n">
        <v>57.95241159</v>
      </c>
      <c r="D79" s="65" t="n">
        <v>191.8358215</v>
      </c>
      <c r="E79" s="65" t="n">
        <v>450.6197402</v>
      </c>
      <c r="F79" s="65" t="n">
        <v>54.05962668</v>
      </c>
      <c r="G79" s="65" t="n">
        <v>115.2803664</v>
      </c>
      <c r="H79" s="65" t="n">
        <v>7</v>
      </c>
      <c r="I79" s="65" t="n">
        <v>50</v>
      </c>
      <c r="J79" s="65" t="n">
        <v>297.4205882</v>
      </c>
      <c r="K79" s="65" t="n">
        <v>342.9836519</v>
      </c>
      <c r="L79" s="65" t="n">
        <v>258.5369562</v>
      </c>
      <c r="M79" s="65" t="n">
        <v>144.5959853</v>
      </c>
      <c r="N79" s="65" t="n">
        <v>38.79858149</v>
      </c>
      <c r="O79" s="65" t="n">
        <v>5376</v>
      </c>
      <c r="P79" s="65" t="n">
        <v>198.9</v>
      </c>
      <c r="Q79" s="65" t="n">
        <v>122.8783716</v>
      </c>
      <c r="R79" s="65" t="n">
        <v>26.12595316</v>
      </c>
      <c r="S79" s="65" t="n">
        <v>4620</v>
      </c>
      <c r="T79" s="66" t="n">
        <v>4738</v>
      </c>
      <c r="U79" s="66" t="n">
        <v>22092</v>
      </c>
      <c r="V79" s="65" t="n">
        <v>2666</v>
      </c>
      <c r="W79" s="66" t="n">
        <v>3196</v>
      </c>
      <c r="X79" s="65" t="n">
        <v>200</v>
      </c>
      <c r="Y79" s="65" t="n">
        <v>180.7718892</v>
      </c>
      <c r="Z79" s="65" t="n">
        <v>119.5634303</v>
      </c>
      <c r="AA79" s="65" t="n">
        <v>150</v>
      </c>
      <c r="AB79" s="65" t="n">
        <v>4255</v>
      </c>
      <c r="AC79" s="67" t="n">
        <v>71.7</v>
      </c>
      <c r="AD79" s="63"/>
    </row>
    <row r="80" customFormat="false" ht="15" hidden="false" customHeight="false" outlineLevel="0" collapsed="false">
      <c r="A80" s="64" t="s">
        <v>389</v>
      </c>
      <c r="B80" s="65" t="n">
        <v>4518</v>
      </c>
      <c r="C80" s="65" t="n">
        <v>43.0119692</v>
      </c>
      <c r="D80" s="65" t="n">
        <v>142.3795183</v>
      </c>
      <c r="E80" s="65" t="n">
        <v>529.4151547</v>
      </c>
      <c r="F80" s="65" t="n">
        <v>45.72356819</v>
      </c>
      <c r="G80" s="65" t="n">
        <v>97.50399733</v>
      </c>
      <c r="H80" s="65" t="n">
        <v>3.633</v>
      </c>
      <c r="I80" s="65" t="n">
        <v>50</v>
      </c>
      <c r="J80" s="65" t="n">
        <v>180.720245</v>
      </c>
      <c r="K80" s="65" t="n">
        <v>254.5606277</v>
      </c>
      <c r="L80" s="65" t="n">
        <v>191.8847429</v>
      </c>
      <c r="M80" s="65" t="n">
        <v>107.3183651</v>
      </c>
      <c r="N80" s="65" t="n">
        <v>28.79609918</v>
      </c>
      <c r="O80" s="65" t="n">
        <v>1368</v>
      </c>
      <c r="P80" s="65" t="n">
        <v>124.8</v>
      </c>
      <c r="Q80" s="65" t="n">
        <v>91.19966863</v>
      </c>
      <c r="R80" s="65" t="n">
        <v>19.39054238</v>
      </c>
      <c r="S80" s="65" t="n">
        <v>4555</v>
      </c>
      <c r="T80" s="66" t="n">
        <v>4431</v>
      </c>
      <c r="U80" s="66" t="n">
        <v>13174</v>
      </c>
      <c r="V80" s="65" t="n">
        <v>3368</v>
      </c>
      <c r="W80" s="66" t="n">
        <v>3797</v>
      </c>
      <c r="X80" s="65" t="n">
        <v>700.5</v>
      </c>
      <c r="Y80" s="65" t="n">
        <v>152.8966497</v>
      </c>
      <c r="Z80" s="65" t="n">
        <v>88.73933697</v>
      </c>
      <c r="AA80" s="65" t="n">
        <v>1080</v>
      </c>
      <c r="AB80" s="65" t="n">
        <v>1679</v>
      </c>
      <c r="AC80" s="67" t="n">
        <v>181</v>
      </c>
      <c r="AD80" s="63"/>
    </row>
    <row r="81" customFormat="false" ht="15" hidden="false" customHeight="false" outlineLevel="0" collapsed="false">
      <c r="A81" s="64" t="s">
        <v>390</v>
      </c>
      <c r="B81" s="65" t="n">
        <v>4461</v>
      </c>
      <c r="C81" s="65" t="n">
        <v>28.37269817</v>
      </c>
      <c r="D81" s="65" t="n">
        <v>93.92016159</v>
      </c>
      <c r="E81" s="65" t="n">
        <v>69.34050162</v>
      </c>
      <c r="F81" s="65" t="n">
        <v>29.3769187</v>
      </c>
      <c r="G81" s="65" t="n">
        <v>62.64530778</v>
      </c>
      <c r="H81" s="65" t="n">
        <v>6.58</v>
      </c>
      <c r="I81" s="65" t="n">
        <v>156.5</v>
      </c>
      <c r="J81" s="65" t="n">
        <v>369.6954593</v>
      </c>
      <c r="K81" s="65" t="n">
        <v>167.9200462</v>
      </c>
      <c r="L81" s="65" t="n">
        <v>126.5761134</v>
      </c>
      <c r="M81" s="65" t="n">
        <v>70.792192</v>
      </c>
      <c r="N81" s="65" t="n">
        <v>18.9952482</v>
      </c>
      <c r="O81" s="65" t="n">
        <v>1477</v>
      </c>
      <c r="P81" s="65" t="n">
        <v>184.9</v>
      </c>
      <c r="Q81" s="65" t="n">
        <v>60.15954906</v>
      </c>
      <c r="R81" s="65" t="n">
        <v>12.79090487</v>
      </c>
      <c r="S81" s="65" t="n">
        <v>6552</v>
      </c>
      <c r="T81" s="66" t="n">
        <v>3746</v>
      </c>
      <c r="U81" s="66" t="n">
        <v>12202</v>
      </c>
      <c r="V81" s="65" t="n">
        <v>1897</v>
      </c>
      <c r="W81" s="66" t="n">
        <v>2560</v>
      </c>
      <c r="X81" s="65" t="n">
        <v>701.9</v>
      </c>
      <c r="Y81" s="65" t="n">
        <v>98.23451286</v>
      </c>
      <c r="Z81" s="65" t="n">
        <v>58.53659971</v>
      </c>
      <c r="AA81" s="65" t="n">
        <v>1007</v>
      </c>
      <c r="AB81" s="65" t="n">
        <v>2599</v>
      </c>
      <c r="AC81" s="67" t="n">
        <v>405.1</v>
      </c>
      <c r="AD81" s="63"/>
    </row>
    <row r="82" customFormat="false" ht="15" hidden="false" customHeight="false" outlineLevel="0" collapsed="false">
      <c r="A82" s="64" t="s">
        <v>391</v>
      </c>
      <c r="B82" s="65" t="n">
        <v>4883</v>
      </c>
      <c r="C82" s="65" t="n">
        <v>17.63895703</v>
      </c>
      <c r="D82" s="65" t="n">
        <v>58.38900777</v>
      </c>
      <c r="E82" s="65" t="n">
        <v>0.405542712</v>
      </c>
      <c r="F82" s="65" t="n">
        <v>30.58744792</v>
      </c>
      <c r="G82" s="65" t="n">
        <v>65.22672133</v>
      </c>
      <c r="H82" s="65" t="n">
        <v>5.544</v>
      </c>
      <c r="I82" s="65" t="n">
        <v>50</v>
      </c>
      <c r="J82" s="65" t="n">
        <v>116.7013886</v>
      </c>
      <c r="K82" s="65" t="n">
        <v>104.3938247</v>
      </c>
      <c r="L82" s="65" t="n">
        <v>78.69081086</v>
      </c>
      <c r="M82" s="65" t="n">
        <v>44.01063392</v>
      </c>
      <c r="N82" s="65" t="n">
        <v>11.80911187</v>
      </c>
      <c r="O82" s="65" t="n">
        <v>3889</v>
      </c>
      <c r="P82" s="65" t="n">
        <v>163.8</v>
      </c>
      <c r="Q82" s="65" t="n">
        <v>37.40045075</v>
      </c>
      <c r="R82" s="65" t="n">
        <v>7.951948029</v>
      </c>
      <c r="S82" s="65" t="n">
        <v>11900</v>
      </c>
      <c r="T82" s="66" t="n">
        <v>4615</v>
      </c>
      <c r="U82" s="66" t="n">
        <v>15272</v>
      </c>
      <c r="V82" s="65" t="n">
        <v>2557</v>
      </c>
      <c r="W82" s="66" t="n">
        <v>2603</v>
      </c>
      <c r="X82" s="65" t="n">
        <v>301.4</v>
      </c>
      <c r="Y82" s="65" t="n">
        <v>102.2824442</v>
      </c>
      <c r="Z82" s="65" t="n">
        <v>36.39148312</v>
      </c>
      <c r="AA82" s="65" t="n">
        <v>250</v>
      </c>
      <c r="AB82" s="65" t="n">
        <v>3378</v>
      </c>
      <c r="AC82" s="67" t="n">
        <v>479.9</v>
      </c>
      <c r="AD82" s="63"/>
    </row>
    <row r="83" customFormat="false" ht="15" hidden="false" customHeight="false" outlineLevel="0" collapsed="false">
      <c r="A83" s="64" t="s">
        <v>392</v>
      </c>
      <c r="B83" s="65" t="n">
        <v>2977</v>
      </c>
      <c r="C83" s="65" t="n">
        <v>14.53518151</v>
      </c>
      <c r="D83" s="65" t="n">
        <v>48.11479641</v>
      </c>
      <c r="E83" s="65" t="n">
        <v>0.204855988</v>
      </c>
      <c r="F83" s="65" t="n">
        <v>27.91960849</v>
      </c>
      <c r="G83" s="65" t="n">
        <v>59.53764195</v>
      </c>
      <c r="H83" s="65" t="n">
        <v>11.38</v>
      </c>
      <c r="I83" s="65" t="n">
        <v>85</v>
      </c>
      <c r="J83" s="65" t="n">
        <v>31.83914227</v>
      </c>
      <c r="K83" s="65" t="n">
        <v>86.02454149</v>
      </c>
      <c r="L83" s="65" t="n">
        <v>64.84426587</v>
      </c>
      <c r="M83" s="65" t="n">
        <v>36.2664613</v>
      </c>
      <c r="N83" s="65" t="n">
        <v>9.73116405</v>
      </c>
      <c r="O83" s="65" t="n">
        <v>5343</v>
      </c>
      <c r="P83" s="65" t="n">
        <v>141.6</v>
      </c>
      <c r="Q83" s="65" t="n">
        <v>30.8194152</v>
      </c>
      <c r="R83" s="65" t="n">
        <v>6.552712147</v>
      </c>
      <c r="S83" s="65" t="n">
        <v>11118</v>
      </c>
      <c r="T83" s="66" t="n">
        <v>4514</v>
      </c>
      <c r="U83" s="66" t="n">
        <v>12521</v>
      </c>
      <c r="V83" s="65" t="n">
        <v>1135</v>
      </c>
      <c r="W83" s="66" t="n">
        <v>977.2</v>
      </c>
      <c r="X83" s="65" t="n">
        <v>985.3</v>
      </c>
      <c r="Y83" s="65" t="n">
        <v>93.36136196</v>
      </c>
      <c r="Z83" s="65" t="n">
        <v>29.98798692</v>
      </c>
      <c r="AA83" s="65" t="n">
        <v>250</v>
      </c>
      <c r="AB83" s="65" t="n">
        <v>590.3</v>
      </c>
      <c r="AC83" s="67" t="n">
        <v>850.2</v>
      </c>
      <c r="AD83" s="63"/>
    </row>
    <row r="84" customFormat="false" ht="15" hidden="false" customHeight="false" outlineLevel="0" collapsed="false">
      <c r="A84" s="64" t="s">
        <v>393</v>
      </c>
      <c r="B84" s="65" t="n">
        <v>1769</v>
      </c>
      <c r="C84" s="65" t="n">
        <v>14.53690033</v>
      </c>
      <c r="D84" s="65" t="n">
        <v>48.12048609</v>
      </c>
      <c r="E84" s="65" t="n">
        <v>30.82424836</v>
      </c>
      <c r="F84" s="65" t="n">
        <v>28.77115559</v>
      </c>
      <c r="G84" s="65" t="n">
        <v>61.35353797</v>
      </c>
      <c r="H84" s="65" t="n">
        <v>14.34</v>
      </c>
      <c r="I84" s="65" t="n">
        <v>85</v>
      </c>
      <c r="J84" s="65" t="n">
        <v>66.72327966</v>
      </c>
      <c r="K84" s="65" t="n">
        <v>86.03471408</v>
      </c>
      <c r="L84" s="65" t="n">
        <v>64.85193384</v>
      </c>
      <c r="M84" s="65" t="n">
        <v>36.27074989</v>
      </c>
      <c r="N84" s="65" t="n">
        <v>9.732314781</v>
      </c>
      <c r="O84" s="65" t="n">
        <v>2202</v>
      </c>
      <c r="P84" s="65" t="n">
        <v>95.36</v>
      </c>
      <c r="Q84" s="65" t="n">
        <v>30.82305966</v>
      </c>
      <c r="R84" s="65" t="n">
        <v>6.553487019</v>
      </c>
      <c r="S84" s="65" t="n">
        <v>5107</v>
      </c>
      <c r="T84" s="66" t="n">
        <v>3250</v>
      </c>
      <c r="U84" s="66" t="n">
        <v>7596</v>
      </c>
      <c r="V84" s="65" t="n">
        <v>1157</v>
      </c>
      <c r="W84" s="66" t="n">
        <v>1031</v>
      </c>
      <c r="X84" s="65" t="n">
        <v>340.7</v>
      </c>
      <c r="Y84" s="65" t="n">
        <v>96.20888027</v>
      </c>
      <c r="Z84" s="65" t="n">
        <v>29.99153307</v>
      </c>
      <c r="AA84" s="65" t="n">
        <v>250</v>
      </c>
      <c r="AB84" s="65" t="n">
        <v>500</v>
      </c>
      <c r="AC84" s="67" t="n">
        <v>1173</v>
      </c>
      <c r="AD84" s="63"/>
    </row>
    <row r="85" customFormat="false" ht="15" hidden="false" customHeight="false" outlineLevel="0" collapsed="false">
      <c r="A85" s="64" t="s">
        <v>394</v>
      </c>
      <c r="B85" s="65" t="n">
        <v>1596</v>
      </c>
      <c r="C85" s="65" t="n">
        <v>17.86026313</v>
      </c>
      <c r="D85" s="65" t="n">
        <v>59.12158191</v>
      </c>
      <c r="E85" s="65" t="n">
        <v>2.034278944</v>
      </c>
      <c r="F85" s="65" t="n">
        <v>21.22537787</v>
      </c>
      <c r="G85" s="65" t="n">
        <v>45.26241649</v>
      </c>
      <c r="H85" s="65" t="n">
        <v>11.94</v>
      </c>
      <c r="I85" s="65" t="n">
        <v>150</v>
      </c>
      <c r="J85" s="65" t="n">
        <v>29.79937509</v>
      </c>
      <c r="K85" s="65" t="n">
        <v>105.7035955</v>
      </c>
      <c r="L85" s="65" t="n">
        <v>79.67810034</v>
      </c>
      <c r="M85" s="65" t="n">
        <v>44.56281066</v>
      </c>
      <c r="N85" s="65" t="n">
        <v>11.95727417</v>
      </c>
      <c r="O85" s="65" t="n">
        <v>918.5</v>
      </c>
      <c r="P85" s="65" t="n">
        <v>125.3</v>
      </c>
      <c r="Q85" s="65" t="n">
        <v>37.86969323</v>
      </c>
      <c r="R85" s="65" t="n">
        <v>8.051716662</v>
      </c>
      <c r="S85" s="65" t="n">
        <v>4756</v>
      </c>
      <c r="T85" s="66" t="n">
        <v>3250</v>
      </c>
      <c r="U85" s="66" t="n">
        <v>7106</v>
      </c>
      <c r="V85" s="65" t="n">
        <v>1488</v>
      </c>
      <c r="W85" s="66" t="n">
        <v>1504</v>
      </c>
      <c r="X85" s="65" t="n">
        <v>282.4</v>
      </c>
      <c r="Y85" s="65" t="n">
        <v>70.97628845</v>
      </c>
      <c r="Z85" s="65" t="n">
        <v>36.84806666</v>
      </c>
      <c r="AA85" s="65" t="n">
        <v>250</v>
      </c>
      <c r="AB85" s="65" t="n">
        <v>500</v>
      </c>
      <c r="AC85" s="67" t="n">
        <v>967.3</v>
      </c>
      <c r="AD85" s="63"/>
    </row>
    <row r="86" customFormat="false" ht="15" hidden="false" customHeight="false" outlineLevel="0" collapsed="false">
      <c r="A86" s="64" t="s">
        <v>395</v>
      </c>
      <c r="B86" s="65" t="n">
        <v>500</v>
      </c>
      <c r="C86" s="65" t="n">
        <v>27.55282573</v>
      </c>
      <c r="D86" s="65" t="n">
        <v>91.2061951</v>
      </c>
      <c r="E86" s="65" t="n">
        <v>95.6402712</v>
      </c>
      <c r="F86" s="65" t="n">
        <v>21.16661109</v>
      </c>
      <c r="G86" s="65" t="n">
        <v>45.13709827</v>
      </c>
      <c r="H86" s="65" t="n">
        <v>6.689</v>
      </c>
      <c r="I86" s="65" t="n">
        <v>50</v>
      </c>
      <c r="J86" s="65" t="n">
        <v>50.76053747</v>
      </c>
      <c r="K86" s="65" t="n">
        <v>163.0677401</v>
      </c>
      <c r="L86" s="65" t="n">
        <v>122.9185034</v>
      </c>
      <c r="M86" s="65" t="n">
        <v>68.74654352</v>
      </c>
      <c r="N86" s="65" t="n">
        <v>18.4463515</v>
      </c>
      <c r="O86" s="65" t="n">
        <v>4183</v>
      </c>
      <c r="P86" s="65" t="n">
        <v>245.9</v>
      </c>
      <c r="Q86" s="65" t="n">
        <v>58.42114703</v>
      </c>
      <c r="R86" s="65" t="n">
        <v>12.42129214</v>
      </c>
      <c r="S86" s="65" t="n">
        <v>3859</v>
      </c>
      <c r="T86" s="66" t="n">
        <v>3250</v>
      </c>
      <c r="U86" s="66" t="n">
        <v>8813</v>
      </c>
      <c r="V86" s="65" t="n">
        <v>746.9</v>
      </c>
      <c r="W86" s="66" t="n">
        <v>929.6</v>
      </c>
      <c r="X86" s="65" t="n">
        <v>584.8</v>
      </c>
      <c r="Y86" s="65" t="n">
        <v>70.77977614</v>
      </c>
      <c r="Z86" s="65" t="n">
        <v>56.84509528</v>
      </c>
      <c r="AA86" s="65" t="n">
        <v>396.8</v>
      </c>
      <c r="AB86" s="65" t="n">
        <v>621.4</v>
      </c>
      <c r="AC86" s="67" t="n">
        <v>696.1</v>
      </c>
      <c r="AD86" s="63"/>
    </row>
    <row r="87" customFormat="false" ht="15" hidden="false" customHeight="false" outlineLevel="0" collapsed="false">
      <c r="A87" s="64" t="s">
        <v>396</v>
      </c>
      <c r="B87" s="65" t="n">
        <v>500</v>
      </c>
      <c r="C87" s="65" t="n">
        <v>190.1174932</v>
      </c>
      <c r="D87" s="65" t="n">
        <v>629.3326625</v>
      </c>
      <c r="E87" s="65" t="n">
        <v>808.8622126</v>
      </c>
      <c r="F87" s="65" t="n">
        <v>162.6163773</v>
      </c>
      <c r="G87" s="65" t="n">
        <v>346.7740476</v>
      </c>
      <c r="H87" s="65" t="n">
        <v>8.089</v>
      </c>
      <c r="I87" s="65" t="n">
        <v>100</v>
      </c>
      <c r="J87" s="65" t="n">
        <v>302.477589</v>
      </c>
      <c r="K87" s="65" t="n">
        <v>1125.185136</v>
      </c>
      <c r="L87" s="65" t="n">
        <v>848.1510373</v>
      </c>
      <c r="M87" s="65" t="n">
        <v>474.3586246</v>
      </c>
      <c r="N87" s="65" t="n">
        <v>127.2818309</v>
      </c>
      <c r="O87" s="65" t="n">
        <v>5955</v>
      </c>
      <c r="P87" s="65" t="n">
        <v>136.7</v>
      </c>
      <c r="Q87" s="65" t="n">
        <v>403.1122662</v>
      </c>
      <c r="R87" s="65" t="n">
        <v>85.70826626</v>
      </c>
      <c r="S87" s="65" t="n">
        <v>4194</v>
      </c>
      <c r="T87" s="66" t="n">
        <v>3250</v>
      </c>
      <c r="U87" s="66" t="n">
        <v>10155</v>
      </c>
      <c r="V87" s="65" t="n">
        <v>417.2</v>
      </c>
      <c r="W87" s="66" t="n">
        <v>685.7</v>
      </c>
      <c r="X87" s="65" t="n">
        <v>200</v>
      </c>
      <c r="Y87" s="65" t="n">
        <v>543.7786301</v>
      </c>
      <c r="Z87" s="65" t="n">
        <v>392.2373378</v>
      </c>
      <c r="AA87" s="65" t="n">
        <v>300</v>
      </c>
      <c r="AB87" s="65" t="n">
        <v>500</v>
      </c>
      <c r="AC87" s="67" t="n">
        <v>416</v>
      </c>
      <c r="AD87" s="63"/>
    </row>
    <row r="88" customFormat="false" ht="15" hidden="false" customHeight="false" outlineLevel="0" collapsed="false">
      <c r="A88" s="64" t="s">
        <v>397</v>
      </c>
      <c r="B88" s="65" t="n">
        <v>513.9</v>
      </c>
      <c r="C88" s="65" t="n">
        <v>272.6671399</v>
      </c>
      <c r="D88" s="65" t="n">
        <v>902.5909937</v>
      </c>
      <c r="E88" s="65" t="n">
        <v>586.5358163</v>
      </c>
      <c r="F88" s="65" t="n">
        <v>242.9350132</v>
      </c>
      <c r="G88" s="65" t="n">
        <v>518.0508831</v>
      </c>
      <c r="H88" s="65" t="n">
        <v>45.5</v>
      </c>
      <c r="I88" s="65" t="n">
        <v>100</v>
      </c>
      <c r="J88" s="65" t="n">
        <v>255.9221814</v>
      </c>
      <c r="K88" s="65" t="n">
        <v>1613.744257</v>
      </c>
      <c r="L88" s="65" t="n">
        <v>1216.421033</v>
      </c>
      <c r="M88" s="65" t="n">
        <v>680.3267142</v>
      </c>
      <c r="N88" s="65" t="n">
        <v>182.5480244</v>
      </c>
      <c r="O88" s="65" t="n">
        <v>1496</v>
      </c>
      <c r="P88" s="65" t="n">
        <v>141.2</v>
      </c>
      <c r="Q88" s="65" t="n">
        <v>578.1449505</v>
      </c>
      <c r="R88" s="65" t="n">
        <v>122.92308</v>
      </c>
      <c r="S88" s="65" t="n">
        <v>4064</v>
      </c>
      <c r="T88" s="66" t="n">
        <v>3904</v>
      </c>
      <c r="U88" s="66" t="n">
        <v>9210</v>
      </c>
      <c r="V88" s="65" t="n">
        <v>168.7</v>
      </c>
      <c r="W88" s="66" t="n">
        <v>538.3</v>
      </c>
      <c r="X88" s="65" t="n">
        <v>384.2</v>
      </c>
      <c r="Y88" s="65" t="n">
        <v>812.358945</v>
      </c>
      <c r="Z88" s="65" t="n">
        <v>562.548092</v>
      </c>
      <c r="AA88" s="65" t="n">
        <v>311.1</v>
      </c>
      <c r="AB88" s="65" t="n">
        <v>622.4</v>
      </c>
      <c r="AC88" s="67" t="n">
        <v>202.1</v>
      </c>
      <c r="AD88" s="63"/>
    </row>
    <row r="89" customFormat="false" ht="15" hidden="false" customHeight="false" outlineLevel="0" collapsed="false">
      <c r="A89" s="64" t="s">
        <v>398</v>
      </c>
      <c r="B89" s="65" t="n">
        <v>537.2</v>
      </c>
      <c r="C89" s="65" t="n">
        <v>275.3102811</v>
      </c>
      <c r="D89" s="65" t="n">
        <v>911.3403994</v>
      </c>
      <c r="E89" s="65" t="n">
        <v>691.6053884</v>
      </c>
      <c r="F89" s="65" t="n">
        <v>194.8628196</v>
      </c>
      <c r="G89" s="65" t="n">
        <v>415.5385197</v>
      </c>
      <c r="H89" s="65" t="n">
        <v>80.7</v>
      </c>
      <c r="I89" s="65" t="n">
        <v>50</v>
      </c>
      <c r="J89" s="65" t="n">
        <v>395.6711646</v>
      </c>
      <c r="K89" s="65" t="n">
        <v>1629.387337</v>
      </c>
      <c r="L89" s="65" t="n">
        <v>1228.212599</v>
      </c>
      <c r="M89" s="65" t="n">
        <v>686.9215667</v>
      </c>
      <c r="N89" s="65" t="n">
        <v>184.317582</v>
      </c>
      <c r="O89" s="65" t="n">
        <v>1506</v>
      </c>
      <c r="P89" s="65" t="n">
        <v>157</v>
      </c>
      <c r="Q89" s="65" t="n">
        <v>583.7492882</v>
      </c>
      <c r="R89" s="65" t="n">
        <v>124.1146539</v>
      </c>
      <c r="S89" s="65" t="n">
        <v>4784</v>
      </c>
      <c r="T89" s="66" t="n">
        <v>5191</v>
      </c>
      <c r="U89" s="66" t="n">
        <v>11540</v>
      </c>
      <c r="V89" s="65" t="n">
        <v>270.8</v>
      </c>
      <c r="W89" s="66" t="n">
        <v>653.1</v>
      </c>
      <c r="X89" s="65" t="n">
        <v>352</v>
      </c>
      <c r="Y89" s="65" t="n">
        <v>651.608644</v>
      </c>
      <c r="Z89" s="65" t="n">
        <v>568.0012392</v>
      </c>
      <c r="AA89" s="65" t="n">
        <v>321.6</v>
      </c>
      <c r="AB89" s="65" t="n">
        <v>676.7</v>
      </c>
      <c r="AC89" s="67" t="n">
        <v>106.8</v>
      </c>
      <c r="AD89" s="63"/>
    </row>
    <row r="90" customFormat="false" ht="15" hidden="false" customHeight="false" outlineLevel="0" collapsed="false">
      <c r="A90" s="64" t="s">
        <v>399</v>
      </c>
      <c r="B90" s="65" t="n">
        <v>546.2</v>
      </c>
      <c r="C90" s="65" t="n">
        <v>167.8567204</v>
      </c>
      <c r="D90" s="65" t="n">
        <v>555.6443805</v>
      </c>
      <c r="E90" s="65" t="n">
        <v>634.9592012</v>
      </c>
      <c r="F90" s="65" t="n">
        <v>134.2665744</v>
      </c>
      <c r="G90" s="65" t="n">
        <v>286.3190304</v>
      </c>
      <c r="H90" s="65" t="n">
        <v>16.25</v>
      </c>
      <c r="I90" s="65" t="n">
        <v>50</v>
      </c>
      <c r="J90" s="65" t="n">
        <v>521.783647</v>
      </c>
      <c r="K90" s="65" t="n">
        <v>993.437708</v>
      </c>
      <c r="L90" s="65" t="n">
        <v>748.841409</v>
      </c>
      <c r="M90" s="65" t="n">
        <v>418.8161839</v>
      </c>
      <c r="N90" s="65" t="n">
        <v>112.3784579</v>
      </c>
      <c r="O90" s="65" t="n">
        <v>1485</v>
      </c>
      <c r="P90" s="65" t="n">
        <v>151.4</v>
      </c>
      <c r="Q90" s="65" t="n">
        <v>355.91203</v>
      </c>
      <c r="R90" s="65" t="n">
        <v>75.67272343</v>
      </c>
      <c r="S90" s="65" t="n">
        <v>4565</v>
      </c>
      <c r="T90" s="66" t="n">
        <v>5359</v>
      </c>
      <c r="U90" s="66" t="n">
        <v>9508</v>
      </c>
      <c r="V90" s="65" t="n">
        <v>322.6</v>
      </c>
      <c r="W90" s="66" t="n">
        <v>673.7</v>
      </c>
      <c r="X90" s="65" t="n">
        <v>525.5</v>
      </c>
      <c r="Y90" s="65" t="n">
        <v>448.978726</v>
      </c>
      <c r="Z90" s="65" t="n">
        <v>346.3104421</v>
      </c>
      <c r="AA90" s="65" t="n">
        <v>300</v>
      </c>
      <c r="AB90" s="65" t="n">
        <v>830.1</v>
      </c>
      <c r="AC90" s="67" t="n">
        <v>84.68</v>
      </c>
      <c r="AD90" s="63"/>
    </row>
    <row r="91" customFormat="false" ht="15" hidden="false" customHeight="false" outlineLevel="0" collapsed="false">
      <c r="A91" s="64" t="s">
        <v>400</v>
      </c>
      <c r="B91" s="65" t="n">
        <v>559.5</v>
      </c>
      <c r="C91" s="65" t="n">
        <v>93.75011739</v>
      </c>
      <c r="D91" s="65" t="n">
        <v>310.3344673</v>
      </c>
      <c r="E91" s="65" t="n">
        <v>448.35203</v>
      </c>
      <c r="F91" s="65" t="n">
        <v>74.33799885</v>
      </c>
      <c r="G91" s="65" t="n">
        <v>158.5233246</v>
      </c>
      <c r="H91" s="65" t="n">
        <v>2.287</v>
      </c>
      <c r="I91" s="65" t="n">
        <v>30</v>
      </c>
      <c r="J91" s="65" t="n">
        <v>206.9886983</v>
      </c>
      <c r="K91" s="65" t="n">
        <v>554.8476197</v>
      </c>
      <c r="L91" s="65" t="n">
        <v>418.2374698</v>
      </c>
      <c r="M91" s="65" t="n">
        <v>233.9141759</v>
      </c>
      <c r="N91" s="65" t="n">
        <v>62.7648008</v>
      </c>
      <c r="O91" s="65" t="n">
        <v>1532</v>
      </c>
      <c r="P91" s="65" t="n">
        <v>199.9</v>
      </c>
      <c r="Q91" s="65" t="n">
        <v>198.7814043</v>
      </c>
      <c r="R91" s="65" t="n">
        <v>42.26418037</v>
      </c>
      <c r="S91" s="65" t="n">
        <v>5812</v>
      </c>
      <c r="T91" s="66" t="n">
        <v>6764</v>
      </c>
      <c r="U91" s="66" t="n">
        <v>12372</v>
      </c>
      <c r="V91" s="65" t="n">
        <v>935.2</v>
      </c>
      <c r="W91" s="66" t="n">
        <v>1395</v>
      </c>
      <c r="X91" s="65" t="n">
        <v>402.9</v>
      </c>
      <c r="Y91" s="65" t="n">
        <v>248.581452</v>
      </c>
      <c r="Z91" s="65" t="n">
        <v>193.4187951</v>
      </c>
      <c r="AA91" s="65" t="n">
        <v>300</v>
      </c>
      <c r="AB91" s="65" t="n">
        <v>1761</v>
      </c>
      <c r="AC91" s="67" t="n">
        <v>72.07</v>
      </c>
      <c r="AD91" s="63"/>
    </row>
    <row r="92" customFormat="false" ht="15" hidden="false" customHeight="false" outlineLevel="0" collapsed="false">
      <c r="A92" s="64" t="s">
        <v>401</v>
      </c>
      <c r="B92" s="65" t="n">
        <v>2303</v>
      </c>
      <c r="C92" s="65" t="n">
        <v>72.85569652</v>
      </c>
      <c r="D92" s="65" t="n">
        <v>241.1691249</v>
      </c>
      <c r="E92" s="65" t="n">
        <v>471.3207947</v>
      </c>
      <c r="F92" s="65" t="n">
        <v>68.83879522</v>
      </c>
      <c r="G92" s="65" t="n">
        <v>146.7964547</v>
      </c>
      <c r="H92" s="65" t="n">
        <v>2.621</v>
      </c>
      <c r="I92" s="65" t="n">
        <v>50</v>
      </c>
      <c r="J92" s="65" t="n">
        <v>179.4779775</v>
      </c>
      <c r="K92" s="65" t="n">
        <v>431.1867646</v>
      </c>
      <c r="L92" s="65" t="n">
        <v>325.0234028</v>
      </c>
      <c r="M92" s="65" t="n">
        <v>181.7808946</v>
      </c>
      <c r="N92" s="65" t="n">
        <v>48.77618723</v>
      </c>
      <c r="O92" s="65" t="n">
        <v>2224</v>
      </c>
      <c r="P92" s="65" t="n">
        <v>139</v>
      </c>
      <c r="Q92" s="65" t="n">
        <v>154.4782883</v>
      </c>
      <c r="R92" s="65" t="n">
        <v>32.84461272</v>
      </c>
      <c r="S92" s="65" t="n">
        <v>6619</v>
      </c>
      <c r="T92" s="66" t="n">
        <v>5526</v>
      </c>
      <c r="U92" s="66" t="n">
        <v>11738</v>
      </c>
      <c r="V92" s="65" t="n">
        <v>1154</v>
      </c>
      <c r="W92" s="66" t="n">
        <v>1924</v>
      </c>
      <c r="X92" s="65" t="n">
        <v>1051</v>
      </c>
      <c r="Y92" s="65" t="n">
        <v>230.1924713</v>
      </c>
      <c r="Z92" s="65" t="n">
        <v>150.3108629</v>
      </c>
      <c r="AA92" s="65" t="n">
        <v>517.6</v>
      </c>
      <c r="AB92" s="65" t="n">
        <v>1419</v>
      </c>
      <c r="AC92" s="67" t="n">
        <v>138.7</v>
      </c>
      <c r="AD92" s="63"/>
    </row>
    <row r="93" customFormat="false" ht="15" hidden="false" customHeight="false" outlineLevel="0" collapsed="false">
      <c r="A93" s="64" t="s">
        <v>402</v>
      </c>
      <c r="B93" s="65" t="n">
        <v>2432</v>
      </c>
      <c r="C93" s="65" t="n">
        <v>32.76905108</v>
      </c>
      <c r="D93" s="65" t="n">
        <v>108.4731016</v>
      </c>
      <c r="E93" s="65" t="n">
        <v>131.4428919</v>
      </c>
      <c r="F93" s="65" t="n">
        <v>33.5444346</v>
      </c>
      <c r="G93" s="65" t="n">
        <v>71.53239765</v>
      </c>
      <c r="H93" s="65" t="n">
        <v>3.822</v>
      </c>
      <c r="I93" s="65" t="n">
        <v>156.5</v>
      </c>
      <c r="J93" s="65" t="n">
        <v>423.0076623</v>
      </c>
      <c r="K93" s="65" t="n">
        <v>193.9392771</v>
      </c>
      <c r="L93" s="65" t="n">
        <v>146.1890971</v>
      </c>
      <c r="M93" s="65" t="n">
        <v>81.76145046</v>
      </c>
      <c r="N93" s="65" t="n">
        <v>21.93856414</v>
      </c>
      <c r="O93" s="65" t="n">
        <v>2320</v>
      </c>
      <c r="P93" s="65" t="n">
        <v>170.2</v>
      </c>
      <c r="Q93" s="65" t="n">
        <v>69.48127825</v>
      </c>
      <c r="R93" s="65" t="n">
        <v>14.77285708</v>
      </c>
      <c r="S93" s="65" t="n">
        <v>8006</v>
      </c>
      <c r="T93" s="66" t="n">
        <v>5680</v>
      </c>
      <c r="U93" s="66" t="n">
        <v>10864</v>
      </c>
      <c r="V93" s="65" t="n">
        <v>489.9</v>
      </c>
      <c r="W93" s="66" t="n">
        <v>727.1</v>
      </c>
      <c r="X93" s="65" t="n">
        <v>699.2</v>
      </c>
      <c r="Y93" s="65" t="n">
        <v>112.1704161</v>
      </c>
      <c r="Z93" s="65" t="n">
        <v>67.6068527</v>
      </c>
      <c r="AA93" s="65" t="n">
        <v>486.3</v>
      </c>
      <c r="AB93" s="65" t="n">
        <v>1000</v>
      </c>
      <c r="AC93" s="67" t="n">
        <v>289.9</v>
      </c>
      <c r="AD93" s="63"/>
    </row>
    <row r="94" customFormat="false" ht="15" hidden="false" customHeight="false" outlineLevel="0" collapsed="false">
      <c r="A94" s="64" t="s">
        <v>403</v>
      </c>
      <c r="B94" s="65" t="n">
        <v>5908</v>
      </c>
      <c r="C94" s="65" t="n">
        <v>17.57334072</v>
      </c>
      <c r="D94" s="65" t="n">
        <v>58.17180271</v>
      </c>
      <c r="E94" s="65" t="n">
        <v>0.219398419</v>
      </c>
      <c r="F94" s="65" t="n">
        <v>32.82986249</v>
      </c>
      <c r="G94" s="65" t="n">
        <v>70.00859625</v>
      </c>
      <c r="H94" s="65" t="n">
        <v>8.319</v>
      </c>
      <c r="I94" s="65" t="n">
        <v>50</v>
      </c>
      <c r="J94" s="65" t="n">
        <v>89.62908831</v>
      </c>
      <c r="K94" s="65" t="n">
        <v>104.0054833</v>
      </c>
      <c r="L94" s="65" t="n">
        <v>78.3980838</v>
      </c>
      <c r="M94" s="65" t="n">
        <v>43.8469159</v>
      </c>
      <c r="N94" s="65" t="n">
        <v>11.76518239</v>
      </c>
      <c r="O94" s="65" t="n">
        <v>2332</v>
      </c>
      <c r="P94" s="65" t="n">
        <v>151.5</v>
      </c>
      <c r="Q94" s="65" t="n">
        <v>37.26132238</v>
      </c>
      <c r="R94" s="65" t="n">
        <v>7.922367061</v>
      </c>
      <c r="S94" s="65" t="n">
        <v>9835</v>
      </c>
      <c r="T94" s="66" t="n">
        <v>3885</v>
      </c>
      <c r="U94" s="66" t="n">
        <v>11338</v>
      </c>
      <c r="V94" s="65" t="n">
        <v>516.3</v>
      </c>
      <c r="W94" s="66" t="n">
        <v>627.5</v>
      </c>
      <c r="X94" s="65" t="n">
        <v>957.2</v>
      </c>
      <c r="Y94" s="65" t="n">
        <v>109.7809332</v>
      </c>
      <c r="Z94" s="65" t="n">
        <v>36.25610808</v>
      </c>
      <c r="AA94" s="65" t="n">
        <v>75</v>
      </c>
      <c r="AB94" s="65" t="n">
        <v>650</v>
      </c>
      <c r="AC94" s="67" t="n">
        <v>676.2</v>
      </c>
      <c r="AD94" s="63"/>
    </row>
    <row r="95" customFormat="false" ht="15" hidden="false" customHeight="false" outlineLevel="0" collapsed="false">
      <c r="A95" s="64" t="s">
        <v>404</v>
      </c>
      <c r="B95" s="65" t="n">
        <v>2676</v>
      </c>
      <c r="C95" s="65" t="n">
        <v>14.64606803</v>
      </c>
      <c r="D95" s="65" t="n">
        <v>48.4818563</v>
      </c>
      <c r="E95" s="65" t="n">
        <v>5.61068519</v>
      </c>
      <c r="F95" s="65" t="n">
        <v>64.58700764</v>
      </c>
      <c r="G95" s="65" t="n">
        <v>137.7296582</v>
      </c>
      <c r="H95" s="65" t="n">
        <v>11.53</v>
      </c>
      <c r="I95" s="65" t="n">
        <v>85</v>
      </c>
      <c r="J95" s="65" t="n">
        <v>1.516117934</v>
      </c>
      <c r="K95" s="65" t="n">
        <v>86.68080861</v>
      </c>
      <c r="L95" s="65" t="n">
        <v>65.33895214</v>
      </c>
      <c r="M95" s="65" t="n">
        <v>36.54313219</v>
      </c>
      <c r="N95" s="65" t="n">
        <v>9.805401505</v>
      </c>
      <c r="O95" s="65" t="n">
        <v>1458</v>
      </c>
      <c r="P95" s="65" t="n">
        <v>120.3</v>
      </c>
      <c r="Q95" s="65" t="n">
        <v>31.05453146</v>
      </c>
      <c r="R95" s="65" t="n">
        <v>6.602701713</v>
      </c>
      <c r="S95" s="65" t="n">
        <v>6242</v>
      </c>
      <c r="T95" s="66" t="n">
        <v>3250</v>
      </c>
      <c r="U95" s="66" t="n">
        <v>6856</v>
      </c>
      <c r="V95" s="65" t="n">
        <v>818.8</v>
      </c>
      <c r="W95" s="66" t="n">
        <v>631.4</v>
      </c>
      <c r="X95" s="65" t="n">
        <v>792</v>
      </c>
      <c r="Y95" s="65" t="n">
        <v>215.9747691</v>
      </c>
      <c r="Z95" s="65" t="n">
        <v>30.21676036</v>
      </c>
      <c r="AA95" s="65" t="n">
        <v>75</v>
      </c>
      <c r="AB95" s="65" t="n">
        <v>500</v>
      </c>
      <c r="AC95" s="67" t="n">
        <v>831.9</v>
      </c>
      <c r="AD95" s="63"/>
    </row>
    <row r="96" customFormat="false" ht="15" hidden="false" customHeight="false" outlineLevel="0" collapsed="false">
      <c r="A96" s="64" t="s">
        <v>405</v>
      </c>
      <c r="B96" s="65" t="n">
        <v>-660.9</v>
      </c>
      <c r="C96" s="65" t="n">
        <v>17.14579581</v>
      </c>
      <c r="D96" s="65" t="n">
        <v>56.75653065</v>
      </c>
      <c r="E96" s="65" t="n">
        <v>41.5046146</v>
      </c>
      <c r="F96" s="65" t="n">
        <v>27.04018799</v>
      </c>
      <c r="G96" s="65" t="n">
        <v>57.66230681</v>
      </c>
      <c r="H96" s="65" t="n">
        <v>12.56</v>
      </c>
      <c r="I96" s="65" t="n">
        <v>85</v>
      </c>
      <c r="J96" s="65" t="n">
        <v>1.374208859</v>
      </c>
      <c r="K96" s="65" t="n">
        <v>101.4751156</v>
      </c>
      <c r="L96" s="65" t="n">
        <v>76.49072297</v>
      </c>
      <c r="M96" s="65" t="n">
        <v>42.78015654</v>
      </c>
      <c r="N96" s="65" t="n">
        <v>11.47894519</v>
      </c>
      <c r="O96" s="65" t="n">
        <v>1463</v>
      </c>
      <c r="P96" s="65" t="n">
        <v>98.72</v>
      </c>
      <c r="Q96" s="65" t="n">
        <v>36.35478509</v>
      </c>
      <c r="R96" s="65" t="n">
        <v>7.729622393</v>
      </c>
      <c r="S96" s="65" t="n">
        <v>6624</v>
      </c>
      <c r="T96" s="66" t="n">
        <v>3250</v>
      </c>
      <c r="U96" s="66" t="n">
        <v>3707</v>
      </c>
      <c r="V96" s="65" t="n">
        <v>1378</v>
      </c>
      <c r="W96" s="66" t="n">
        <v>1257</v>
      </c>
      <c r="X96" s="65" t="n">
        <v>257.7</v>
      </c>
      <c r="Y96" s="65" t="n">
        <v>90.42063678</v>
      </c>
      <c r="Z96" s="65" t="n">
        <v>35.37402683</v>
      </c>
      <c r="AA96" s="65" t="n">
        <v>75</v>
      </c>
      <c r="AB96" s="65" t="n">
        <v>500</v>
      </c>
      <c r="AC96" s="67" t="n">
        <v>1086</v>
      </c>
      <c r="AD96" s="63"/>
    </row>
    <row r="97" customFormat="false" ht="15" hidden="false" customHeight="false" outlineLevel="0" collapsed="false">
      <c r="A97" s="64" t="s">
        <v>406</v>
      </c>
      <c r="B97" s="65" t="n">
        <v>4.133</v>
      </c>
      <c r="C97" s="65" t="n">
        <v>18.19828411</v>
      </c>
      <c r="D97" s="65" t="n">
        <v>60.24050915</v>
      </c>
      <c r="E97" s="65" t="n">
        <v>25.50979199</v>
      </c>
      <c r="F97" s="65" t="n">
        <v>19.88953543</v>
      </c>
      <c r="G97" s="65" t="n">
        <v>42.41377666</v>
      </c>
      <c r="H97" s="65" t="n">
        <v>15.85</v>
      </c>
      <c r="I97" s="65" t="n">
        <v>150</v>
      </c>
      <c r="J97" s="65" t="n">
        <v>29.3344965</v>
      </c>
      <c r="K97" s="65" t="n">
        <v>107.7041277</v>
      </c>
      <c r="L97" s="65" t="n">
        <v>81.18607753</v>
      </c>
      <c r="M97" s="65" t="n">
        <v>45.40620052</v>
      </c>
      <c r="N97" s="65" t="n">
        <v>12.18357596</v>
      </c>
      <c r="O97" s="65" t="n">
        <v>1485</v>
      </c>
      <c r="P97" s="65" t="n">
        <v>69.62</v>
      </c>
      <c r="Q97" s="65" t="n">
        <v>38.58641004</v>
      </c>
      <c r="R97" s="65" t="n">
        <v>8.204102386</v>
      </c>
      <c r="S97" s="65" t="n">
        <v>4931</v>
      </c>
      <c r="T97" s="66" t="n">
        <v>3598</v>
      </c>
      <c r="U97" s="66" t="n">
        <v>6550</v>
      </c>
      <c r="V97" s="65" t="n">
        <v>1206</v>
      </c>
      <c r="W97" s="66" t="n">
        <v>1177</v>
      </c>
      <c r="X97" s="65" t="n">
        <v>209.9</v>
      </c>
      <c r="Y97" s="65" t="n">
        <v>66.50931789</v>
      </c>
      <c r="Z97" s="65" t="n">
        <v>37.54544829</v>
      </c>
      <c r="AA97" s="65" t="n">
        <v>75</v>
      </c>
      <c r="AB97" s="65" t="n">
        <v>589.9</v>
      </c>
      <c r="AC97" s="67" t="n">
        <v>1166</v>
      </c>
      <c r="AD97" s="63"/>
    </row>
    <row r="98" customFormat="false" ht="15" hidden="false" customHeight="false" outlineLevel="0" collapsed="false">
      <c r="A98" s="64" t="s">
        <v>407</v>
      </c>
      <c r="B98" s="65" t="n">
        <v>500</v>
      </c>
      <c r="C98" s="65" t="n">
        <v>25.45284913</v>
      </c>
      <c r="D98" s="65" t="n">
        <v>84.25478919</v>
      </c>
      <c r="E98" s="65" t="n">
        <v>75.472882</v>
      </c>
      <c r="F98" s="65" t="n">
        <v>22.43914962</v>
      </c>
      <c r="G98" s="65" t="n">
        <v>47.85074461</v>
      </c>
      <c r="H98" s="65" t="n">
        <v>2.77</v>
      </c>
      <c r="I98" s="65" t="n">
        <v>150</v>
      </c>
      <c r="J98" s="65" t="n">
        <v>62.13790794</v>
      </c>
      <c r="K98" s="65" t="n">
        <v>150.6393074</v>
      </c>
      <c r="L98" s="65" t="n">
        <v>113.5501002</v>
      </c>
      <c r="M98" s="65" t="n">
        <v>63.50693092</v>
      </c>
      <c r="N98" s="65" t="n">
        <v>17.04043739</v>
      </c>
      <c r="O98" s="65" t="n">
        <v>1488</v>
      </c>
      <c r="P98" s="65" t="n">
        <v>236.1</v>
      </c>
      <c r="Q98" s="65" t="n">
        <v>53.96849876</v>
      </c>
      <c r="R98" s="65" t="n">
        <v>11.47458623</v>
      </c>
      <c r="S98" s="65" t="n">
        <v>4173</v>
      </c>
      <c r="T98" s="66" t="n">
        <v>3250</v>
      </c>
      <c r="U98" s="66" t="n">
        <v>5436</v>
      </c>
      <c r="V98" s="65" t="n">
        <v>539.7</v>
      </c>
      <c r="W98" s="66" t="n">
        <v>748.7</v>
      </c>
      <c r="X98" s="65" t="n">
        <v>583.7</v>
      </c>
      <c r="Y98" s="65" t="n">
        <v>75.03506255</v>
      </c>
      <c r="Z98" s="65" t="n">
        <v>52.51256797</v>
      </c>
      <c r="AA98" s="65" t="n">
        <v>207.3</v>
      </c>
      <c r="AB98" s="65" t="n">
        <v>500</v>
      </c>
      <c r="AC98" s="67" t="n">
        <v>393.6</v>
      </c>
      <c r="AD98" s="63"/>
    </row>
    <row r="99" customFormat="false" ht="15" hidden="false" customHeight="false" outlineLevel="0" collapsed="false">
      <c r="A99" s="64" t="s">
        <v>408</v>
      </c>
      <c r="B99" s="65" t="n">
        <v>500</v>
      </c>
      <c r="C99" s="65" t="n">
        <v>26.49183574</v>
      </c>
      <c r="D99" s="65" t="n">
        <v>87.69407401</v>
      </c>
      <c r="E99" s="65" t="n">
        <v>40.78187274</v>
      </c>
      <c r="F99" s="65" t="n">
        <v>21.96679937</v>
      </c>
      <c r="G99" s="65" t="n">
        <v>46.84347334</v>
      </c>
      <c r="H99" s="65" t="n">
        <v>6.82</v>
      </c>
      <c r="I99" s="65" t="n">
        <v>150</v>
      </c>
      <c r="J99" s="65" t="n">
        <v>40.96089937</v>
      </c>
      <c r="K99" s="65" t="n">
        <v>156.7884117</v>
      </c>
      <c r="L99" s="65" t="n">
        <v>118.1852211</v>
      </c>
      <c r="M99" s="65" t="n">
        <v>66.0992871</v>
      </c>
      <c r="N99" s="65" t="n">
        <v>17.73602892</v>
      </c>
      <c r="O99" s="65" t="n">
        <v>1505</v>
      </c>
      <c r="P99" s="65" t="n">
        <v>149.7</v>
      </c>
      <c r="Q99" s="65" t="n">
        <v>56.17149565</v>
      </c>
      <c r="R99" s="65" t="n">
        <v>11.94297943</v>
      </c>
      <c r="S99" s="65" t="n">
        <v>4500</v>
      </c>
      <c r="T99" s="66" t="n">
        <v>3824</v>
      </c>
      <c r="U99" s="66" t="n">
        <v>6430</v>
      </c>
      <c r="V99" s="65" t="n">
        <v>655</v>
      </c>
      <c r="W99" s="66" t="n">
        <v>1349</v>
      </c>
      <c r="X99" s="65" t="n">
        <v>200</v>
      </c>
      <c r="Y99" s="65" t="n">
        <v>73.45555393</v>
      </c>
      <c r="Z99" s="65" t="n">
        <v>54.65613369</v>
      </c>
      <c r="AA99" s="65" t="n">
        <v>180</v>
      </c>
      <c r="AB99" s="65" t="n">
        <v>623.3</v>
      </c>
      <c r="AC99" s="67" t="n">
        <v>391.3</v>
      </c>
      <c r="AD99" s="63"/>
    </row>
    <row r="100" customFormat="false" ht="15" hidden="false" customHeight="false" outlineLevel="0" collapsed="false">
      <c r="A100" s="64" t="s">
        <v>409</v>
      </c>
      <c r="B100" s="65" t="n">
        <v>521</v>
      </c>
      <c r="C100" s="65" t="n">
        <v>109.4339826</v>
      </c>
      <c r="D100" s="65" t="n">
        <v>362.2516712</v>
      </c>
      <c r="E100" s="65" t="n">
        <v>461.6697717</v>
      </c>
      <c r="F100" s="65" t="n">
        <v>92.78885915</v>
      </c>
      <c r="G100" s="65" t="n">
        <v>197.8691741</v>
      </c>
      <c r="H100" s="65" t="n">
        <v>186.3</v>
      </c>
      <c r="I100" s="65" t="n">
        <v>150</v>
      </c>
      <c r="J100" s="65" t="n">
        <v>200.7689622</v>
      </c>
      <c r="K100" s="65" t="n">
        <v>647.6704932</v>
      </c>
      <c r="L100" s="65" t="n">
        <v>488.2062366</v>
      </c>
      <c r="M100" s="65" t="n">
        <v>273.0466966</v>
      </c>
      <c r="N100" s="65" t="n">
        <v>73.26499753</v>
      </c>
      <c r="O100" s="65" t="n">
        <v>900</v>
      </c>
      <c r="P100" s="65" t="n">
        <v>145.9</v>
      </c>
      <c r="Q100" s="65" t="n">
        <v>232.0364107</v>
      </c>
      <c r="R100" s="65" t="n">
        <v>49.33473907</v>
      </c>
      <c r="S100" s="65" t="n">
        <v>5411</v>
      </c>
      <c r="T100" s="66" t="n">
        <v>6211</v>
      </c>
      <c r="U100" s="66" t="n">
        <v>15513</v>
      </c>
      <c r="V100" s="65" t="n">
        <v>95.76</v>
      </c>
      <c r="W100" s="66" t="n">
        <v>509.9</v>
      </c>
      <c r="X100" s="65" t="n">
        <v>353.6</v>
      </c>
      <c r="Y100" s="65" t="n">
        <v>310.2799334</v>
      </c>
      <c r="Z100" s="65" t="n">
        <v>225.7766673</v>
      </c>
      <c r="AA100" s="65" t="n">
        <v>186.7</v>
      </c>
      <c r="AB100" s="65" t="n">
        <v>655.5</v>
      </c>
      <c r="AC100" s="67" t="n">
        <v>427</v>
      </c>
      <c r="AD100" s="63"/>
    </row>
    <row r="101" customFormat="false" ht="15" hidden="false" customHeight="false" outlineLevel="0" collapsed="false">
      <c r="A101" s="64" t="s">
        <v>410</v>
      </c>
      <c r="B101" s="65" t="n">
        <v>542.1</v>
      </c>
      <c r="C101" s="65" t="n">
        <v>70.58119464</v>
      </c>
      <c r="D101" s="65" t="n">
        <v>233.6400002</v>
      </c>
      <c r="E101" s="65" t="n">
        <v>333.6545541</v>
      </c>
      <c r="F101" s="65" t="n">
        <v>50.86845313</v>
      </c>
      <c r="G101" s="65" t="n">
        <v>108.4752943</v>
      </c>
      <c r="H101" s="65" t="n">
        <v>50.49</v>
      </c>
      <c r="I101" s="65" t="n">
        <v>150</v>
      </c>
      <c r="J101" s="65" t="n">
        <v>96.02101635</v>
      </c>
      <c r="K101" s="65" t="n">
        <v>417.7254273</v>
      </c>
      <c r="L101" s="65" t="n">
        <v>314.8764085</v>
      </c>
      <c r="M101" s="65" t="n">
        <v>176.1058272</v>
      </c>
      <c r="N101" s="65" t="n">
        <v>47.25343013</v>
      </c>
      <c r="O101" s="65" t="n">
        <v>900</v>
      </c>
      <c r="P101" s="65" t="n">
        <v>155.5</v>
      </c>
      <c r="Q101" s="65" t="n">
        <v>149.6555885</v>
      </c>
      <c r="R101" s="65" t="n">
        <v>31.81922779</v>
      </c>
      <c r="S101" s="65" t="n">
        <v>5453</v>
      </c>
      <c r="T101" s="66" t="n">
        <v>6311</v>
      </c>
      <c r="U101" s="66" t="n">
        <v>10313</v>
      </c>
      <c r="V101" s="65" t="n">
        <v>232.2</v>
      </c>
      <c r="W101" s="66" t="n">
        <v>561.8</v>
      </c>
      <c r="X101" s="65" t="n">
        <v>549.3</v>
      </c>
      <c r="Y101" s="65" t="n">
        <v>170.1008116</v>
      </c>
      <c r="Z101" s="65" t="n">
        <v>145.618267</v>
      </c>
      <c r="AA101" s="65" t="n">
        <v>197.2</v>
      </c>
      <c r="AB101" s="65" t="n">
        <v>790.2</v>
      </c>
      <c r="AC101" s="67" t="n">
        <v>81.8</v>
      </c>
      <c r="AD101" s="63"/>
    </row>
    <row r="102" customFormat="false" ht="15" hidden="false" customHeight="false" outlineLevel="0" collapsed="false">
      <c r="A102" s="64" t="s">
        <v>411</v>
      </c>
      <c r="B102" s="65" t="n">
        <v>1238</v>
      </c>
      <c r="C102" s="65" t="n">
        <v>63.72347287</v>
      </c>
      <c r="D102" s="65" t="n">
        <v>210.9393626</v>
      </c>
      <c r="E102" s="65" t="n">
        <v>443.6623553</v>
      </c>
      <c r="F102" s="65" t="n">
        <v>47.5496502</v>
      </c>
      <c r="G102" s="65" t="n">
        <v>101.3980568</v>
      </c>
      <c r="H102" s="65" t="n">
        <v>54.95</v>
      </c>
      <c r="I102" s="65" t="n">
        <v>50</v>
      </c>
      <c r="J102" s="65" t="n">
        <v>107.3604817</v>
      </c>
      <c r="K102" s="65" t="n">
        <v>377.1389117</v>
      </c>
      <c r="L102" s="65" t="n">
        <v>284.2827806</v>
      </c>
      <c r="M102" s="65" t="n">
        <v>158.9952531</v>
      </c>
      <c r="N102" s="65" t="n">
        <v>42.66225144</v>
      </c>
      <c r="O102" s="65" t="n">
        <v>900</v>
      </c>
      <c r="P102" s="65" t="n">
        <v>159.4</v>
      </c>
      <c r="Q102" s="65" t="n">
        <v>135.1149393</v>
      </c>
      <c r="R102" s="65" t="n">
        <v>28.72764777</v>
      </c>
      <c r="S102" s="65" t="n">
        <v>5454</v>
      </c>
      <c r="T102" s="66" t="n">
        <v>6583</v>
      </c>
      <c r="U102" s="66" t="n">
        <v>13115</v>
      </c>
      <c r="V102" s="65" t="n">
        <v>212.1</v>
      </c>
      <c r="W102" s="66" t="n">
        <v>611.9</v>
      </c>
      <c r="X102" s="65" t="n">
        <v>676.2</v>
      </c>
      <c r="Y102" s="65" t="n">
        <v>159.0029496</v>
      </c>
      <c r="Z102" s="65" t="n">
        <v>131.469887</v>
      </c>
      <c r="AA102" s="65" t="n">
        <v>180</v>
      </c>
      <c r="AB102" s="65" t="n">
        <v>1415</v>
      </c>
      <c r="AC102" s="67" t="n">
        <v>91.18</v>
      </c>
      <c r="AD102" s="63"/>
    </row>
    <row r="103" customFormat="false" ht="15" hidden="false" customHeight="false" outlineLevel="0" collapsed="false">
      <c r="A103" s="64" t="s">
        <v>412</v>
      </c>
      <c r="B103" s="65" t="n">
        <v>3889</v>
      </c>
      <c r="C103" s="65" t="n">
        <v>39.95730008</v>
      </c>
      <c r="D103" s="65" t="n">
        <v>132.2678604</v>
      </c>
      <c r="E103" s="65" t="n">
        <v>453.4581829</v>
      </c>
      <c r="F103" s="65" t="n">
        <v>55.87666483</v>
      </c>
      <c r="G103" s="65" t="n">
        <v>119.1551402</v>
      </c>
      <c r="H103" s="65" t="n">
        <v>2.321</v>
      </c>
      <c r="I103" s="65" t="n">
        <v>50</v>
      </c>
      <c r="J103" s="65" t="n">
        <v>92.03546044</v>
      </c>
      <c r="K103" s="65" t="n">
        <v>236.4819742</v>
      </c>
      <c r="L103" s="65" t="n">
        <v>178.257271</v>
      </c>
      <c r="M103" s="65" t="n">
        <v>99.69671698</v>
      </c>
      <c r="N103" s="65" t="n">
        <v>26.75102763</v>
      </c>
      <c r="O103" s="65" t="n">
        <v>751.4</v>
      </c>
      <c r="P103" s="65" t="n">
        <v>197.3</v>
      </c>
      <c r="Q103" s="65" t="n">
        <v>84.72275496</v>
      </c>
      <c r="R103" s="65" t="n">
        <v>18.01344451</v>
      </c>
      <c r="S103" s="65" t="n">
        <v>5082</v>
      </c>
      <c r="T103" s="66" t="n">
        <v>5019</v>
      </c>
      <c r="U103" s="66" t="n">
        <v>12695</v>
      </c>
      <c r="V103" s="65" t="n">
        <v>947.7</v>
      </c>
      <c r="W103" s="66" t="n">
        <v>1188</v>
      </c>
      <c r="X103" s="65" t="n">
        <v>200</v>
      </c>
      <c r="Y103" s="65" t="n">
        <v>186.8479471</v>
      </c>
      <c r="Z103" s="65" t="n">
        <v>82.43715372</v>
      </c>
      <c r="AA103" s="65" t="n">
        <v>180</v>
      </c>
      <c r="AB103" s="65" t="n">
        <v>1916</v>
      </c>
      <c r="AC103" s="67" t="n">
        <v>72.02</v>
      </c>
      <c r="AD103" s="63"/>
    </row>
    <row r="104" customFormat="false" ht="15" hidden="false" customHeight="false" outlineLevel="0" collapsed="false">
      <c r="A104" s="64" t="s">
        <v>413</v>
      </c>
      <c r="B104" s="65" t="n">
        <v>2890</v>
      </c>
      <c r="C104" s="65" t="n">
        <v>58.15738855</v>
      </c>
      <c r="D104" s="65" t="n">
        <v>192.5143424</v>
      </c>
      <c r="E104" s="65" t="n">
        <v>247.8601289</v>
      </c>
      <c r="F104" s="65" t="n">
        <v>51.93326664</v>
      </c>
      <c r="G104" s="65" t="n">
        <v>110.7459739</v>
      </c>
      <c r="H104" s="65" t="n">
        <v>3.741</v>
      </c>
      <c r="I104" s="65" t="n">
        <v>150</v>
      </c>
      <c r="J104" s="65" t="n">
        <v>153.4415504</v>
      </c>
      <c r="K104" s="65" t="n">
        <v>344.1967808</v>
      </c>
      <c r="L104" s="65" t="n">
        <v>259.4513981</v>
      </c>
      <c r="M104" s="65" t="n">
        <v>145.1074195</v>
      </c>
      <c r="N104" s="65" t="n">
        <v>38.93581159</v>
      </c>
      <c r="O104" s="65" t="n">
        <v>3612</v>
      </c>
      <c r="P104" s="65" t="n">
        <v>123.3</v>
      </c>
      <c r="Q104" s="65" t="n">
        <v>123.3129908</v>
      </c>
      <c r="R104" s="65" t="n">
        <v>26.21836033</v>
      </c>
      <c r="S104" s="65" t="n">
        <v>7020</v>
      </c>
      <c r="T104" s="66" t="n">
        <v>5528</v>
      </c>
      <c r="U104" s="66" t="n">
        <v>13311</v>
      </c>
      <c r="V104" s="65" t="n">
        <v>1683</v>
      </c>
      <c r="W104" s="66" t="n">
        <v>2392</v>
      </c>
      <c r="X104" s="65" t="n">
        <v>757.4</v>
      </c>
      <c r="Y104" s="65" t="n">
        <v>173.661479</v>
      </c>
      <c r="Z104" s="65" t="n">
        <v>119.9863246</v>
      </c>
      <c r="AA104" s="65" t="n">
        <v>246.2</v>
      </c>
      <c r="AB104" s="65" t="n">
        <v>1182</v>
      </c>
      <c r="AC104" s="67" t="n">
        <v>291.5</v>
      </c>
      <c r="AD104" s="63"/>
    </row>
    <row r="105" customFormat="false" ht="15" hidden="false" customHeight="false" outlineLevel="0" collapsed="false">
      <c r="A105" s="64" t="s">
        <v>414</v>
      </c>
      <c r="B105" s="65" t="n">
        <v>860.9</v>
      </c>
      <c r="C105" s="65" t="n">
        <v>38.0365758</v>
      </c>
      <c r="D105" s="65" t="n">
        <v>125.9098209</v>
      </c>
      <c r="E105" s="65" t="n">
        <v>51.16772857</v>
      </c>
      <c r="F105" s="65" t="n">
        <v>92.5766641</v>
      </c>
      <c r="G105" s="65" t="n">
        <v>197.4166752</v>
      </c>
      <c r="H105" s="65" t="n">
        <v>8.058</v>
      </c>
      <c r="I105" s="65" t="n">
        <v>237.1</v>
      </c>
      <c r="J105" s="65" t="n">
        <v>269.0995818</v>
      </c>
      <c r="K105" s="65" t="n">
        <v>225.1144226</v>
      </c>
      <c r="L105" s="65" t="n">
        <v>169.6885472</v>
      </c>
      <c r="M105" s="65" t="n">
        <v>94.90435351</v>
      </c>
      <c r="N105" s="65" t="n">
        <v>25.46512122</v>
      </c>
      <c r="O105" s="65" t="n">
        <v>2322</v>
      </c>
      <c r="P105" s="65" t="n">
        <v>172.3</v>
      </c>
      <c r="Q105" s="65" t="n">
        <v>80.65018118</v>
      </c>
      <c r="R105" s="65" t="n">
        <v>17.14754866</v>
      </c>
      <c r="S105" s="65" t="n">
        <v>8137</v>
      </c>
      <c r="T105" s="66" t="n">
        <v>4524</v>
      </c>
      <c r="U105" s="66" t="n">
        <v>8537</v>
      </c>
      <c r="V105" s="65" t="n">
        <v>640</v>
      </c>
      <c r="W105" s="66" t="n">
        <v>733</v>
      </c>
      <c r="X105" s="65" t="n">
        <v>707.5</v>
      </c>
      <c r="Y105" s="65" t="n">
        <v>309.5703669</v>
      </c>
      <c r="Z105" s="65" t="n">
        <v>78.47444747</v>
      </c>
      <c r="AA105" s="65" t="n">
        <v>237.3</v>
      </c>
      <c r="AB105" s="65" t="n">
        <v>2000</v>
      </c>
      <c r="AC105" s="67" t="n">
        <v>466.1</v>
      </c>
      <c r="AD105" s="63"/>
    </row>
    <row r="106" customFormat="false" ht="15" hidden="false" customHeight="false" outlineLevel="0" collapsed="false">
      <c r="A106" s="64" t="s">
        <v>415</v>
      </c>
      <c r="B106" s="65" t="n">
        <v>1817</v>
      </c>
      <c r="C106" s="65" t="n">
        <v>14.29116748</v>
      </c>
      <c r="D106" s="65" t="n">
        <v>47.30705379</v>
      </c>
      <c r="E106" s="65" t="n">
        <v>3.870677268</v>
      </c>
      <c r="F106" s="65" t="n">
        <v>30.60004666</v>
      </c>
      <c r="G106" s="65" t="n">
        <v>65.25358772</v>
      </c>
      <c r="H106" s="65" t="n">
        <v>9.297</v>
      </c>
      <c r="I106" s="65" t="n">
        <v>50</v>
      </c>
      <c r="J106" s="65" t="n">
        <v>28.09155743</v>
      </c>
      <c r="K106" s="65" t="n">
        <v>84.58037684</v>
      </c>
      <c r="L106" s="65" t="n">
        <v>63.7556719</v>
      </c>
      <c r="M106" s="65" t="n">
        <v>35.65762642</v>
      </c>
      <c r="N106" s="65" t="n">
        <v>9.567799005</v>
      </c>
      <c r="O106" s="65" t="n">
        <v>2866</v>
      </c>
      <c r="P106" s="65" t="n">
        <v>126.9</v>
      </c>
      <c r="Q106" s="65" t="n">
        <v>30.30202435</v>
      </c>
      <c r="R106" s="65" t="n">
        <v>6.442706385</v>
      </c>
      <c r="S106" s="65" t="n">
        <v>12227</v>
      </c>
      <c r="T106" s="66" t="n">
        <v>4946</v>
      </c>
      <c r="U106" s="66" t="n">
        <v>9162</v>
      </c>
      <c r="V106" s="65" t="n">
        <v>757.9</v>
      </c>
      <c r="W106" s="66" t="n">
        <v>725.6</v>
      </c>
      <c r="X106" s="65" t="n">
        <v>730.9</v>
      </c>
      <c r="Y106" s="65" t="n">
        <v>102.3245735</v>
      </c>
      <c r="Z106" s="65" t="n">
        <v>29.48455395</v>
      </c>
      <c r="AA106" s="65" t="n">
        <v>50</v>
      </c>
      <c r="AB106" s="65" t="n">
        <v>1500</v>
      </c>
      <c r="AC106" s="67" t="n">
        <v>718.6</v>
      </c>
      <c r="AD106" s="63"/>
    </row>
    <row r="107" customFormat="false" ht="15" hidden="false" customHeight="false" outlineLevel="0" collapsed="false">
      <c r="A107" s="64" t="s">
        <v>416</v>
      </c>
      <c r="B107" s="65" t="n">
        <v>1663</v>
      </c>
      <c r="C107" s="65" t="n">
        <v>13.90736547</v>
      </c>
      <c r="D107" s="65" t="n">
        <v>46.03658082</v>
      </c>
      <c r="E107" s="65" t="n">
        <v>0.17911909</v>
      </c>
      <c r="F107" s="65" t="n">
        <v>29.47391142</v>
      </c>
      <c r="G107" s="65" t="n">
        <v>62.85214155</v>
      </c>
      <c r="H107" s="65" t="n">
        <v>12.29</v>
      </c>
      <c r="I107" s="65" t="n">
        <v>85</v>
      </c>
      <c r="J107" s="65" t="n">
        <v>21.91994494</v>
      </c>
      <c r="K107" s="65" t="n">
        <v>82.30889566</v>
      </c>
      <c r="L107" s="65" t="n">
        <v>62.04345668</v>
      </c>
      <c r="M107" s="65" t="n">
        <v>34.70000918</v>
      </c>
      <c r="N107" s="65" t="n">
        <v>9.31084726</v>
      </c>
      <c r="O107" s="65" t="n">
        <v>9650</v>
      </c>
      <c r="P107" s="65" t="n">
        <v>71.33</v>
      </c>
      <c r="Q107" s="65" t="n">
        <v>29.48823656</v>
      </c>
      <c r="R107" s="65" t="n">
        <v>6.269681779</v>
      </c>
      <c r="S107" s="65" t="n">
        <v>11006</v>
      </c>
      <c r="T107" s="66" t="n">
        <v>3690</v>
      </c>
      <c r="U107" s="66" t="n">
        <v>14607</v>
      </c>
      <c r="V107" s="65" t="n">
        <v>930.5</v>
      </c>
      <c r="W107" s="66" t="n">
        <v>692.1</v>
      </c>
      <c r="X107" s="65" t="n">
        <v>150</v>
      </c>
      <c r="Y107" s="65" t="n">
        <v>98.55885025</v>
      </c>
      <c r="Z107" s="65" t="n">
        <v>28.69272005</v>
      </c>
      <c r="AA107" s="65" t="n">
        <v>50</v>
      </c>
      <c r="AB107" s="65" t="n">
        <v>700</v>
      </c>
      <c r="AC107" s="67" t="n">
        <v>876.8</v>
      </c>
      <c r="AD107" s="63"/>
    </row>
    <row r="108" customFormat="false" ht="15" hidden="false" customHeight="false" outlineLevel="0" collapsed="false">
      <c r="A108" s="64" t="s">
        <v>417</v>
      </c>
      <c r="B108" s="65" t="n">
        <v>-451.8</v>
      </c>
      <c r="C108" s="65" t="n">
        <v>13.73487465</v>
      </c>
      <c r="D108" s="65" t="n">
        <v>45.46559648</v>
      </c>
      <c r="E108" s="65" t="n">
        <v>7.959288954</v>
      </c>
      <c r="F108" s="65" t="n">
        <v>26.02167362</v>
      </c>
      <c r="G108" s="65" t="n">
        <v>55.49035858</v>
      </c>
      <c r="H108" s="65" t="n">
        <v>11.86</v>
      </c>
      <c r="I108" s="65" t="n">
        <v>85</v>
      </c>
      <c r="J108" s="65" t="n">
        <v>19.15863879</v>
      </c>
      <c r="K108" s="65" t="n">
        <v>81.28803159</v>
      </c>
      <c r="L108" s="65" t="n">
        <v>61.27394161</v>
      </c>
      <c r="M108" s="65" t="n">
        <v>34.26963051</v>
      </c>
      <c r="N108" s="65" t="n">
        <v>9.195366311</v>
      </c>
      <c r="O108" s="65" t="n">
        <v>1467</v>
      </c>
      <c r="P108" s="65" t="n">
        <v>75.47</v>
      </c>
      <c r="Q108" s="65" t="n">
        <v>29.12249868</v>
      </c>
      <c r="R108" s="65" t="n">
        <v>6.191919919</v>
      </c>
      <c r="S108" s="65" t="n">
        <v>4922</v>
      </c>
      <c r="T108" s="66" t="n">
        <v>3250</v>
      </c>
      <c r="U108" s="66" t="n">
        <v>4121</v>
      </c>
      <c r="V108" s="65" t="n">
        <v>1377</v>
      </c>
      <c r="W108" s="66" t="n">
        <v>1234</v>
      </c>
      <c r="X108" s="65" t="n">
        <v>150</v>
      </c>
      <c r="Y108" s="65" t="n">
        <v>87.01479069</v>
      </c>
      <c r="Z108" s="65" t="n">
        <v>28.33684884</v>
      </c>
      <c r="AA108" s="65" t="n">
        <v>50</v>
      </c>
      <c r="AB108" s="65" t="n">
        <v>600</v>
      </c>
      <c r="AC108" s="67" t="n">
        <v>1005</v>
      </c>
      <c r="AD108" s="63"/>
    </row>
    <row r="109" customFormat="false" ht="15" hidden="false" customHeight="false" outlineLevel="0" collapsed="false">
      <c r="A109" s="64" t="s">
        <v>418</v>
      </c>
      <c r="B109" s="65" t="n">
        <v>-67.46</v>
      </c>
      <c r="C109" s="65" t="n">
        <v>18.65456468</v>
      </c>
      <c r="D109" s="65" t="n">
        <v>61.75090288</v>
      </c>
      <c r="E109" s="65" t="n">
        <v>19.40102109</v>
      </c>
      <c r="F109" s="65" t="n">
        <v>19.38654062</v>
      </c>
      <c r="G109" s="65" t="n">
        <v>41.34115685</v>
      </c>
      <c r="H109" s="65" t="n">
        <v>10.88</v>
      </c>
      <c r="I109" s="65" t="n">
        <v>150</v>
      </c>
      <c r="J109" s="65" t="n">
        <v>66.19201376</v>
      </c>
      <c r="K109" s="65" t="n">
        <v>110.4045637</v>
      </c>
      <c r="L109" s="65" t="n">
        <v>83.22163373</v>
      </c>
      <c r="M109" s="65" t="n">
        <v>46.54465771</v>
      </c>
      <c r="N109" s="65" t="n">
        <v>12.48905141</v>
      </c>
      <c r="O109" s="65" t="n">
        <v>1506</v>
      </c>
      <c r="P109" s="65" t="n">
        <v>70.84</v>
      </c>
      <c r="Q109" s="65" t="n">
        <v>39.55387649</v>
      </c>
      <c r="R109" s="65" t="n">
        <v>8.40980159</v>
      </c>
      <c r="S109" s="65" t="n">
        <v>3775</v>
      </c>
      <c r="T109" s="66" t="n">
        <v>3250</v>
      </c>
      <c r="U109" s="66" t="n">
        <v>5952</v>
      </c>
      <c r="V109" s="65" t="n">
        <v>1221</v>
      </c>
      <c r="W109" s="66" t="n">
        <v>1168</v>
      </c>
      <c r="X109" s="65" t="n">
        <v>150</v>
      </c>
      <c r="Y109" s="65" t="n">
        <v>64.82733581</v>
      </c>
      <c r="Z109" s="65" t="n">
        <v>38.486815</v>
      </c>
      <c r="AA109" s="65" t="n">
        <v>50</v>
      </c>
      <c r="AB109" s="65" t="n">
        <v>512.1</v>
      </c>
      <c r="AC109" s="67" t="n">
        <v>978.8</v>
      </c>
      <c r="AD109" s="63"/>
    </row>
    <row r="110" customFormat="false" ht="15" hidden="false" customHeight="false" outlineLevel="0" collapsed="false">
      <c r="A110" s="64" t="s">
        <v>419</v>
      </c>
      <c r="B110" s="65" t="n">
        <v>375</v>
      </c>
      <c r="C110" s="65" t="n">
        <v>36.92059538</v>
      </c>
      <c r="D110" s="65" t="n">
        <v>122.2156688</v>
      </c>
      <c r="E110" s="65" t="n">
        <v>121.2529028</v>
      </c>
      <c r="F110" s="65" t="n">
        <v>31.07046842</v>
      </c>
      <c r="G110" s="65" t="n">
        <v>66.25674657</v>
      </c>
      <c r="H110" s="65" t="n">
        <v>10.24</v>
      </c>
      <c r="I110" s="65" t="n">
        <v>150</v>
      </c>
      <c r="J110" s="65" t="n">
        <v>137.4072718</v>
      </c>
      <c r="K110" s="65" t="n">
        <v>218.5096407</v>
      </c>
      <c r="L110" s="65" t="n">
        <v>164.709942</v>
      </c>
      <c r="M110" s="65" t="n">
        <v>92.1198915</v>
      </c>
      <c r="N110" s="65" t="n">
        <v>24.71798307</v>
      </c>
      <c r="O110" s="65" t="n">
        <v>1504</v>
      </c>
      <c r="P110" s="65" t="n">
        <v>242.4</v>
      </c>
      <c r="Q110" s="65" t="n">
        <v>78.28393182</v>
      </c>
      <c r="R110" s="65" t="n">
        <v>16.64444532</v>
      </c>
      <c r="S110" s="65" t="n">
        <v>4147</v>
      </c>
      <c r="T110" s="66" t="n">
        <v>3250</v>
      </c>
      <c r="U110" s="66" t="n">
        <v>5921</v>
      </c>
      <c r="V110" s="65" t="n">
        <v>654.3</v>
      </c>
      <c r="W110" s="66" t="n">
        <v>853.6</v>
      </c>
      <c r="X110" s="65" t="n">
        <v>450.2</v>
      </c>
      <c r="Y110" s="65" t="n">
        <v>103.8976334</v>
      </c>
      <c r="Z110" s="65" t="n">
        <v>76.1720334</v>
      </c>
      <c r="AA110" s="65" t="n">
        <v>126</v>
      </c>
      <c r="AB110" s="65" t="n">
        <v>569.7</v>
      </c>
      <c r="AC110" s="67" t="n">
        <v>695.8</v>
      </c>
      <c r="AD110" s="63"/>
    </row>
    <row r="111" customFormat="false" ht="15" hidden="false" customHeight="false" outlineLevel="0" collapsed="false">
      <c r="A111" s="64" t="s">
        <v>420</v>
      </c>
      <c r="B111" s="65" t="n">
        <v>505</v>
      </c>
      <c r="C111" s="65" t="n">
        <v>205.7477683</v>
      </c>
      <c r="D111" s="65" t="n">
        <v>681.0724707</v>
      </c>
      <c r="E111" s="65" t="n">
        <v>641.6299132</v>
      </c>
      <c r="F111" s="65" t="n">
        <v>163.6280001</v>
      </c>
      <c r="G111" s="65" t="n">
        <v>348.9312998</v>
      </c>
      <c r="H111" s="65" t="n">
        <v>95.95</v>
      </c>
      <c r="I111" s="65" t="n">
        <v>150</v>
      </c>
      <c r="J111" s="65" t="n">
        <v>854.6167972</v>
      </c>
      <c r="K111" s="65" t="n">
        <v>1217.690843</v>
      </c>
      <c r="L111" s="65" t="n">
        <v>917.8807281</v>
      </c>
      <c r="M111" s="65" t="n">
        <v>513.3574336</v>
      </c>
      <c r="N111" s="65" t="n">
        <v>137.7461496</v>
      </c>
      <c r="O111" s="65" t="n">
        <v>1581</v>
      </c>
      <c r="P111" s="65" t="n">
        <v>153</v>
      </c>
      <c r="Q111" s="65" t="n">
        <v>436.2536437</v>
      </c>
      <c r="R111" s="65" t="n">
        <v>92.7546656</v>
      </c>
      <c r="S111" s="65" t="n">
        <v>4711</v>
      </c>
      <c r="T111" s="66" t="n">
        <v>4448</v>
      </c>
      <c r="U111" s="66" t="n">
        <v>11521</v>
      </c>
      <c r="V111" s="65" t="n">
        <v>692</v>
      </c>
      <c r="W111" s="66" t="n">
        <v>980.8</v>
      </c>
      <c r="X111" s="65" t="n">
        <v>200.2</v>
      </c>
      <c r="Y111" s="65" t="n">
        <v>547.1614311</v>
      </c>
      <c r="Z111" s="65" t="n">
        <v>424.4846465</v>
      </c>
      <c r="AA111" s="65" t="n">
        <v>150</v>
      </c>
      <c r="AB111" s="65" t="n">
        <v>754.5</v>
      </c>
      <c r="AC111" s="67" t="n">
        <v>379.3</v>
      </c>
      <c r="AD111" s="63"/>
    </row>
    <row r="112" customFormat="false" ht="15" hidden="false" customHeight="false" outlineLevel="0" collapsed="false">
      <c r="A112" s="64" t="s">
        <v>421</v>
      </c>
      <c r="B112" s="65" t="n">
        <v>529.3</v>
      </c>
      <c r="C112" s="65" t="n">
        <v>256.9077539</v>
      </c>
      <c r="D112" s="65" t="n">
        <v>850.4237987</v>
      </c>
      <c r="E112" s="65" t="n">
        <v>754.7823013</v>
      </c>
      <c r="F112" s="65" t="n">
        <v>219.0699235</v>
      </c>
      <c r="G112" s="65" t="n">
        <v>467.1593684</v>
      </c>
      <c r="H112" s="65" t="n">
        <v>75.07</v>
      </c>
      <c r="I112" s="65" t="n">
        <v>150</v>
      </c>
      <c r="J112" s="65" t="n">
        <v>973.1857226</v>
      </c>
      <c r="K112" s="65" t="n">
        <v>1520.474424</v>
      </c>
      <c r="L112" s="65" t="n">
        <v>1146.115354</v>
      </c>
      <c r="M112" s="65" t="n">
        <v>641.0057631</v>
      </c>
      <c r="N112" s="65" t="n">
        <v>171.9972673</v>
      </c>
      <c r="O112" s="65" t="n">
        <v>1548</v>
      </c>
      <c r="P112" s="65" t="n">
        <v>151.7</v>
      </c>
      <c r="Q112" s="65" t="n">
        <v>544.729815</v>
      </c>
      <c r="R112" s="65" t="n">
        <v>115.8184752</v>
      </c>
      <c r="S112" s="65" t="n">
        <v>5207</v>
      </c>
      <c r="T112" s="66" t="n">
        <v>5485</v>
      </c>
      <c r="U112" s="66" t="n">
        <v>10616</v>
      </c>
      <c r="V112" s="65" t="n">
        <v>418.4</v>
      </c>
      <c r="W112" s="66" t="n">
        <v>919.7</v>
      </c>
      <c r="X112" s="65" t="n">
        <v>300.2</v>
      </c>
      <c r="Y112" s="65" t="n">
        <v>732.5556313</v>
      </c>
      <c r="Z112" s="65" t="n">
        <v>530.0344106</v>
      </c>
      <c r="AA112" s="65" t="n">
        <v>157.9</v>
      </c>
      <c r="AB112" s="65" t="n">
        <v>1099</v>
      </c>
      <c r="AC112" s="67" t="n">
        <v>85.07</v>
      </c>
      <c r="AD112" s="63"/>
    </row>
    <row r="113" customFormat="false" ht="15" hidden="false" customHeight="false" outlineLevel="0" collapsed="false">
      <c r="A113" s="64" t="s">
        <v>422</v>
      </c>
      <c r="B113" s="65" t="n">
        <v>544.2</v>
      </c>
      <c r="C113" s="65" t="n">
        <v>135.9558101</v>
      </c>
      <c r="D113" s="65" t="n">
        <v>450.0450247</v>
      </c>
      <c r="E113" s="65" t="n">
        <v>599.6254822</v>
      </c>
      <c r="F113" s="65" t="n">
        <v>88.11314684</v>
      </c>
      <c r="G113" s="65" t="n">
        <v>187.8983722</v>
      </c>
      <c r="H113" s="65" t="n">
        <v>174.5</v>
      </c>
      <c r="I113" s="65" t="n">
        <v>150</v>
      </c>
      <c r="J113" s="65" t="n">
        <v>674.0568587</v>
      </c>
      <c r="K113" s="65" t="n">
        <v>804.6364068</v>
      </c>
      <c r="L113" s="65" t="n">
        <v>606.5252565</v>
      </c>
      <c r="M113" s="65" t="n">
        <v>339.2208154</v>
      </c>
      <c r="N113" s="65" t="n">
        <v>91.0211056</v>
      </c>
      <c r="O113" s="65" t="n">
        <v>1700</v>
      </c>
      <c r="P113" s="65" t="n">
        <v>164.6</v>
      </c>
      <c r="Q113" s="65" t="n">
        <v>288.2714987</v>
      </c>
      <c r="R113" s="65" t="n">
        <v>61.29123928</v>
      </c>
      <c r="S113" s="65" t="n">
        <v>7192</v>
      </c>
      <c r="T113" s="66" t="n">
        <v>9333</v>
      </c>
      <c r="U113" s="66" t="n">
        <v>21121</v>
      </c>
      <c r="V113" s="65" t="n">
        <v>513.8</v>
      </c>
      <c r="W113" s="66" t="n">
        <v>992.7</v>
      </c>
      <c r="X113" s="65" t="n">
        <v>563.9</v>
      </c>
      <c r="Y113" s="65" t="n">
        <v>294.6446544</v>
      </c>
      <c r="Z113" s="65" t="n">
        <v>280.4946778</v>
      </c>
      <c r="AA113" s="65" t="n">
        <v>166.9</v>
      </c>
      <c r="AB113" s="65" t="n">
        <v>2156</v>
      </c>
      <c r="AC113" s="67" t="n">
        <v>1661</v>
      </c>
      <c r="AD113" s="63"/>
    </row>
    <row r="114" customFormat="false" ht="15" hidden="false" customHeight="false" outlineLevel="0" collapsed="false">
      <c r="A114" s="64" t="s">
        <v>423</v>
      </c>
      <c r="B114" s="65" t="n">
        <v>2181</v>
      </c>
      <c r="C114" s="65" t="n">
        <v>85.74093392</v>
      </c>
      <c r="D114" s="65" t="n">
        <v>283.8222265</v>
      </c>
      <c r="E114" s="65" t="n">
        <v>534.9627636</v>
      </c>
      <c r="F114" s="65" t="n">
        <v>57.33136093</v>
      </c>
      <c r="G114" s="65" t="n">
        <v>122.2572315</v>
      </c>
      <c r="H114" s="65" t="n">
        <v>8.655</v>
      </c>
      <c r="I114" s="65" t="n">
        <v>150</v>
      </c>
      <c r="J114" s="65" t="n">
        <v>626.6492561</v>
      </c>
      <c r="K114" s="65" t="n">
        <v>507.446331</v>
      </c>
      <c r="L114" s="65" t="n">
        <v>382.5069478</v>
      </c>
      <c r="M114" s="65" t="n">
        <v>213.930611</v>
      </c>
      <c r="N114" s="65" t="n">
        <v>57.40272959</v>
      </c>
      <c r="O114" s="65" t="n">
        <v>1700</v>
      </c>
      <c r="P114" s="65" t="n">
        <v>158.5</v>
      </c>
      <c r="Q114" s="65" t="n">
        <v>181.7992737</v>
      </c>
      <c r="R114" s="65" t="n">
        <v>38.65350142</v>
      </c>
      <c r="S114" s="65" t="n">
        <v>6716</v>
      </c>
      <c r="T114" s="66" t="n">
        <v>8671</v>
      </c>
      <c r="U114" s="66" t="n">
        <v>18232</v>
      </c>
      <c r="V114" s="65" t="n">
        <v>708</v>
      </c>
      <c r="W114" s="66" t="n">
        <v>1142</v>
      </c>
      <c r="X114" s="65" t="n">
        <v>1787</v>
      </c>
      <c r="Y114" s="65" t="n">
        <v>191.7123566</v>
      </c>
      <c r="Z114" s="65" t="n">
        <v>176.8947986</v>
      </c>
      <c r="AA114" s="65" t="n">
        <v>150</v>
      </c>
      <c r="AB114" s="65" t="n">
        <v>2229</v>
      </c>
      <c r="AC114" s="67" t="n">
        <v>99.96</v>
      </c>
      <c r="AD114" s="63"/>
    </row>
    <row r="115" customFormat="false" ht="15" hidden="false" customHeight="false" outlineLevel="0" collapsed="false">
      <c r="A115" s="64" t="s">
        <v>424</v>
      </c>
      <c r="B115" s="65" t="n">
        <v>1495</v>
      </c>
      <c r="C115" s="65" t="n">
        <v>74.91531216</v>
      </c>
      <c r="D115" s="65" t="n">
        <v>247.9869267</v>
      </c>
      <c r="E115" s="65" t="n">
        <v>495.4204267</v>
      </c>
      <c r="F115" s="65" t="n">
        <v>53.75537707</v>
      </c>
      <c r="G115" s="65" t="n">
        <v>114.6315642</v>
      </c>
      <c r="H115" s="65" t="n">
        <v>62.28</v>
      </c>
      <c r="I115" s="65" t="n">
        <v>150</v>
      </c>
      <c r="J115" s="65" t="n">
        <v>309.4140089</v>
      </c>
      <c r="K115" s="65" t="n">
        <v>443.3763262</v>
      </c>
      <c r="L115" s="65" t="n">
        <v>334.2117479</v>
      </c>
      <c r="M115" s="65" t="n">
        <v>186.9198033</v>
      </c>
      <c r="N115" s="65" t="n">
        <v>50.15508007</v>
      </c>
      <c r="O115" s="65" t="n">
        <v>1700</v>
      </c>
      <c r="P115" s="65" t="n">
        <v>218.5</v>
      </c>
      <c r="Q115" s="65" t="n">
        <v>158.8453579</v>
      </c>
      <c r="R115" s="65" t="n">
        <v>33.7731232</v>
      </c>
      <c r="S115" s="65" t="n">
        <v>7365</v>
      </c>
      <c r="T115" s="66" t="n">
        <v>9415</v>
      </c>
      <c r="U115" s="66" t="n">
        <v>19748</v>
      </c>
      <c r="V115" s="65" t="n">
        <v>1564</v>
      </c>
      <c r="W115" s="66" t="n">
        <v>2212</v>
      </c>
      <c r="X115" s="65" t="n">
        <v>647.5</v>
      </c>
      <c r="Y115" s="65" t="n">
        <v>179.7544983</v>
      </c>
      <c r="Z115" s="65" t="n">
        <v>154.5601202</v>
      </c>
      <c r="AA115" s="65" t="n">
        <v>150</v>
      </c>
      <c r="AB115" s="65" t="n">
        <v>2800</v>
      </c>
      <c r="AC115" s="67" t="n">
        <v>505</v>
      </c>
      <c r="AD115" s="63"/>
    </row>
    <row r="116" customFormat="false" ht="15" hidden="false" customHeight="false" outlineLevel="0" collapsed="false">
      <c r="A116" s="64" t="s">
        <v>425</v>
      </c>
      <c r="B116" s="65" t="n">
        <v>5044</v>
      </c>
      <c r="C116" s="65" t="n">
        <v>60.51676044</v>
      </c>
      <c r="D116" s="65" t="n">
        <v>200.3244064</v>
      </c>
      <c r="E116" s="65" t="n">
        <v>599.4107411</v>
      </c>
      <c r="F116" s="65" t="n">
        <v>54.55052471</v>
      </c>
      <c r="G116" s="65" t="n">
        <v>116.3271902</v>
      </c>
      <c r="H116" s="65" t="n">
        <v>136.4</v>
      </c>
      <c r="I116" s="65" t="n">
        <v>50</v>
      </c>
      <c r="J116" s="65" t="n">
        <v>193.9103104</v>
      </c>
      <c r="K116" s="65" t="n">
        <v>358.16041</v>
      </c>
      <c r="L116" s="65" t="n">
        <v>269.9770141</v>
      </c>
      <c r="M116" s="65" t="n">
        <v>150.9942445</v>
      </c>
      <c r="N116" s="65" t="n">
        <v>40.51538835</v>
      </c>
      <c r="O116" s="65" t="n">
        <v>1000</v>
      </c>
      <c r="P116" s="65" t="n">
        <v>158.9</v>
      </c>
      <c r="Q116" s="65" t="n">
        <v>128.3156433</v>
      </c>
      <c r="R116" s="65" t="n">
        <v>27.28200614</v>
      </c>
      <c r="S116" s="65" t="n">
        <v>7501</v>
      </c>
      <c r="T116" s="66" t="n">
        <v>9475</v>
      </c>
      <c r="U116" s="66" t="n">
        <v>25076</v>
      </c>
      <c r="V116" s="65" t="n">
        <v>3847</v>
      </c>
      <c r="W116" s="66" t="n">
        <v>4996</v>
      </c>
      <c r="X116" s="65" t="n">
        <v>689.6</v>
      </c>
      <c r="Y116" s="65" t="n">
        <v>182.4134204</v>
      </c>
      <c r="Z116" s="65" t="n">
        <v>124.8540185</v>
      </c>
      <c r="AA116" s="65" t="n">
        <v>1080</v>
      </c>
      <c r="AB116" s="65" t="n">
        <v>3998</v>
      </c>
      <c r="AC116" s="67" t="n">
        <v>1018</v>
      </c>
      <c r="AD116" s="63"/>
    </row>
    <row r="117" customFormat="false" ht="15" hidden="false" customHeight="false" outlineLevel="0" collapsed="false">
      <c r="A117" s="64" t="s">
        <v>426</v>
      </c>
      <c r="B117" s="65" t="n">
        <v>4354</v>
      </c>
      <c r="C117" s="65" t="n">
        <v>26.86977092</v>
      </c>
      <c r="D117" s="65" t="n">
        <v>88.94512645</v>
      </c>
      <c r="E117" s="65" t="n">
        <v>176.3076614</v>
      </c>
      <c r="F117" s="65" t="n">
        <v>84.72336919</v>
      </c>
      <c r="G117" s="65" t="n">
        <v>180.6697834</v>
      </c>
      <c r="H117" s="65" t="n">
        <v>2.534</v>
      </c>
      <c r="I117" s="65" t="n">
        <v>237.1</v>
      </c>
      <c r="J117" s="65" t="n">
        <v>358.4114504</v>
      </c>
      <c r="K117" s="65" t="n">
        <v>159.0251709</v>
      </c>
      <c r="L117" s="65" t="n">
        <v>119.8712633</v>
      </c>
      <c r="M117" s="65" t="n">
        <v>67.04226615</v>
      </c>
      <c r="N117" s="65" t="n">
        <v>17.98905288</v>
      </c>
      <c r="O117" s="65" t="n">
        <v>4736</v>
      </c>
      <c r="P117" s="65" t="n">
        <v>2087</v>
      </c>
      <c r="Q117" s="65" t="n">
        <v>56.97284383</v>
      </c>
      <c r="R117" s="65" t="n">
        <v>12.11335917</v>
      </c>
      <c r="S117" s="65" t="n">
        <v>10176</v>
      </c>
      <c r="T117" s="66" t="n">
        <v>7538</v>
      </c>
      <c r="U117" s="66" t="n">
        <v>23005</v>
      </c>
      <c r="V117" s="65" t="n">
        <v>1270</v>
      </c>
      <c r="W117" s="66" t="n">
        <v>3988</v>
      </c>
      <c r="X117" s="65" t="n">
        <v>701.7</v>
      </c>
      <c r="Y117" s="65" t="n">
        <v>283.3094575</v>
      </c>
      <c r="Z117" s="65" t="n">
        <v>55.43586356</v>
      </c>
      <c r="AA117" s="65" t="n">
        <v>1007</v>
      </c>
      <c r="AB117" s="65" t="n">
        <v>6006</v>
      </c>
      <c r="AC117" s="67" t="n">
        <v>124.2</v>
      </c>
      <c r="AD117" s="63"/>
    </row>
    <row r="118" customFormat="false" ht="15" hidden="false" customHeight="false" outlineLevel="0" collapsed="false">
      <c r="A118" s="64" t="s">
        <v>427</v>
      </c>
      <c r="B118" s="65" t="n">
        <v>5237</v>
      </c>
      <c r="C118" s="65" t="n">
        <v>14.60552034</v>
      </c>
      <c r="D118" s="65" t="n">
        <v>48.34763412</v>
      </c>
      <c r="E118" s="65" t="n">
        <v>0.224620921</v>
      </c>
      <c r="F118" s="65" t="n">
        <v>28.16872694</v>
      </c>
      <c r="G118" s="65" t="n">
        <v>60.0688788</v>
      </c>
      <c r="H118" s="65" t="n">
        <v>4.709</v>
      </c>
      <c r="I118" s="65" t="n">
        <v>150</v>
      </c>
      <c r="J118" s="65" t="n">
        <v>173.3190334</v>
      </c>
      <c r="K118" s="65" t="n">
        <v>86.44083251</v>
      </c>
      <c r="L118" s="65" t="n">
        <v>65.15806104</v>
      </c>
      <c r="M118" s="65" t="n">
        <v>36.44196241</v>
      </c>
      <c r="N118" s="65" t="n">
        <v>9.778255219</v>
      </c>
      <c r="O118" s="65" t="n">
        <v>7064</v>
      </c>
      <c r="P118" s="65" t="n">
        <v>186.2</v>
      </c>
      <c r="Q118" s="65" t="n">
        <v>30.96855689</v>
      </c>
      <c r="R118" s="65" t="n">
        <v>6.584422112</v>
      </c>
      <c r="S118" s="65" t="n">
        <v>17364</v>
      </c>
      <c r="T118" s="66" t="n">
        <v>8198</v>
      </c>
      <c r="U118" s="66" t="n">
        <v>21282</v>
      </c>
      <c r="V118" s="65" t="n">
        <v>870.5</v>
      </c>
      <c r="W118" s="66" t="n">
        <v>1009</v>
      </c>
      <c r="X118" s="65" t="n">
        <v>1081</v>
      </c>
      <c r="Y118" s="65" t="n">
        <v>94.19439789</v>
      </c>
      <c r="Z118" s="65" t="n">
        <v>30.13310516</v>
      </c>
      <c r="AA118" s="65" t="n">
        <v>250</v>
      </c>
      <c r="AB118" s="65" t="n">
        <v>2968</v>
      </c>
      <c r="AC118" s="67" t="n">
        <v>400.3</v>
      </c>
      <c r="AD118" s="63"/>
    </row>
    <row r="119" customFormat="false" ht="15" hidden="false" customHeight="false" outlineLevel="0" collapsed="false">
      <c r="A119" s="64" t="s">
        <v>428</v>
      </c>
      <c r="B119" s="65" t="n">
        <v>3927</v>
      </c>
      <c r="C119" s="65" t="n">
        <v>13.01308163</v>
      </c>
      <c r="D119" s="65" t="n">
        <v>43.07629545</v>
      </c>
      <c r="E119" s="65" t="n">
        <v>0.195408434</v>
      </c>
      <c r="F119" s="65" t="n">
        <v>26.9698068</v>
      </c>
      <c r="G119" s="65" t="n">
        <v>57.51222124</v>
      </c>
      <c r="H119" s="65" t="n">
        <v>14.62</v>
      </c>
      <c r="I119" s="65" t="n">
        <v>85</v>
      </c>
      <c r="J119" s="65" t="n">
        <v>554.4405329</v>
      </c>
      <c r="K119" s="65" t="n">
        <v>77.01619547</v>
      </c>
      <c r="L119" s="65" t="n">
        <v>58.05388286</v>
      </c>
      <c r="M119" s="65" t="n">
        <v>32.46869817</v>
      </c>
      <c r="N119" s="65" t="n">
        <v>8.712132836</v>
      </c>
      <c r="O119" s="65" t="n">
        <v>7276</v>
      </c>
      <c r="P119" s="65" t="n">
        <v>159.7</v>
      </c>
      <c r="Q119" s="65" t="n">
        <v>27.59205761</v>
      </c>
      <c r="R119" s="65" t="n">
        <v>5.866523097</v>
      </c>
      <c r="S119" s="65" t="n">
        <v>11251</v>
      </c>
      <c r="T119" s="66" t="n">
        <v>3430</v>
      </c>
      <c r="U119" s="66" t="n">
        <v>15222</v>
      </c>
      <c r="V119" s="65" t="n">
        <v>1176</v>
      </c>
      <c r="W119" s="66" t="n">
        <v>1045</v>
      </c>
      <c r="X119" s="65" t="n">
        <v>443.1</v>
      </c>
      <c r="Y119" s="65" t="n">
        <v>90.18528661</v>
      </c>
      <c r="Z119" s="65" t="n">
        <v>26.84769512</v>
      </c>
      <c r="AA119" s="65" t="n">
        <v>250</v>
      </c>
      <c r="AB119" s="65" t="n">
        <v>1202</v>
      </c>
      <c r="AC119" s="67" t="n">
        <v>1029</v>
      </c>
      <c r="AD119" s="63"/>
    </row>
    <row r="120" customFormat="false" ht="15" hidden="false" customHeight="false" outlineLevel="0" collapsed="false">
      <c r="A120" s="64" t="s">
        <v>429</v>
      </c>
      <c r="B120" s="65" t="n">
        <v>1320</v>
      </c>
      <c r="C120" s="65" t="n">
        <v>14.3526524</v>
      </c>
      <c r="D120" s="65" t="n">
        <v>47.51058304</v>
      </c>
      <c r="E120" s="65" t="n">
        <v>36.25084102</v>
      </c>
      <c r="F120" s="65" t="n">
        <v>31.79841689</v>
      </c>
      <c r="G120" s="65" t="n">
        <v>67.80907261</v>
      </c>
      <c r="H120" s="65" t="n">
        <v>14.91</v>
      </c>
      <c r="I120" s="65" t="n">
        <v>85</v>
      </c>
      <c r="J120" s="65" t="n">
        <v>184.971649</v>
      </c>
      <c r="K120" s="65" t="n">
        <v>84.94426718</v>
      </c>
      <c r="L120" s="65" t="n">
        <v>64.02996807</v>
      </c>
      <c r="M120" s="65" t="n">
        <v>35.81103631</v>
      </c>
      <c r="N120" s="65" t="n">
        <v>9.608962567</v>
      </c>
      <c r="O120" s="65" t="n">
        <v>2028</v>
      </c>
      <c r="P120" s="65" t="n">
        <v>403.1</v>
      </c>
      <c r="Q120" s="65" t="n">
        <v>30.43239282</v>
      </c>
      <c r="R120" s="65" t="n">
        <v>6.470424855</v>
      </c>
      <c r="S120" s="65" t="n">
        <v>9442</v>
      </c>
      <c r="T120" s="66" t="n">
        <v>3430</v>
      </c>
      <c r="U120" s="66" t="n">
        <v>7178</v>
      </c>
      <c r="V120" s="65" t="n">
        <v>1466</v>
      </c>
      <c r="W120" s="66" t="n">
        <v>1661</v>
      </c>
      <c r="X120" s="65" t="n">
        <v>332.8</v>
      </c>
      <c r="Y120" s="65" t="n">
        <v>106.3318459</v>
      </c>
      <c r="Z120" s="65" t="n">
        <v>29.61140541</v>
      </c>
      <c r="AA120" s="65" t="n">
        <v>250</v>
      </c>
      <c r="AB120" s="65" t="n">
        <v>600</v>
      </c>
      <c r="AC120" s="67" t="n">
        <v>1133</v>
      </c>
      <c r="AD120" s="63"/>
    </row>
    <row r="121" customFormat="false" ht="15" hidden="false" customHeight="false" outlineLevel="0" collapsed="false">
      <c r="A121" s="64" t="s">
        <v>430</v>
      </c>
      <c r="B121" s="65" t="n">
        <v>1171</v>
      </c>
      <c r="C121" s="65" t="n">
        <v>15.27435919</v>
      </c>
      <c r="D121" s="65" t="n">
        <v>50.56164467</v>
      </c>
      <c r="E121" s="65" t="n">
        <v>5.959308321</v>
      </c>
      <c r="F121" s="65" t="n">
        <v>13.50241761</v>
      </c>
      <c r="G121" s="65" t="n">
        <v>28.79345909</v>
      </c>
      <c r="H121" s="65" t="n">
        <v>10.49</v>
      </c>
      <c r="I121" s="65" t="n">
        <v>150</v>
      </c>
      <c r="J121" s="65" t="n">
        <v>39.75989624</v>
      </c>
      <c r="K121" s="65" t="n">
        <v>90.39926644</v>
      </c>
      <c r="L121" s="65" t="n">
        <v>68.14188097</v>
      </c>
      <c r="M121" s="65" t="n">
        <v>38.1107698</v>
      </c>
      <c r="N121" s="65" t="n">
        <v>10.22603639</v>
      </c>
      <c r="O121" s="65" t="n">
        <v>2338</v>
      </c>
      <c r="P121" s="65" t="n">
        <v>445.6</v>
      </c>
      <c r="Q121" s="65" t="n">
        <v>32.38671753</v>
      </c>
      <c r="R121" s="65" t="n">
        <v>6.885946277</v>
      </c>
      <c r="S121" s="65" t="n">
        <v>6476</v>
      </c>
      <c r="T121" s="66" t="n">
        <v>3430</v>
      </c>
      <c r="U121" s="66" t="n">
        <v>8406</v>
      </c>
      <c r="V121" s="65" t="n">
        <v>1196</v>
      </c>
      <c r="W121" s="66" t="n">
        <v>1492</v>
      </c>
      <c r="X121" s="65" t="n">
        <v>281.3</v>
      </c>
      <c r="Y121" s="65" t="n">
        <v>45.15120969</v>
      </c>
      <c r="Z121" s="65" t="n">
        <v>31.51300748</v>
      </c>
      <c r="AA121" s="65" t="n">
        <v>250</v>
      </c>
      <c r="AB121" s="65" t="n">
        <v>600.4</v>
      </c>
      <c r="AC121" s="67" t="n">
        <v>977.3</v>
      </c>
      <c r="AD121" s="63"/>
    </row>
    <row r="122" customFormat="false" ht="15" hidden="false" customHeight="false" outlineLevel="0" collapsed="false">
      <c r="A122" s="64" t="s">
        <v>431</v>
      </c>
      <c r="B122" s="65" t="n">
        <v>1183</v>
      </c>
      <c r="C122" s="65" t="n">
        <v>25.97915195</v>
      </c>
      <c r="D122" s="65" t="n">
        <v>85.99697267</v>
      </c>
      <c r="E122" s="65" t="n">
        <v>5.797606565</v>
      </c>
      <c r="F122" s="65" t="n">
        <v>18.60609065</v>
      </c>
      <c r="G122" s="65" t="n">
        <v>39.67687311</v>
      </c>
      <c r="H122" s="65" t="n">
        <v>5.403</v>
      </c>
      <c r="I122" s="65" t="n">
        <v>150</v>
      </c>
      <c r="J122" s="65" t="n">
        <v>72.93872739</v>
      </c>
      <c r="K122" s="65" t="n">
        <v>153.7541608</v>
      </c>
      <c r="L122" s="65" t="n">
        <v>115.8980392</v>
      </c>
      <c r="M122" s="65" t="n">
        <v>64.82009931</v>
      </c>
      <c r="N122" s="65" t="n">
        <v>17.39279206</v>
      </c>
      <c r="O122" s="65" t="n">
        <v>3072</v>
      </c>
      <c r="P122" s="65" t="n">
        <v>247.8</v>
      </c>
      <c r="Q122" s="65" t="n">
        <v>55.08443564</v>
      </c>
      <c r="R122" s="65" t="n">
        <v>11.71185268</v>
      </c>
      <c r="S122" s="65" t="n">
        <v>5022</v>
      </c>
      <c r="T122" s="66" t="n">
        <v>3433</v>
      </c>
      <c r="U122" s="66" t="n">
        <v>10258</v>
      </c>
      <c r="V122" s="65" t="n">
        <v>869.5</v>
      </c>
      <c r="W122" s="66" t="n">
        <v>1088</v>
      </c>
      <c r="X122" s="65" t="n">
        <v>581.3</v>
      </c>
      <c r="Y122" s="65" t="n">
        <v>62.2175617</v>
      </c>
      <c r="Z122" s="65" t="n">
        <v>53.59839975</v>
      </c>
      <c r="AA122" s="65" t="n">
        <v>396.8</v>
      </c>
      <c r="AB122" s="65" t="n">
        <v>572</v>
      </c>
      <c r="AC122" s="67" t="n">
        <v>541.6</v>
      </c>
      <c r="AD122" s="63"/>
    </row>
    <row r="123" customFormat="false" ht="15" hidden="false" customHeight="false" outlineLevel="0" collapsed="false">
      <c r="A123" s="64" t="s">
        <v>432</v>
      </c>
      <c r="B123" s="65" t="n">
        <v>1387</v>
      </c>
      <c r="C123" s="65" t="n">
        <v>48.22305056</v>
      </c>
      <c r="D123" s="65" t="n">
        <v>159.629397</v>
      </c>
      <c r="E123" s="65" t="n">
        <v>279.3150889</v>
      </c>
      <c r="F123" s="65" t="n">
        <v>43.00752185</v>
      </c>
      <c r="G123" s="65" t="n">
        <v>91.71211831</v>
      </c>
      <c r="H123" s="65" t="n">
        <v>840.8</v>
      </c>
      <c r="I123" s="65" t="n">
        <v>150</v>
      </c>
      <c r="J123" s="65" t="n">
        <v>156.342777</v>
      </c>
      <c r="K123" s="65" t="n">
        <v>285.4017207</v>
      </c>
      <c r="L123" s="65" t="n">
        <v>215.1323882</v>
      </c>
      <c r="M123" s="65" t="n">
        <v>120.3204374</v>
      </c>
      <c r="N123" s="65" t="n">
        <v>32.28486797</v>
      </c>
      <c r="O123" s="65" t="n">
        <v>3576</v>
      </c>
      <c r="P123" s="65" t="n">
        <v>158.1</v>
      </c>
      <c r="Q123" s="65" t="n">
        <v>102.2488929</v>
      </c>
      <c r="R123" s="65" t="n">
        <v>21.73978831</v>
      </c>
      <c r="S123" s="65" t="n">
        <v>4260</v>
      </c>
      <c r="T123" s="66" t="n">
        <v>3433</v>
      </c>
      <c r="U123" s="66" t="n">
        <v>9429</v>
      </c>
      <c r="V123" s="65" t="n">
        <v>575.9</v>
      </c>
      <c r="W123" s="66" t="n">
        <v>921</v>
      </c>
      <c r="X123" s="65" t="n">
        <v>200</v>
      </c>
      <c r="Y123" s="65" t="n">
        <v>143.8143667</v>
      </c>
      <c r="Z123" s="65" t="n">
        <v>99.49048166</v>
      </c>
      <c r="AA123" s="65" t="n">
        <v>300</v>
      </c>
      <c r="AB123" s="65" t="n">
        <v>682.2</v>
      </c>
      <c r="AC123" s="67" t="n">
        <v>261</v>
      </c>
      <c r="AD123" s="63"/>
    </row>
    <row r="124" customFormat="false" ht="15" hidden="false" customHeight="false" outlineLevel="0" collapsed="false">
      <c r="A124" s="64" t="s">
        <v>433</v>
      </c>
      <c r="B124" s="65" t="n">
        <v>1466</v>
      </c>
      <c r="C124" s="65" t="n">
        <v>105.3286061</v>
      </c>
      <c r="D124" s="65" t="n">
        <v>348.6619299</v>
      </c>
      <c r="E124" s="65" t="n">
        <v>281.515991</v>
      </c>
      <c r="F124" s="65" t="n">
        <v>83.04739196</v>
      </c>
      <c r="G124" s="65" t="n">
        <v>177.0958174</v>
      </c>
      <c r="H124" s="65" t="n">
        <v>31.67</v>
      </c>
      <c r="I124" s="65" t="n">
        <v>150</v>
      </c>
      <c r="J124" s="65" t="n">
        <v>166.3532346</v>
      </c>
      <c r="K124" s="65" t="n">
        <v>623.3733674</v>
      </c>
      <c r="L124" s="65" t="n">
        <v>469.891355</v>
      </c>
      <c r="M124" s="65" t="n">
        <v>262.8034479</v>
      </c>
      <c r="N124" s="65" t="n">
        <v>70.51648747</v>
      </c>
      <c r="O124" s="65" t="n">
        <v>3080</v>
      </c>
      <c r="P124" s="65" t="n">
        <v>163.6</v>
      </c>
      <c r="Q124" s="65" t="n">
        <v>223.3316481</v>
      </c>
      <c r="R124" s="65" t="n">
        <v>47.48396406</v>
      </c>
      <c r="S124" s="65" t="n">
        <v>4205</v>
      </c>
      <c r="T124" s="66" t="n">
        <v>4019</v>
      </c>
      <c r="U124" s="66" t="n">
        <v>11826</v>
      </c>
      <c r="V124" s="65" t="n">
        <v>142.7</v>
      </c>
      <c r="W124" s="66" t="n">
        <v>579.5</v>
      </c>
      <c r="X124" s="65" t="n">
        <v>392.7</v>
      </c>
      <c r="Y124" s="65" t="n">
        <v>277.7050983</v>
      </c>
      <c r="Z124" s="65" t="n">
        <v>217.3067367</v>
      </c>
      <c r="AA124" s="65" t="n">
        <v>311.3</v>
      </c>
      <c r="AB124" s="65" t="n">
        <v>688.3</v>
      </c>
      <c r="AC124" s="67" t="n">
        <v>105</v>
      </c>
      <c r="AD124" s="63"/>
    </row>
    <row r="125" customFormat="false" ht="15" hidden="false" customHeight="false" outlineLevel="0" collapsed="false">
      <c r="A125" s="64" t="s">
        <v>434</v>
      </c>
      <c r="B125" s="65" t="n">
        <v>6458</v>
      </c>
      <c r="C125" s="65" t="n">
        <v>88.60074726</v>
      </c>
      <c r="D125" s="65" t="n">
        <v>293.288867</v>
      </c>
      <c r="E125" s="65" t="n">
        <v>240.8287692</v>
      </c>
      <c r="F125" s="65" t="n">
        <v>58.93497844</v>
      </c>
      <c r="G125" s="65" t="n">
        <v>125.6768928</v>
      </c>
      <c r="H125" s="65" t="n">
        <v>251.3</v>
      </c>
      <c r="I125" s="65" t="n">
        <v>150</v>
      </c>
      <c r="J125" s="65" t="n">
        <v>107.9063464</v>
      </c>
      <c r="K125" s="65" t="n">
        <v>524.3717565</v>
      </c>
      <c r="L125" s="65" t="n">
        <v>395.2651302</v>
      </c>
      <c r="M125" s="65" t="n">
        <v>221.0660782</v>
      </c>
      <c r="N125" s="65" t="n">
        <v>59.31734709</v>
      </c>
      <c r="O125" s="65" t="n">
        <v>3078</v>
      </c>
      <c r="P125" s="65" t="n">
        <v>554.3</v>
      </c>
      <c r="Q125" s="65" t="n">
        <v>187.8630284</v>
      </c>
      <c r="R125" s="65" t="n">
        <v>39.94275492</v>
      </c>
      <c r="S125" s="65" t="n">
        <v>9101</v>
      </c>
      <c r="T125" s="66" t="n">
        <v>13735</v>
      </c>
      <c r="U125" s="66" t="n">
        <v>32471</v>
      </c>
      <c r="V125" s="65" t="n">
        <v>262.8</v>
      </c>
      <c r="W125" s="66" t="n">
        <v>994.9</v>
      </c>
      <c r="X125" s="65" t="n">
        <v>213.1</v>
      </c>
      <c r="Y125" s="65" t="n">
        <v>197.0747496</v>
      </c>
      <c r="Z125" s="65" t="n">
        <v>182.7949688</v>
      </c>
      <c r="AA125" s="65" t="n">
        <v>323.7</v>
      </c>
      <c r="AB125" s="65" t="n">
        <v>2244</v>
      </c>
      <c r="AC125" s="67" t="n">
        <v>142.9</v>
      </c>
      <c r="AD125" s="63"/>
    </row>
    <row r="126" customFormat="false" ht="15" hidden="false" customHeight="false" outlineLevel="0" collapsed="false">
      <c r="A126" s="64" t="s">
        <v>435</v>
      </c>
      <c r="B126" s="65" t="n">
        <v>15586</v>
      </c>
      <c r="C126" s="65" t="n">
        <v>143.6587447</v>
      </c>
      <c r="D126" s="65" t="n">
        <v>475.5435115</v>
      </c>
      <c r="E126" s="65" t="n">
        <v>566.3780605</v>
      </c>
      <c r="F126" s="65" t="n">
        <v>83.05202915</v>
      </c>
      <c r="G126" s="65" t="n">
        <v>177.1057061</v>
      </c>
      <c r="H126" s="65" t="n">
        <v>2580</v>
      </c>
      <c r="I126" s="65" t="n">
        <v>150</v>
      </c>
      <c r="J126" s="65" t="n">
        <v>211.032024</v>
      </c>
      <c r="K126" s="65" t="n">
        <v>850.2252028</v>
      </c>
      <c r="L126" s="65" t="n">
        <v>640.8895432</v>
      </c>
      <c r="M126" s="65" t="n">
        <v>358.4402646</v>
      </c>
      <c r="N126" s="65" t="n">
        <v>96.1781462</v>
      </c>
      <c r="O126" s="65" t="n">
        <v>3078</v>
      </c>
      <c r="P126" s="65" t="n">
        <v>4266</v>
      </c>
      <c r="Q126" s="65" t="n">
        <v>304.6042801</v>
      </c>
      <c r="R126" s="65" t="n">
        <v>64.76385596</v>
      </c>
      <c r="S126" s="65" t="n">
        <v>12113</v>
      </c>
      <c r="T126" s="66" t="n">
        <v>20702</v>
      </c>
      <c r="U126" s="66" t="n">
        <v>62935</v>
      </c>
      <c r="V126" s="65" t="n">
        <v>2912</v>
      </c>
      <c r="W126" s="66" t="n">
        <v>7731</v>
      </c>
      <c r="X126" s="65" t="n">
        <v>214.9</v>
      </c>
      <c r="Y126" s="65" t="n">
        <v>277.7206047</v>
      </c>
      <c r="Z126" s="65" t="n">
        <v>296.3868429</v>
      </c>
      <c r="AA126" s="65" t="n">
        <v>3050</v>
      </c>
      <c r="AB126" s="65" t="n">
        <v>12472</v>
      </c>
      <c r="AC126" s="67" t="n">
        <v>4198</v>
      </c>
      <c r="AD126" s="63"/>
    </row>
    <row r="127" customFormat="false" ht="15" hidden="false" customHeight="false" outlineLevel="0" collapsed="false">
      <c r="A127" s="64" t="s">
        <v>436</v>
      </c>
      <c r="B127" s="65" t="n">
        <v>14497</v>
      </c>
      <c r="C127" s="65" t="n">
        <v>62.05165636</v>
      </c>
      <c r="D127" s="65" t="n">
        <v>205.4052652</v>
      </c>
      <c r="E127" s="65" t="n">
        <v>412.7053576</v>
      </c>
      <c r="F127" s="65" t="n">
        <v>48.27526527</v>
      </c>
      <c r="G127" s="65" t="n">
        <v>102.945407</v>
      </c>
      <c r="H127" s="65" t="n">
        <v>432.9</v>
      </c>
      <c r="I127" s="65" t="n">
        <v>150</v>
      </c>
      <c r="J127" s="65" t="n">
        <v>101.0389828</v>
      </c>
      <c r="K127" s="65" t="n">
        <v>367.2444877</v>
      </c>
      <c r="L127" s="65" t="n">
        <v>276.8244827</v>
      </c>
      <c r="M127" s="65" t="n">
        <v>154.8239348</v>
      </c>
      <c r="N127" s="65" t="n">
        <v>41.54298639</v>
      </c>
      <c r="O127" s="65" t="n">
        <v>5377</v>
      </c>
      <c r="P127" s="65" t="n">
        <v>4348</v>
      </c>
      <c r="Q127" s="65" t="n">
        <v>131.5701328</v>
      </c>
      <c r="R127" s="65" t="n">
        <v>27.97396387</v>
      </c>
      <c r="S127" s="65" t="n">
        <v>13216</v>
      </c>
      <c r="T127" s="66" t="n">
        <v>15482</v>
      </c>
      <c r="U127" s="66" t="n">
        <v>45673</v>
      </c>
      <c r="V127" s="65" t="n">
        <v>3414</v>
      </c>
      <c r="W127" s="66" t="n">
        <v>8227</v>
      </c>
      <c r="X127" s="65" t="n">
        <v>201.8</v>
      </c>
      <c r="Y127" s="65" t="n">
        <v>161.4293594</v>
      </c>
      <c r="Z127" s="65" t="n">
        <v>128.0207102</v>
      </c>
      <c r="AA127" s="65" t="n">
        <v>5252</v>
      </c>
      <c r="AB127" s="65" t="n">
        <v>7757</v>
      </c>
      <c r="AC127" s="67" t="n">
        <v>724</v>
      </c>
      <c r="AD127" s="63"/>
    </row>
    <row r="128" customFormat="false" ht="15" hidden="false" customHeight="false" outlineLevel="0" collapsed="false">
      <c r="A128" s="64" t="s">
        <v>437</v>
      </c>
      <c r="B128" s="65" t="n">
        <v>5724</v>
      </c>
      <c r="C128" s="65" t="n">
        <v>40.59658865</v>
      </c>
      <c r="D128" s="65" t="n">
        <v>134.3840527</v>
      </c>
      <c r="E128" s="65" t="n">
        <v>320.636337</v>
      </c>
      <c r="F128" s="65" t="n">
        <v>31.02912149</v>
      </c>
      <c r="G128" s="65" t="n">
        <v>66.16857559</v>
      </c>
      <c r="H128" s="65" t="n">
        <v>3.831</v>
      </c>
      <c r="I128" s="65" t="n">
        <v>150</v>
      </c>
      <c r="J128" s="65" t="n">
        <v>129.3282108</v>
      </c>
      <c r="K128" s="65" t="n">
        <v>240.2655187</v>
      </c>
      <c r="L128" s="65" t="n">
        <v>181.1092614</v>
      </c>
      <c r="M128" s="65" t="n">
        <v>101.291794</v>
      </c>
      <c r="N128" s="65" t="n">
        <v>27.17902516</v>
      </c>
      <c r="O128" s="65" t="n">
        <v>5377</v>
      </c>
      <c r="P128" s="65" t="n">
        <v>1139</v>
      </c>
      <c r="Q128" s="65" t="n">
        <v>86.07825917</v>
      </c>
      <c r="R128" s="65" t="n">
        <v>18.3016469</v>
      </c>
      <c r="S128" s="65" t="n">
        <v>10255</v>
      </c>
      <c r="T128" s="66" t="n">
        <v>10899</v>
      </c>
      <c r="U128" s="66" t="n">
        <v>29915</v>
      </c>
      <c r="V128" s="65" t="n">
        <v>5561</v>
      </c>
      <c r="W128" s="66" t="n">
        <v>7564</v>
      </c>
      <c r="X128" s="65" t="n">
        <v>694.4</v>
      </c>
      <c r="Y128" s="65" t="n">
        <v>103.7593719</v>
      </c>
      <c r="Z128" s="65" t="n">
        <v>83.75608992</v>
      </c>
      <c r="AA128" s="65" t="n">
        <v>7788</v>
      </c>
      <c r="AB128" s="65" t="n">
        <v>4581</v>
      </c>
      <c r="AC128" s="67" t="n">
        <v>246.9</v>
      </c>
      <c r="AD128" s="63"/>
    </row>
    <row r="129" customFormat="false" ht="15" hidden="false" customHeight="false" outlineLevel="0" collapsed="false">
      <c r="A129" s="64" t="s">
        <v>438</v>
      </c>
      <c r="B129" s="65" t="n">
        <v>3561</v>
      </c>
      <c r="C129" s="65" t="n">
        <v>32.11959208</v>
      </c>
      <c r="D129" s="65" t="n">
        <v>106.3232429</v>
      </c>
      <c r="E129" s="65" t="n">
        <v>312.8966839</v>
      </c>
      <c r="F129" s="65" t="n">
        <v>45.04092809</v>
      </c>
      <c r="G129" s="65" t="n">
        <v>96.04828987</v>
      </c>
      <c r="H129" s="65" t="n">
        <v>3.725</v>
      </c>
      <c r="I129" s="65" t="n">
        <v>237.1</v>
      </c>
      <c r="J129" s="65" t="n">
        <v>315.2867307</v>
      </c>
      <c r="K129" s="65" t="n">
        <v>190.0955402</v>
      </c>
      <c r="L129" s="65" t="n">
        <v>143.2917344</v>
      </c>
      <c r="M129" s="65" t="n">
        <v>80.14099737</v>
      </c>
      <c r="N129" s="65" t="n">
        <v>21.50375759</v>
      </c>
      <c r="O129" s="65" t="n">
        <v>3714</v>
      </c>
      <c r="P129" s="65" t="n">
        <v>1100</v>
      </c>
      <c r="Q129" s="65" t="n">
        <v>68.10420933</v>
      </c>
      <c r="R129" s="65" t="n">
        <v>14.48006969</v>
      </c>
      <c r="S129" s="65" t="n">
        <v>11084</v>
      </c>
      <c r="T129" s="66" t="n">
        <v>7085</v>
      </c>
      <c r="U129" s="66" t="n">
        <v>17171</v>
      </c>
      <c r="V129" s="65" t="n">
        <v>4036</v>
      </c>
      <c r="W129" s="66" t="n">
        <v>5726</v>
      </c>
      <c r="X129" s="65" t="n">
        <v>705.4</v>
      </c>
      <c r="Y129" s="65" t="n">
        <v>150.6139454</v>
      </c>
      <c r="Z129" s="65" t="n">
        <v>66.26693355</v>
      </c>
      <c r="AA129" s="65" t="n">
        <v>1007</v>
      </c>
      <c r="AB129" s="65" t="n">
        <v>3214</v>
      </c>
      <c r="AC129" s="67" t="n">
        <v>243.2</v>
      </c>
      <c r="AD129" s="63"/>
    </row>
    <row r="130" customFormat="false" ht="15" hidden="false" customHeight="false" outlineLevel="0" collapsed="false">
      <c r="A130" s="64" t="s">
        <v>439</v>
      </c>
      <c r="B130" s="65" t="n">
        <v>3146</v>
      </c>
      <c r="C130" s="65" t="n">
        <v>15.63361403</v>
      </c>
      <c r="D130" s="65" t="n">
        <v>51.75086088</v>
      </c>
      <c r="E130" s="65" t="n">
        <v>0.21014288</v>
      </c>
      <c r="F130" s="65" t="n">
        <v>17.67633533</v>
      </c>
      <c r="G130" s="65" t="n">
        <v>37.69420063</v>
      </c>
      <c r="H130" s="65" t="n">
        <v>7.642</v>
      </c>
      <c r="I130" s="65" t="n">
        <v>150</v>
      </c>
      <c r="J130" s="65" t="n">
        <v>119.997091</v>
      </c>
      <c r="K130" s="65" t="n">
        <v>92.52546848</v>
      </c>
      <c r="L130" s="65" t="n">
        <v>69.74458653</v>
      </c>
      <c r="M130" s="65" t="n">
        <v>39.00713987</v>
      </c>
      <c r="N130" s="65" t="n">
        <v>10.46655404</v>
      </c>
      <c r="O130" s="65" t="n">
        <v>5059</v>
      </c>
      <c r="P130" s="65" t="n">
        <v>214.9</v>
      </c>
      <c r="Q130" s="65" t="n">
        <v>33.14845717</v>
      </c>
      <c r="R130" s="65" t="n">
        <v>7.047904594</v>
      </c>
      <c r="S130" s="65" t="n">
        <v>12861</v>
      </c>
      <c r="T130" s="66" t="n">
        <v>5728</v>
      </c>
      <c r="U130" s="66" t="n">
        <v>15996</v>
      </c>
      <c r="V130" s="65" t="n">
        <v>912.6</v>
      </c>
      <c r="W130" s="66" t="n">
        <v>1014</v>
      </c>
      <c r="X130" s="65" t="n">
        <v>758.7</v>
      </c>
      <c r="Y130" s="65" t="n">
        <v>59.10852014</v>
      </c>
      <c r="Z130" s="65" t="n">
        <v>32.25419736</v>
      </c>
      <c r="AA130" s="65" t="n">
        <v>250</v>
      </c>
      <c r="AB130" s="65" t="n">
        <v>2843</v>
      </c>
      <c r="AC130" s="67" t="n">
        <v>654.3</v>
      </c>
      <c r="AD130" s="63"/>
    </row>
    <row r="131" customFormat="false" ht="15" hidden="false" customHeight="false" outlineLevel="0" collapsed="false">
      <c r="A131" s="64" t="s">
        <v>440</v>
      </c>
      <c r="B131" s="65" t="n">
        <v>4588</v>
      </c>
      <c r="C131" s="65" t="n">
        <v>12.09636613</v>
      </c>
      <c r="D131" s="65" t="n">
        <v>40.04175614</v>
      </c>
      <c r="E131" s="65" t="n">
        <v>0.182704375</v>
      </c>
      <c r="F131" s="65" t="n">
        <v>14.56142714</v>
      </c>
      <c r="G131" s="65" t="n">
        <v>31.05176191</v>
      </c>
      <c r="H131" s="65" t="n">
        <v>11.55</v>
      </c>
      <c r="I131" s="65" t="n">
        <v>85</v>
      </c>
      <c r="J131" s="65" t="n">
        <v>2.405228482</v>
      </c>
      <c r="K131" s="65" t="n">
        <v>71.59073652</v>
      </c>
      <c r="L131" s="65" t="n">
        <v>53.96423709</v>
      </c>
      <c r="M131" s="65" t="n">
        <v>30.18141836</v>
      </c>
      <c r="N131" s="65" t="n">
        <v>8.098400637</v>
      </c>
      <c r="O131" s="65" t="n">
        <v>8807</v>
      </c>
      <c r="P131" s="65" t="n">
        <v>182.7</v>
      </c>
      <c r="Q131" s="65" t="n">
        <v>25.64831611</v>
      </c>
      <c r="R131" s="65" t="n">
        <v>5.453251836</v>
      </c>
      <c r="S131" s="65" t="n">
        <v>11588</v>
      </c>
      <c r="T131" s="66" t="n">
        <v>4471</v>
      </c>
      <c r="U131" s="66" t="n">
        <v>17881</v>
      </c>
      <c r="V131" s="65" t="n">
        <v>1101</v>
      </c>
      <c r="W131" s="66" t="n">
        <v>970.9</v>
      </c>
      <c r="X131" s="65" t="n">
        <v>345.9</v>
      </c>
      <c r="Y131" s="65" t="n">
        <v>48.69246897</v>
      </c>
      <c r="Z131" s="65" t="n">
        <v>24.95639074</v>
      </c>
      <c r="AA131" s="65" t="n">
        <v>250</v>
      </c>
      <c r="AB131" s="65" t="n">
        <v>1096</v>
      </c>
      <c r="AC131" s="67" t="n">
        <v>883.3</v>
      </c>
      <c r="AD131" s="63"/>
    </row>
    <row r="132" customFormat="false" ht="15" hidden="false" customHeight="false" outlineLevel="0" collapsed="false">
      <c r="A132" s="64" t="s">
        <v>441</v>
      </c>
      <c r="B132" s="65" t="n">
        <v>1377</v>
      </c>
      <c r="C132" s="65" t="n">
        <v>12.59882569</v>
      </c>
      <c r="D132" s="65" t="n">
        <v>41.70501295</v>
      </c>
      <c r="E132" s="65" t="n">
        <v>6.330883171</v>
      </c>
      <c r="F132" s="65" t="n">
        <v>15.90445047</v>
      </c>
      <c r="G132" s="65" t="n">
        <v>33.91571475</v>
      </c>
      <c r="H132" s="65" t="n">
        <v>16.93</v>
      </c>
      <c r="I132" s="65" t="n">
        <v>85</v>
      </c>
      <c r="J132" s="65" t="n">
        <v>79.90425081</v>
      </c>
      <c r="K132" s="65" t="n">
        <v>74.56447672</v>
      </c>
      <c r="L132" s="65" t="n">
        <v>56.20580673</v>
      </c>
      <c r="M132" s="65" t="n">
        <v>31.43509588</v>
      </c>
      <c r="N132" s="65" t="n">
        <v>8.434792476</v>
      </c>
      <c r="O132" s="65" t="n">
        <v>2495</v>
      </c>
      <c r="P132" s="65" t="n">
        <v>182</v>
      </c>
      <c r="Q132" s="65" t="n">
        <v>26.71369736</v>
      </c>
      <c r="R132" s="65" t="n">
        <v>5.679769329</v>
      </c>
      <c r="S132" s="65" t="n">
        <v>9760</v>
      </c>
      <c r="T132" s="66" t="n">
        <v>3877</v>
      </c>
      <c r="U132" s="66" t="n">
        <v>8090</v>
      </c>
      <c r="V132" s="65" t="n">
        <v>1359</v>
      </c>
      <c r="W132" s="66" t="n">
        <v>1304</v>
      </c>
      <c r="X132" s="65" t="n">
        <v>334.8</v>
      </c>
      <c r="Y132" s="65" t="n">
        <v>53.18345196</v>
      </c>
      <c r="Z132" s="65" t="n">
        <v>25.99303076</v>
      </c>
      <c r="AA132" s="65" t="n">
        <v>250</v>
      </c>
      <c r="AB132" s="65" t="n">
        <v>400</v>
      </c>
      <c r="AC132" s="67" t="n">
        <v>1199</v>
      </c>
      <c r="AD132" s="63"/>
    </row>
    <row r="133" customFormat="false" ht="15" hidden="false" customHeight="false" outlineLevel="0" collapsed="false">
      <c r="A133" s="64" t="s">
        <v>442</v>
      </c>
      <c r="B133" s="65" t="n">
        <v>1216</v>
      </c>
      <c r="C133" s="65" t="n">
        <v>17.8714571</v>
      </c>
      <c r="D133" s="65" t="n">
        <v>59.15863653</v>
      </c>
      <c r="E133" s="65" t="n">
        <v>16.09703536</v>
      </c>
      <c r="F133" s="65" t="n">
        <v>14.21588228</v>
      </c>
      <c r="G133" s="65" t="n">
        <v>30.31489892</v>
      </c>
      <c r="H133" s="65" t="n">
        <v>11.37</v>
      </c>
      <c r="I133" s="65" t="n">
        <v>150</v>
      </c>
      <c r="J133" s="65" t="n">
        <v>21.97903615</v>
      </c>
      <c r="K133" s="65" t="n">
        <v>105.7698455</v>
      </c>
      <c r="L133" s="65" t="n">
        <v>79.72803881</v>
      </c>
      <c r="M133" s="65" t="n">
        <v>44.59074053</v>
      </c>
      <c r="N133" s="65" t="n">
        <v>11.96476843</v>
      </c>
      <c r="O133" s="65" t="n">
        <v>2531</v>
      </c>
      <c r="P133" s="65" t="n">
        <v>245.4</v>
      </c>
      <c r="Q133" s="65" t="n">
        <v>37.89342817</v>
      </c>
      <c r="R133" s="65" t="n">
        <v>8.056763098</v>
      </c>
      <c r="S133" s="65" t="n">
        <v>6021</v>
      </c>
      <c r="T133" s="66" t="n">
        <v>3877</v>
      </c>
      <c r="U133" s="66" t="n">
        <v>9414</v>
      </c>
      <c r="V133" s="65" t="n">
        <v>1242</v>
      </c>
      <c r="W133" s="66" t="n">
        <v>1348</v>
      </c>
      <c r="X133" s="65" t="n">
        <v>282.4</v>
      </c>
      <c r="Y133" s="65" t="n">
        <v>47.53698934</v>
      </c>
      <c r="Z133" s="65" t="n">
        <v>36.87116129</v>
      </c>
      <c r="AA133" s="65" t="n">
        <v>250</v>
      </c>
      <c r="AB133" s="65" t="n">
        <v>444.2</v>
      </c>
      <c r="AC133" s="67" t="n">
        <v>940</v>
      </c>
      <c r="AD133" s="63"/>
    </row>
    <row r="134" customFormat="false" ht="15" hidden="false" customHeight="false" outlineLevel="0" collapsed="false">
      <c r="A134" s="64" t="s">
        <v>443</v>
      </c>
      <c r="B134" s="65" t="n">
        <v>1197</v>
      </c>
      <c r="C134" s="65" t="n">
        <v>30.19883713</v>
      </c>
      <c r="D134" s="65" t="n">
        <v>99.96510185</v>
      </c>
      <c r="E134" s="65" t="n">
        <v>4.489490864</v>
      </c>
      <c r="F134" s="65" t="n">
        <v>21.93011282</v>
      </c>
      <c r="G134" s="65" t="n">
        <v>46.76524048</v>
      </c>
      <c r="H134" s="65" t="n">
        <v>5.595</v>
      </c>
      <c r="I134" s="65" t="n">
        <v>150</v>
      </c>
      <c r="J134" s="65" t="n">
        <v>60.1000706</v>
      </c>
      <c r="K134" s="65" t="n">
        <v>178.7278071</v>
      </c>
      <c r="L134" s="65" t="n">
        <v>134.7228737</v>
      </c>
      <c r="M134" s="65" t="n">
        <v>75.34855738</v>
      </c>
      <c r="N134" s="65" t="n">
        <v>20.21783065</v>
      </c>
      <c r="O134" s="65" t="n">
        <v>2693</v>
      </c>
      <c r="P134" s="65" t="n">
        <v>306</v>
      </c>
      <c r="Q134" s="65" t="n">
        <v>64.03157051</v>
      </c>
      <c r="R134" s="65" t="n">
        <v>13.61416001</v>
      </c>
      <c r="S134" s="65" t="n">
        <v>6032</v>
      </c>
      <c r="T134" s="66" t="n">
        <v>3872</v>
      </c>
      <c r="U134" s="66" t="n">
        <v>8604</v>
      </c>
      <c r="V134" s="65" t="n">
        <v>826.6</v>
      </c>
      <c r="W134" s="66" t="n">
        <v>1152</v>
      </c>
      <c r="X134" s="65" t="n">
        <v>580.7</v>
      </c>
      <c r="Y134" s="65" t="n">
        <v>73.33287649</v>
      </c>
      <c r="Z134" s="65" t="n">
        <v>62.30416402</v>
      </c>
      <c r="AA134" s="65" t="n">
        <v>396.8</v>
      </c>
      <c r="AB134" s="65" t="n">
        <v>649</v>
      </c>
      <c r="AC134" s="67" t="n">
        <v>595.3</v>
      </c>
      <c r="AD134" s="63"/>
    </row>
    <row r="135" customFormat="false" ht="15" hidden="false" customHeight="false" outlineLevel="0" collapsed="false">
      <c r="A135" s="64" t="s">
        <v>444</v>
      </c>
      <c r="B135" s="65" t="n">
        <v>1615</v>
      </c>
      <c r="C135" s="65" t="n">
        <v>134.0106967</v>
      </c>
      <c r="D135" s="65" t="n">
        <v>443.6062519</v>
      </c>
      <c r="E135" s="65" t="n">
        <v>471.3075569</v>
      </c>
      <c r="F135" s="65" t="n">
        <v>119.7404252</v>
      </c>
      <c r="G135" s="65" t="n">
        <v>255.3424975</v>
      </c>
      <c r="H135" s="65" t="n">
        <v>191.9</v>
      </c>
      <c r="I135" s="65" t="n">
        <v>150</v>
      </c>
      <c r="J135" s="65" t="n">
        <v>427.8327853</v>
      </c>
      <c r="K135" s="65" t="n">
        <v>793.124512</v>
      </c>
      <c r="L135" s="65" t="n">
        <v>597.8477285</v>
      </c>
      <c r="M135" s="65" t="n">
        <v>334.3675993</v>
      </c>
      <c r="N135" s="65" t="n">
        <v>89.71887098</v>
      </c>
      <c r="O135" s="65" t="n">
        <v>3782</v>
      </c>
      <c r="P135" s="65" t="n">
        <v>192.2</v>
      </c>
      <c r="Q135" s="65" t="n">
        <v>284.1472121</v>
      </c>
      <c r="R135" s="65" t="n">
        <v>60.41434844</v>
      </c>
      <c r="S135" s="65" t="n">
        <v>5209</v>
      </c>
      <c r="T135" s="66" t="n">
        <v>4057</v>
      </c>
      <c r="U135" s="66" t="n">
        <v>10193</v>
      </c>
      <c r="V135" s="65" t="n">
        <v>994.9</v>
      </c>
      <c r="W135" s="66" t="n">
        <v>1794</v>
      </c>
      <c r="X135" s="65" t="n">
        <v>200</v>
      </c>
      <c r="Y135" s="65" t="n">
        <v>400.4042241</v>
      </c>
      <c r="Z135" s="65" t="n">
        <v>276.4816538</v>
      </c>
      <c r="AA135" s="65" t="n">
        <v>300</v>
      </c>
      <c r="AB135" s="65" t="n">
        <v>544.7</v>
      </c>
      <c r="AC135" s="67" t="n">
        <v>252.6</v>
      </c>
      <c r="AD135" s="63"/>
    </row>
    <row r="136" customFormat="false" ht="15" hidden="false" customHeight="false" outlineLevel="0" collapsed="false">
      <c r="A136" s="64" t="s">
        <v>445</v>
      </c>
      <c r="B136" s="65" t="n">
        <v>1661</v>
      </c>
      <c r="C136" s="65" t="n">
        <v>132.1161107</v>
      </c>
      <c r="D136" s="65" t="n">
        <v>437.3347361</v>
      </c>
      <c r="E136" s="65" t="n">
        <v>171.1156535</v>
      </c>
      <c r="F136" s="65" t="n">
        <v>99.61193419</v>
      </c>
      <c r="G136" s="65" t="n">
        <v>212.419156</v>
      </c>
      <c r="H136" s="65" t="n">
        <v>96.63</v>
      </c>
      <c r="I136" s="65" t="n">
        <v>150</v>
      </c>
      <c r="J136" s="65" t="n">
        <v>233.5486521</v>
      </c>
      <c r="K136" s="65" t="n">
        <v>781.9116564</v>
      </c>
      <c r="L136" s="65" t="n">
        <v>589.3956126</v>
      </c>
      <c r="M136" s="65" t="n">
        <v>329.640453</v>
      </c>
      <c r="N136" s="65" t="n">
        <v>88.45046389</v>
      </c>
      <c r="O136" s="65" t="n">
        <v>3288</v>
      </c>
      <c r="P136" s="65" t="n">
        <v>198.2</v>
      </c>
      <c r="Q136" s="65" t="n">
        <v>280.1300602</v>
      </c>
      <c r="R136" s="65" t="n">
        <v>59.56023618</v>
      </c>
      <c r="S136" s="65" t="n">
        <v>4060</v>
      </c>
      <c r="T136" s="66" t="n">
        <v>3872</v>
      </c>
      <c r="U136" s="66" t="n">
        <v>11759</v>
      </c>
      <c r="V136" s="65" t="n">
        <v>392.1</v>
      </c>
      <c r="W136" s="66" t="n">
        <v>887.4</v>
      </c>
      <c r="X136" s="65" t="n">
        <v>200.1</v>
      </c>
      <c r="Y136" s="65" t="n">
        <v>333.0958543</v>
      </c>
      <c r="Z136" s="65" t="n">
        <v>272.5728742</v>
      </c>
      <c r="AA136" s="65" t="n">
        <v>313.1</v>
      </c>
      <c r="AB136" s="65" t="n">
        <v>689</v>
      </c>
      <c r="AC136" s="67" t="n">
        <v>142.6</v>
      </c>
      <c r="AD136" s="63"/>
    </row>
    <row r="137" customFormat="false" ht="15" hidden="false" customHeight="false" outlineLevel="0" collapsed="false">
      <c r="A137" s="64" t="s">
        <v>446</v>
      </c>
      <c r="B137" s="65" t="n">
        <v>1384</v>
      </c>
      <c r="C137" s="65" t="n">
        <v>134.0051042</v>
      </c>
      <c r="D137" s="65" t="n">
        <v>443.5877393</v>
      </c>
      <c r="E137" s="65" t="n">
        <v>497.7677446</v>
      </c>
      <c r="F137" s="65" t="n">
        <v>87.49285232</v>
      </c>
      <c r="G137" s="65" t="n">
        <v>186.5756146</v>
      </c>
      <c r="H137" s="65" t="n">
        <v>86.7</v>
      </c>
      <c r="I137" s="65" t="n">
        <v>150</v>
      </c>
      <c r="J137" s="65" t="n">
        <v>372.768907</v>
      </c>
      <c r="K137" s="65" t="n">
        <v>793.0914133</v>
      </c>
      <c r="L137" s="65" t="n">
        <v>597.822779</v>
      </c>
      <c r="M137" s="65" t="n">
        <v>334.3536455</v>
      </c>
      <c r="N137" s="65" t="n">
        <v>89.71512681</v>
      </c>
      <c r="O137" s="65" t="n">
        <v>3283</v>
      </c>
      <c r="P137" s="65" t="n">
        <v>194.6</v>
      </c>
      <c r="Q137" s="65" t="n">
        <v>284.135354</v>
      </c>
      <c r="R137" s="65" t="n">
        <v>60.41182722</v>
      </c>
      <c r="S137" s="65" t="n">
        <v>4303</v>
      </c>
      <c r="T137" s="66" t="n">
        <v>4693</v>
      </c>
      <c r="U137" s="66" t="n">
        <v>13776</v>
      </c>
      <c r="V137" s="65" t="n">
        <v>459.9</v>
      </c>
      <c r="W137" s="66" t="n">
        <v>872.8</v>
      </c>
      <c r="X137" s="65" t="n">
        <v>213.1</v>
      </c>
      <c r="Y137" s="65" t="n">
        <v>292.5704297</v>
      </c>
      <c r="Z137" s="65" t="n">
        <v>276.4701156</v>
      </c>
      <c r="AA137" s="65" t="n">
        <v>323.7</v>
      </c>
      <c r="AB137" s="65" t="n">
        <v>711.4</v>
      </c>
      <c r="AC137" s="67" t="n">
        <v>169.4</v>
      </c>
      <c r="AD137" s="63"/>
    </row>
    <row r="138" customFormat="false" ht="15" hidden="false" customHeight="false" outlineLevel="0" collapsed="false">
      <c r="A138" s="64" t="s">
        <v>447</v>
      </c>
      <c r="B138" s="65" t="n">
        <v>2524</v>
      </c>
      <c r="C138" s="65" t="n">
        <v>92.7445021</v>
      </c>
      <c r="D138" s="65" t="n">
        <v>307.0056493</v>
      </c>
      <c r="E138" s="65" t="n">
        <v>609.7331176</v>
      </c>
      <c r="F138" s="65" t="n">
        <v>65.01325268</v>
      </c>
      <c r="G138" s="65" t="n">
        <v>138.6386117</v>
      </c>
      <c r="H138" s="65" t="n">
        <v>952.6</v>
      </c>
      <c r="I138" s="65" t="n">
        <v>150</v>
      </c>
      <c r="J138" s="65" t="n">
        <v>229.9729267</v>
      </c>
      <c r="K138" s="65" t="n">
        <v>548.8960192</v>
      </c>
      <c r="L138" s="65" t="n">
        <v>413.7512248</v>
      </c>
      <c r="M138" s="65" t="n">
        <v>231.4050839</v>
      </c>
      <c r="N138" s="65" t="n">
        <v>62.09155105</v>
      </c>
      <c r="O138" s="65" t="n">
        <v>3284</v>
      </c>
      <c r="P138" s="65" t="n">
        <v>2535</v>
      </c>
      <c r="Q138" s="65" t="n">
        <v>196.6491657</v>
      </c>
      <c r="R138" s="65" t="n">
        <v>41.81083154</v>
      </c>
      <c r="S138" s="65" t="n">
        <v>6327</v>
      </c>
      <c r="T138" s="66" t="n">
        <v>8862</v>
      </c>
      <c r="U138" s="66" t="n">
        <v>26724</v>
      </c>
      <c r="V138" s="65" t="n">
        <v>2848</v>
      </c>
      <c r="W138" s="66" t="n">
        <v>5768</v>
      </c>
      <c r="X138" s="65" t="n">
        <v>214.8</v>
      </c>
      <c r="Y138" s="65" t="n">
        <v>217.4001049</v>
      </c>
      <c r="Z138" s="65" t="n">
        <v>191.3440788</v>
      </c>
      <c r="AA138" s="65" t="n">
        <v>761.1</v>
      </c>
      <c r="AB138" s="65" t="n">
        <v>2129</v>
      </c>
      <c r="AC138" s="67" t="n">
        <v>1791</v>
      </c>
      <c r="AD138" s="63"/>
    </row>
    <row r="139" customFormat="false" ht="15" hidden="false" customHeight="false" outlineLevel="0" collapsed="false">
      <c r="A139" s="64" t="s">
        <v>448</v>
      </c>
      <c r="B139" s="65" t="n">
        <v>13825</v>
      </c>
      <c r="C139" s="65" t="n">
        <v>45.65004638</v>
      </c>
      <c r="D139" s="65" t="n">
        <v>151.1121609</v>
      </c>
      <c r="E139" s="65" t="n">
        <v>333.9540366</v>
      </c>
      <c r="F139" s="65" t="n">
        <v>36.64073747</v>
      </c>
      <c r="G139" s="65" t="n">
        <v>78.13516113</v>
      </c>
      <c r="H139" s="65" t="n">
        <v>1258</v>
      </c>
      <c r="I139" s="65" t="n">
        <v>150</v>
      </c>
      <c r="J139" s="65" t="n">
        <v>110.9338596</v>
      </c>
      <c r="K139" s="65" t="n">
        <v>270.1737372</v>
      </c>
      <c r="L139" s="65" t="n">
        <v>203.6537172</v>
      </c>
      <c r="M139" s="65" t="n">
        <v>113.9005825</v>
      </c>
      <c r="N139" s="65" t="n">
        <v>30.56226645</v>
      </c>
      <c r="O139" s="65" t="n">
        <v>3284</v>
      </c>
      <c r="P139" s="65" t="n">
        <v>4642</v>
      </c>
      <c r="Q139" s="65" t="n">
        <v>96.79326894</v>
      </c>
      <c r="R139" s="65" t="n">
        <v>20.57983337</v>
      </c>
      <c r="S139" s="65" t="n">
        <v>9854</v>
      </c>
      <c r="T139" s="66" t="n">
        <v>15100</v>
      </c>
      <c r="U139" s="66" t="n">
        <v>45415</v>
      </c>
      <c r="V139" s="65" t="n">
        <v>2938</v>
      </c>
      <c r="W139" s="66" t="n">
        <v>8065</v>
      </c>
      <c r="X139" s="65" t="n">
        <v>202</v>
      </c>
      <c r="Y139" s="65" t="n">
        <v>122.5242522</v>
      </c>
      <c r="Z139" s="65" t="n">
        <v>94.18203639</v>
      </c>
      <c r="AA139" s="65" t="n">
        <v>5086</v>
      </c>
      <c r="AB139" s="65" t="n">
        <v>5453</v>
      </c>
      <c r="AC139" s="67" t="n">
        <v>1457</v>
      </c>
      <c r="AD139" s="63"/>
    </row>
    <row r="140" customFormat="false" ht="15" hidden="false" customHeight="false" outlineLevel="0" collapsed="false">
      <c r="A140" s="64" t="s">
        <v>449</v>
      </c>
      <c r="B140" s="65" t="n">
        <v>4744</v>
      </c>
      <c r="C140" s="65" t="n">
        <v>46.17407934</v>
      </c>
      <c r="D140" s="65" t="n">
        <v>152.8468306</v>
      </c>
      <c r="E140" s="65" t="n">
        <v>146.7162483</v>
      </c>
      <c r="F140" s="65" t="n">
        <v>40.9502127</v>
      </c>
      <c r="G140" s="65" t="n">
        <v>87.32497457</v>
      </c>
      <c r="H140" s="65" t="n">
        <v>2.78</v>
      </c>
      <c r="I140" s="65" t="n">
        <v>150</v>
      </c>
      <c r="J140" s="65" t="n">
        <v>295.0635861</v>
      </c>
      <c r="K140" s="65" t="n">
        <v>273.2751566</v>
      </c>
      <c r="L140" s="65" t="n">
        <v>205.9915299</v>
      </c>
      <c r="M140" s="65" t="n">
        <v>115.2080874</v>
      </c>
      <c r="N140" s="65" t="n">
        <v>30.91310147</v>
      </c>
      <c r="O140" s="65" t="n">
        <v>751.7</v>
      </c>
      <c r="P140" s="65" t="n">
        <v>1360</v>
      </c>
      <c r="Q140" s="65" t="n">
        <v>97.90439296</v>
      </c>
      <c r="R140" s="65" t="n">
        <v>20.81607652</v>
      </c>
      <c r="S140" s="65" t="n">
        <v>6207</v>
      </c>
      <c r="T140" s="66" t="n">
        <v>7866</v>
      </c>
      <c r="U140" s="66" t="n">
        <v>20168</v>
      </c>
      <c r="V140" s="65" t="n">
        <v>8246</v>
      </c>
      <c r="W140" s="66" t="n">
        <v>10027</v>
      </c>
      <c r="X140" s="65" t="n">
        <v>1006</v>
      </c>
      <c r="Y140" s="65" t="n">
        <v>136.9348582</v>
      </c>
      <c r="Z140" s="65" t="n">
        <v>95.26318515</v>
      </c>
      <c r="AA140" s="65" t="n">
        <v>1174</v>
      </c>
      <c r="AB140" s="65" t="n">
        <v>4461</v>
      </c>
      <c r="AC140" s="67" t="n">
        <v>159.9</v>
      </c>
      <c r="AD140" s="63"/>
    </row>
    <row r="141" customFormat="false" ht="15" hidden="false" customHeight="false" outlineLevel="0" collapsed="false">
      <c r="A141" s="64" t="s">
        <v>450</v>
      </c>
      <c r="B141" s="65" t="n">
        <v>7708</v>
      </c>
      <c r="C141" s="65" t="n">
        <v>37.47972612</v>
      </c>
      <c r="D141" s="65" t="n">
        <v>124.0665203</v>
      </c>
      <c r="E141" s="65" t="n">
        <v>21.03763715</v>
      </c>
      <c r="F141" s="65" t="n">
        <v>53.95957473</v>
      </c>
      <c r="G141" s="65" t="n">
        <v>115.0670089</v>
      </c>
      <c r="H141" s="65" t="n">
        <v>3.847</v>
      </c>
      <c r="I141" s="65" t="n">
        <v>237.1</v>
      </c>
      <c r="J141" s="65" t="n">
        <v>270.2188278</v>
      </c>
      <c r="K141" s="65" t="n">
        <v>221.8187817</v>
      </c>
      <c r="L141" s="65" t="n">
        <v>167.2043327</v>
      </c>
      <c r="M141" s="65" t="n">
        <v>93.5149682</v>
      </c>
      <c r="N141" s="65" t="n">
        <v>25.09231571</v>
      </c>
      <c r="O141" s="65" t="n">
        <v>5339</v>
      </c>
      <c r="P141" s="65" t="n">
        <v>2743</v>
      </c>
      <c r="Q141" s="65" t="n">
        <v>79.46947479</v>
      </c>
      <c r="R141" s="65" t="n">
        <v>16.89651116</v>
      </c>
      <c r="S141" s="65" t="n">
        <v>7495</v>
      </c>
      <c r="T141" s="66" t="n">
        <v>3250</v>
      </c>
      <c r="U141" s="66" t="n">
        <v>20593</v>
      </c>
      <c r="V141" s="65" t="n">
        <v>7762</v>
      </c>
      <c r="W141" s="66" t="n">
        <v>11104</v>
      </c>
      <c r="X141" s="65" t="n">
        <v>1039</v>
      </c>
      <c r="Y141" s="65" t="n">
        <v>180.437322</v>
      </c>
      <c r="Z141" s="65" t="n">
        <v>77.32559348</v>
      </c>
      <c r="AA141" s="65" t="n">
        <v>1333</v>
      </c>
      <c r="AB141" s="65" t="n">
        <v>4809</v>
      </c>
      <c r="AC141" s="67" t="n">
        <v>269</v>
      </c>
      <c r="AD141" s="63"/>
    </row>
    <row r="142" customFormat="false" ht="15" hidden="false" customHeight="false" outlineLevel="0" collapsed="false">
      <c r="A142" s="64" t="s">
        <v>451</v>
      </c>
      <c r="B142" s="65" t="n">
        <v>4738</v>
      </c>
      <c r="C142" s="65" t="n">
        <v>14.10922002</v>
      </c>
      <c r="D142" s="65" t="n">
        <v>46.70476583</v>
      </c>
      <c r="E142" s="65" t="n">
        <v>0.24659437</v>
      </c>
      <c r="F142" s="65" t="n">
        <v>17.86546149</v>
      </c>
      <c r="G142" s="65" t="n">
        <v>38.0975059</v>
      </c>
      <c r="H142" s="65" t="n">
        <v>8.858</v>
      </c>
      <c r="I142" s="65" t="n">
        <v>150</v>
      </c>
      <c r="J142" s="65" t="n">
        <v>1.711366977</v>
      </c>
      <c r="K142" s="65" t="n">
        <v>83.50354498</v>
      </c>
      <c r="L142" s="65" t="n">
        <v>62.94396898</v>
      </c>
      <c r="M142" s="65" t="n">
        <v>35.2036527</v>
      </c>
      <c r="N142" s="65" t="n">
        <v>9.445986934</v>
      </c>
      <c r="O142" s="65" t="n">
        <v>6483</v>
      </c>
      <c r="P142" s="65" t="n">
        <v>221.1</v>
      </c>
      <c r="Q142" s="65" t="n">
        <v>29.91623528</v>
      </c>
      <c r="R142" s="65" t="n">
        <v>6.360681312</v>
      </c>
      <c r="S142" s="65" t="n">
        <v>12813</v>
      </c>
      <c r="T142" s="66" t="n">
        <v>5866</v>
      </c>
      <c r="U142" s="66" t="n">
        <v>18793</v>
      </c>
      <c r="V142" s="65" t="n">
        <v>1086</v>
      </c>
      <c r="W142" s="66" t="n">
        <v>1198</v>
      </c>
      <c r="X142" s="65" t="n">
        <v>898</v>
      </c>
      <c r="Y142" s="65" t="n">
        <v>59.74094575</v>
      </c>
      <c r="Z142" s="65" t="n">
        <v>29.10917247</v>
      </c>
      <c r="AA142" s="65" t="n">
        <v>250</v>
      </c>
      <c r="AB142" s="65" t="n">
        <v>2488</v>
      </c>
      <c r="AC142" s="67" t="n">
        <v>757.1</v>
      </c>
      <c r="AD142" s="63"/>
    </row>
    <row r="143" customFormat="false" ht="15" hidden="false" customHeight="false" outlineLevel="0" collapsed="false">
      <c r="A143" s="64" t="s">
        <v>452</v>
      </c>
      <c r="B143" s="65" t="n">
        <v>4745</v>
      </c>
      <c r="C143" s="65" t="n">
        <v>13.61820621</v>
      </c>
      <c r="D143" s="65" t="n">
        <v>45.07939711</v>
      </c>
      <c r="E143" s="65" t="n">
        <v>0.195229273</v>
      </c>
      <c r="F143" s="65" t="n">
        <v>17.35915289</v>
      </c>
      <c r="G143" s="65" t="n">
        <v>37.01781956</v>
      </c>
      <c r="H143" s="65" t="n">
        <v>10.55</v>
      </c>
      <c r="I143" s="65" t="n">
        <v>85</v>
      </c>
      <c r="J143" s="65" t="n">
        <v>26.37243714</v>
      </c>
      <c r="K143" s="65" t="n">
        <v>80.59754496</v>
      </c>
      <c r="L143" s="65" t="n">
        <v>60.75346108</v>
      </c>
      <c r="M143" s="65" t="n">
        <v>33.97853327</v>
      </c>
      <c r="N143" s="65" t="n">
        <v>9.117257918</v>
      </c>
      <c r="O143" s="65" t="n">
        <v>4875</v>
      </c>
      <c r="P143" s="65" t="n">
        <v>201.4</v>
      </c>
      <c r="Q143" s="65" t="n">
        <v>28.87512283</v>
      </c>
      <c r="R143" s="65" t="n">
        <v>6.139323764</v>
      </c>
      <c r="S143" s="65" t="n">
        <v>11732</v>
      </c>
      <c r="T143" s="66" t="n">
        <v>4036</v>
      </c>
      <c r="U143" s="66" t="n">
        <v>13450</v>
      </c>
      <c r="V143" s="65" t="n">
        <v>1225</v>
      </c>
      <c r="W143" s="66" t="n">
        <v>1114</v>
      </c>
      <c r="X143" s="65" t="n">
        <v>335.3</v>
      </c>
      <c r="Y143" s="65" t="n">
        <v>58.0478826</v>
      </c>
      <c r="Z143" s="65" t="n">
        <v>28.09614655</v>
      </c>
      <c r="AA143" s="65" t="n">
        <v>2216</v>
      </c>
      <c r="AB143" s="65" t="n">
        <v>500</v>
      </c>
      <c r="AC143" s="67" t="n">
        <v>776.3</v>
      </c>
      <c r="AD143" s="63"/>
    </row>
    <row r="144" customFormat="false" ht="15" hidden="false" customHeight="false" outlineLevel="0" collapsed="false">
      <c r="A144" s="64" t="s">
        <v>453</v>
      </c>
      <c r="B144" s="65" t="n">
        <v>1560</v>
      </c>
      <c r="C144" s="65" t="n">
        <v>13.53018595</v>
      </c>
      <c r="D144" s="65" t="n">
        <v>44.78802977</v>
      </c>
      <c r="E144" s="65" t="n">
        <v>50.86835634</v>
      </c>
      <c r="F144" s="65" t="n">
        <v>19.46998934</v>
      </c>
      <c r="G144" s="65" t="n">
        <v>41.51910849</v>
      </c>
      <c r="H144" s="65" t="n">
        <v>15</v>
      </c>
      <c r="I144" s="65" t="n">
        <v>85</v>
      </c>
      <c r="J144" s="65" t="n">
        <v>55.89639816</v>
      </c>
      <c r="K144" s="65" t="n">
        <v>80.07660872</v>
      </c>
      <c r="L144" s="65" t="n">
        <v>60.3607856</v>
      </c>
      <c r="M144" s="65" t="n">
        <v>33.75891555</v>
      </c>
      <c r="N144" s="65" t="n">
        <v>9.058329199</v>
      </c>
      <c r="O144" s="65" t="n">
        <v>2972</v>
      </c>
      <c r="P144" s="65" t="n">
        <v>762.6</v>
      </c>
      <c r="Q144" s="65" t="n">
        <v>28.68849062</v>
      </c>
      <c r="R144" s="65" t="n">
        <v>6.099642701</v>
      </c>
      <c r="S144" s="65" t="n">
        <v>9161</v>
      </c>
      <c r="T144" s="66" t="n">
        <v>3538</v>
      </c>
      <c r="U144" s="66" t="n">
        <v>8134</v>
      </c>
      <c r="V144" s="65" t="n">
        <v>1417</v>
      </c>
      <c r="W144" s="66" t="n">
        <v>1944</v>
      </c>
      <c r="X144" s="65" t="n">
        <v>335.9</v>
      </c>
      <c r="Y144" s="65" t="n">
        <v>65.10638293</v>
      </c>
      <c r="Z144" s="65" t="n">
        <v>27.91454919</v>
      </c>
      <c r="AA144" s="65" t="n">
        <v>250</v>
      </c>
      <c r="AB144" s="65" t="n">
        <v>500</v>
      </c>
      <c r="AC144" s="67" t="n">
        <v>1170</v>
      </c>
      <c r="AD144" s="63"/>
    </row>
    <row r="145" customFormat="false" ht="15" hidden="false" customHeight="false" outlineLevel="0" collapsed="false">
      <c r="A145" s="64" t="s">
        <v>454</v>
      </c>
      <c r="B145" s="65" t="n">
        <v>1170</v>
      </c>
      <c r="C145" s="65" t="n">
        <v>16.42604927</v>
      </c>
      <c r="D145" s="65" t="n">
        <v>54.37400393</v>
      </c>
      <c r="E145" s="65" t="n">
        <v>40.97574108</v>
      </c>
      <c r="F145" s="65" t="n">
        <v>14.8569874</v>
      </c>
      <c r="G145" s="65" t="n">
        <v>31.68203438</v>
      </c>
      <c r="H145" s="65" t="n">
        <v>14.49</v>
      </c>
      <c r="I145" s="65" t="n">
        <v>150</v>
      </c>
      <c r="J145" s="65" t="n">
        <v>37.06205835</v>
      </c>
      <c r="K145" s="65" t="n">
        <v>97.21539123</v>
      </c>
      <c r="L145" s="65" t="n">
        <v>73.27979395</v>
      </c>
      <c r="M145" s="65" t="n">
        <v>40.98433032</v>
      </c>
      <c r="N145" s="65" t="n">
        <v>10.99708181</v>
      </c>
      <c r="O145" s="65" t="n">
        <v>750</v>
      </c>
      <c r="P145" s="65" t="n">
        <v>517.9</v>
      </c>
      <c r="Q145" s="65" t="n">
        <v>34.82868323</v>
      </c>
      <c r="R145" s="65" t="n">
        <v>7.405148158</v>
      </c>
      <c r="S145" s="65" t="n">
        <v>5108</v>
      </c>
      <c r="T145" s="66" t="n">
        <v>3250</v>
      </c>
      <c r="U145" s="66" t="n">
        <v>6823</v>
      </c>
      <c r="V145" s="65" t="n">
        <v>1313</v>
      </c>
      <c r="W145" s="66" t="n">
        <v>1687</v>
      </c>
      <c r="X145" s="65" t="n">
        <v>260.2</v>
      </c>
      <c r="Y145" s="65" t="n">
        <v>49.68080331</v>
      </c>
      <c r="Z145" s="65" t="n">
        <v>33.88909526</v>
      </c>
      <c r="AA145" s="65" t="n">
        <v>1128</v>
      </c>
      <c r="AB145" s="65" t="n">
        <v>593.3</v>
      </c>
      <c r="AC145" s="67" t="n">
        <v>1215</v>
      </c>
      <c r="AD145" s="63"/>
    </row>
    <row r="146" customFormat="false" ht="15" hidden="false" customHeight="false" outlineLevel="0" collapsed="false">
      <c r="A146" s="64" t="s">
        <v>455</v>
      </c>
      <c r="B146" s="65" t="n">
        <v>513</v>
      </c>
      <c r="C146" s="65" t="n">
        <v>85.91699537</v>
      </c>
      <c r="D146" s="65" t="n">
        <v>284.4050305</v>
      </c>
      <c r="E146" s="65" t="n">
        <v>334.5248922</v>
      </c>
      <c r="F146" s="65" t="n">
        <v>73.55832026</v>
      </c>
      <c r="G146" s="65" t="n">
        <v>156.8606858</v>
      </c>
      <c r="H146" s="65" t="n">
        <v>4.685</v>
      </c>
      <c r="I146" s="65" t="n">
        <v>200</v>
      </c>
      <c r="J146" s="65" t="n">
        <v>231.5370649</v>
      </c>
      <c r="K146" s="65" t="n">
        <v>508.4883273</v>
      </c>
      <c r="L146" s="65" t="n">
        <v>383.2923921</v>
      </c>
      <c r="M146" s="65" t="n">
        <v>214.3698987</v>
      </c>
      <c r="N146" s="65" t="n">
        <v>57.52060103</v>
      </c>
      <c r="O146" s="65" t="n">
        <v>2960</v>
      </c>
      <c r="P146" s="65" t="n">
        <v>245.8</v>
      </c>
      <c r="Q146" s="65" t="n">
        <v>182.1725825</v>
      </c>
      <c r="R146" s="65" t="n">
        <v>38.73287298</v>
      </c>
      <c r="S146" s="65" t="n">
        <v>4526</v>
      </c>
      <c r="T146" s="66" t="n">
        <v>3250</v>
      </c>
      <c r="U146" s="66" t="n">
        <v>9279</v>
      </c>
      <c r="V146" s="65" t="n">
        <v>758</v>
      </c>
      <c r="W146" s="66" t="n">
        <v>963.9</v>
      </c>
      <c r="X146" s="65" t="n">
        <v>639.7</v>
      </c>
      <c r="Y146" s="65" t="n">
        <v>245.9742573</v>
      </c>
      <c r="Z146" s="65" t="n">
        <v>177.2580364</v>
      </c>
      <c r="AA146" s="65" t="n">
        <v>1053</v>
      </c>
      <c r="AB146" s="65" t="n">
        <v>500</v>
      </c>
      <c r="AC146" s="67" t="n">
        <v>535</v>
      </c>
      <c r="AD146" s="63"/>
    </row>
    <row r="147" customFormat="false" ht="15" hidden="false" customHeight="false" outlineLevel="0" collapsed="false">
      <c r="A147" s="64" t="s">
        <v>456</v>
      </c>
      <c r="B147" s="65" t="n">
        <v>565.8</v>
      </c>
      <c r="C147" s="65" t="n">
        <v>123.6845257</v>
      </c>
      <c r="D147" s="65" t="n">
        <v>409.4242489</v>
      </c>
      <c r="E147" s="65" t="n">
        <v>303.1802141</v>
      </c>
      <c r="F147" s="65" t="n">
        <v>82.78470441</v>
      </c>
      <c r="G147" s="65" t="n">
        <v>176.5356449</v>
      </c>
      <c r="H147" s="65" t="n">
        <v>517.8</v>
      </c>
      <c r="I147" s="65" t="n">
        <v>200</v>
      </c>
      <c r="J147" s="65" t="n">
        <v>256.269833</v>
      </c>
      <c r="K147" s="65" t="n">
        <v>732.0104399</v>
      </c>
      <c r="L147" s="65" t="n">
        <v>551.7806751</v>
      </c>
      <c r="M147" s="65" t="n">
        <v>308.6029618</v>
      </c>
      <c r="N147" s="65" t="n">
        <v>82.80559888</v>
      </c>
      <c r="O147" s="65" t="n">
        <v>900</v>
      </c>
      <c r="P147" s="65" t="n">
        <v>198</v>
      </c>
      <c r="Q147" s="65" t="n">
        <v>262.2522978</v>
      </c>
      <c r="R147" s="65" t="n">
        <v>55.75913126</v>
      </c>
      <c r="S147" s="65" t="n">
        <v>7355</v>
      </c>
      <c r="T147" s="66" t="n">
        <v>9509</v>
      </c>
      <c r="U147" s="66" t="n">
        <v>18645</v>
      </c>
      <c r="V147" s="65" t="n">
        <v>632.9</v>
      </c>
      <c r="W147" s="66" t="n">
        <v>972.4</v>
      </c>
      <c r="X147" s="65" t="n">
        <v>200.1</v>
      </c>
      <c r="Y147" s="65" t="n">
        <v>276.8266881</v>
      </c>
      <c r="Z147" s="65" t="n">
        <v>255.1774077</v>
      </c>
      <c r="AA147" s="65" t="n">
        <v>300</v>
      </c>
      <c r="AB147" s="65" t="n">
        <v>733.5</v>
      </c>
      <c r="AC147" s="67" t="n">
        <v>319.8</v>
      </c>
      <c r="AD147" s="63"/>
    </row>
    <row r="148" customFormat="false" ht="15" hidden="false" customHeight="false" outlineLevel="0" collapsed="false">
      <c r="A148" s="64" t="s">
        <v>457</v>
      </c>
      <c r="B148" s="65" t="n">
        <v>3540</v>
      </c>
      <c r="C148" s="65" t="n">
        <v>287.3254701</v>
      </c>
      <c r="D148" s="65" t="n">
        <v>951.1134407</v>
      </c>
      <c r="E148" s="65" t="n">
        <v>920.8058938</v>
      </c>
      <c r="F148" s="65" t="n">
        <v>213.0310779</v>
      </c>
      <c r="G148" s="65" t="n">
        <v>454.2817298</v>
      </c>
      <c r="H148" s="65" t="n">
        <v>237.4</v>
      </c>
      <c r="I148" s="65" t="n">
        <v>200</v>
      </c>
      <c r="J148" s="65" t="n">
        <v>532.0973786</v>
      </c>
      <c r="K148" s="65" t="n">
        <v>1700.497638</v>
      </c>
      <c r="L148" s="65" t="n">
        <v>1281.814689</v>
      </c>
      <c r="M148" s="65" t="n">
        <v>716.9004415</v>
      </c>
      <c r="N148" s="65" t="n">
        <v>192.3616353</v>
      </c>
      <c r="O148" s="65" t="n">
        <v>900</v>
      </c>
      <c r="P148" s="65" t="n">
        <v>416.7</v>
      </c>
      <c r="Q148" s="65" t="n">
        <v>609.2254818</v>
      </c>
      <c r="R148" s="65" t="n">
        <v>129.5313097</v>
      </c>
      <c r="S148" s="65" t="n">
        <v>10580</v>
      </c>
      <c r="T148" s="66" t="n">
        <v>16231</v>
      </c>
      <c r="U148" s="66" t="n">
        <v>33189</v>
      </c>
      <c r="V148" s="65" t="n">
        <v>1802</v>
      </c>
      <c r="W148" s="66" t="n">
        <v>2613</v>
      </c>
      <c r="X148" s="65" t="n">
        <v>200.3</v>
      </c>
      <c r="Y148" s="65" t="n">
        <v>712.3621227</v>
      </c>
      <c r="Z148" s="65" t="n">
        <v>592.7901509</v>
      </c>
      <c r="AA148" s="65" t="n">
        <v>1605</v>
      </c>
      <c r="AB148" s="65" t="n">
        <v>4429</v>
      </c>
      <c r="AC148" s="67" t="n">
        <v>1076</v>
      </c>
      <c r="AD148" s="63"/>
    </row>
    <row r="149" customFormat="false" ht="15" hidden="false" customHeight="false" outlineLevel="0" collapsed="false">
      <c r="A149" s="64" t="s">
        <v>458</v>
      </c>
      <c r="B149" s="65" t="n">
        <v>5819</v>
      </c>
      <c r="C149" s="65" t="n">
        <v>220.87863</v>
      </c>
      <c r="D149" s="65" t="n">
        <v>731.1591058</v>
      </c>
      <c r="E149" s="65" t="n">
        <v>693.3490995</v>
      </c>
      <c r="F149" s="65" t="n">
        <v>149.1699026</v>
      </c>
      <c r="G149" s="65" t="n">
        <v>318.099885</v>
      </c>
      <c r="H149" s="65" t="n">
        <v>211.1</v>
      </c>
      <c r="I149" s="65" t="n">
        <v>200</v>
      </c>
      <c r="J149" s="65" t="n">
        <v>287.4987346</v>
      </c>
      <c r="K149" s="65" t="n">
        <v>1307.240839</v>
      </c>
      <c r="L149" s="65" t="n">
        <v>985.3824392</v>
      </c>
      <c r="M149" s="65" t="n">
        <v>551.1101656</v>
      </c>
      <c r="N149" s="65" t="n">
        <v>147.8761158</v>
      </c>
      <c r="O149" s="65" t="n">
        <v>900</v>
      </c>
      <c r="P149" s="65" t="n">
        <v>3776</v>
      </c>
      <c r="Q149" s="65" t="n">
        <v>468.336099</v>
      </c>
      <c r="R149" s="65" t="n">
        <v>99.57592074</v>
      </c>
      <c r="S149" s="65" t="n">
        <v>8742</v>
      </c>
      <c r="T149" s="66" t="n">
        <v>12776</v>
      </c>
      <c r="U149" s="66" t="n">
        <v>28415</v>
      </c>
      <c r="V149" s="65" t="n">
        <v>1547</v>
      </c>
      <c r="W149" s="66" t="n">
        <v>5561</v>
      </c>
      <c r="X149" s="65" t="n">
        <v>219.5</v>
      </c>
      <c r="Y149" s="65" t="n">
        <v>498.8144899</v>
      </c>
      <c r="Z149" s="65" t="n">
        <v>455.7015999</v>
      </c>
      <c r="AA149" s="65" t="n">
        <v>6837</v>
      </c>
      <c r="AB149" s="65" t="n">
        <v>4766</v>
      </c>
      <c r="AC149" s="67" t="n">
        <v>136.5</v>
      </c>
      <c r="AD149" s="63"/>
    </row>
    <row r="150" customFormat="false" ht="15" hidden="false" customHeight="false" outlineLevel="0" collapsed="false">
      <c r="A150" s="64" t="s">
        <v>459</v>
      </c>
      <c r="B150" s="65" t="n">
        <v>12925</v>
      </c>
      <c r="C150" s="65" t="n">
        <v>208.7520473</v>
      </c>
      <c r="D150" s="65" t="n">
        <v>691.0173256</v>
      </c>
      <c r="E150" s="65" t="n">
        <v>918.617715</v>
      </c>
      <c r="F150" s="65" t="n">
        <v>157.8430728</v>
      </c>
      <c r="G150" s="65" t="n">
        <v>336.5951337</v>
      </c>
      <c r="H150" s="65" t="n">
        <v>2031</v>
      </c>
      <c r="I150" s="65" t="n">
        <v>200</v>
      </c>
      <c r="J150" s="65" t="n">
        <v>563.5624396</v>
      </c>
      <c r="K150" s="65" t="n">
        <v>1235.471269</v>
      </c>
      <c r="L150" s="65" t="n">
        <v>931.2833998</v>
      </c>
      <c r="M150" s="65" t="n">
        <v>520.8533542</v>
      </c>
      <c r="N150" s="65" t="n">
        <v>139.7574854</v>
      </c>
      <c r="O150" s="65" t="n">
        <v>21731</v>
      </c>
      <c r="P150" s="65" t="n">
        <v>4116</v>
      </c>
      <c r="Q150" s="65" t="n">
        <v>442.6237136</v>
      </c>
      <c r="R150" s="65" t="n">
        <v>94.10904671</v>
      </c>
      <c r="S150" s="65" t="n">
        <v>41442</v>
      </c>
      <c r="T150" s="66" t="n">
        <v>54130</v>
      </c>
      <c r="U150" s="66" t="n">
        <v>74476</v>
      </c>
      <c r="V150" s="65" t="n">
        <v>5495</v>
      </c>
      <c r="W150" s="66" t="n">
        <v>10198</v>
      </c>
      <c r="X150" s="65" t="n">
        <v>222.1</v>
      </c>
      <c r="Y150" s="65" t="n">
        <v>527.8170092</v>
      </c>
      <c r="Z150" s="65" t="n">
        <v>430.6828683</v>
      </c>
      <c r="AA150" s="65" t="n">
        <v>4352</v>
      </c>
      <c r="AB150" s="65" t="n">
        <v>9907</v>
      </c>
      <c r="AC150" s="67" t="n">
        <v>46790</v>
      </c>
      <c r="AD150" s="63"/>
    </row>
    <row r="151" customFormat="false" ht="15" hidden="false" customHeight="false" outlineLevel="0" collapsed="false">
      <c r="A151" s="64" t="s">
        <v>460</v>
      </c>
      <c r="B151" s="65" t="n">
        <v>7505</v>
      </c>
      <c r="C151" s="65" t="n">
        <v>253.235822</v>
      </c>
      <c r="D151" s="65" t="n">
        <v>838.2688589</v>
      </c>
      <c r="E151" s="65" t="n">
        <v>1250.462488</v>
      </c>
      <c r="F151" s="65" t="n">
        <v>180.3877101</v>
      </c>
      <c r="G151" s="65" t="n">
        <v>384.6708272</v>
      </c>
      <c r="H151" s="65" t="n">
        <v>2380</v>
      </c>
      <c r="I151" s="65" t="n">
        <v>200</v>
      </c>
      <c r="J151" s="65" t="n">
        <v>1378.329306</v>
      </c>
      <c r="K151" s="65" t="n">
        <v>1498.742583</v>
      </c>
      <c r="L151" s="65" t="n">
        <v>1129.734153</v>
      </c>
      <c r="M151" s="65" t="n">
        <v>631.8439939</v>
      </c>
      <c r="N151" s="65" t="n">
        <v>169.5389442</v>
      </c>
      <c r="O151" s="65" t="n">
        <v>30110</v>
      </c>
      <c r="P151" s="65" t="n">
        <v>3036</v>
      </c>
      <c r="Q151" s="65" t="n">
        <v>536.944099</v>
      </c>
      <c r="R151" s="65" t="n">
        <v>114.1631046</v>
      </c>
      <c r="S151" s="65" t="n">
        <v>50205</v>
      </c>
      <c r="T151" s="66" t="n">
        <v>62808</v>
      </c>
      <c r="U151" s="66" t="n">
        <v>74126</v>
      </c>
      <c r="V151" s="65" t="n">
        <v>6321</v>
      </c>
      <c r="W151" s="66" t="n">
        <v>10142</v>
      </c>
      <c r="X151" s="65" t="n">
        <v>1650</v>
      </c>
      <c r="Y151" s="65" t="n">
        <v>603.2048156</v>
      </c>
      <c r="Z151" s="65" t="n">
        <v>522.4587332</v>
      </c>
      <c r="AA151" s="65" t="n">
        <v>6679</v>
      </c>
      <c r="AB151" s="65" t="n">
        <v>13918</v>
      </c>
      <c r="AC151" s="67" t="n">
        <v>55316</v>
      </c>
      <c r="AD151" s="63"/>
    </row>
    <row r="152" customFormat="false" ht="15" hidden="false" customHeight="false" outlineLevel="0" collapsed="false">
      <c r="A152" s="64" t="s">
        <v>461</v>
      </c>
      <c r="B152" s="65" t="n">
        <v>18749</v>
      </c>
      <c r="C152" s="65" t="n">
        <v>148.7599298</v>
      </c>
      <c r="D152" s="65" t="n">
        <v>492.429608</v>
      </c>
      <c r="E152" s="65" t="n">
        <v>1042.893137</v>
      </c>
      <c r="F152" s="65" t="n">
        <v>114.0647009</v>
      </c>
      <c r="G152" s="65" t="n">
        <v>243.2392032</v>
      </c>
      <c r="H152" s="65" t="n">
        <v>2.821</v>
      </c>
      <c r="I152" s="65" t="n">
        <v>200</v>
      </c>
      <c r="J152" s="65" t="n">
        <v>719.0951857</v>
      </c>
      <c r="K152" s="65" t="n">
        <v>880.4158889</v>
      </c>
      <c r="L152" s="65" t="n">
        <v>663.6469196</v>
      </c>
      <c r="M152" s="65" t="n">
        <v>371.1681366</v>
      </c>
      <c r="N152" s="65" t="n">
        <v>99.59334044</v>
      </c>
      <c r="O152" s="65" t="n">
        <v>17932</v>
      </c>
      <c r="P152" s="65" t="n">
        <v>11646</v>
      </c>
      <c r="Q152" s="65" t="n">
        <v>315.4204876</v>
      </c>
      <c r="R152" s="65" t="n">
        <v>67.06355871</v>
      </c>
      <c r="S152" s="65" t="n">
        <v>20349</v>
      </c>
      <c r="T152" s="66" t="n">
        <v>23735</v>
      </c>
      <c r="U152" s="66" t="n">
        <v>72176</v>
      </c>
      <c r="V152" s="65" t="n">
        <v>12909</v>
      </c>
      <c r="W152" s="66" t="n">
        <v>25595</v>
      </c>
      <c r="X152" s="65" t="n">
        <v>3272</v>
      </c>
      <c r="Y152" s="65" t="n">
        <v>381.42497</v>
      </c>
      <c r="Z152" s="65" t="n">
        <v>306.911257</v>
      </c>
      <c r="AA152" s="65" t="n">
        <v>11991</v>
      </c>
      <c r="AB152" s="65" t="n">
        <v>8699</v>
      </c>
      <c r="AC152" s="67" t="n">
        <v>1966</v>
      </c>
      <c r="AD152" s="63"/>
    </row>
    <row r="153" customFormat="false" ht="15" hidden="false" customHeight="false" outlineLevel="0" collapsed="false">
      <c r="A153" s="64" t="s">
        <v>462</v>
      </c>
      <c r="B153" s="65" t="n">
        <v>6270</v>
      </c>
      <c r="C153" s="65" t="n">
        <v>35.67639796</v>
      </c>
      <c r="D153" s="65" t="n">
        <v>118.097089</v>
      </c>
      <c r="E153" s="65" t="n">
        <v>89.95346931</v>
      </c>
      <c r="F153" s="65" t="n">
        <v>28.69511177</v>
      </c>
      <c r="G153" s="65" t="n">
        <v>61.19137706</v>
      </c>
      <c r="H153" s="65" t="n">
        <v>3.855</v>
      </c>
      <c r="I153" s="65" t="n">
        <v>277.4</v>
      </c>
      <c r="J153" s="65" t="n">
        <v>278.5852684</v>
      </c>
      <c r="K153" s="65" t="n">
        <v>211.1460235</v>
      </c>
      <c r="L153" s="65" t="n">
        <v>159.1593358</v>
      </c>
      <c r="M153" s="65" t="n">
        <v>89.01551763</v>
      </c>
      <c r="N153" s="65" t="n">
        <v>23.88500488</v>
      </c>
      <c r="O153" s="65" t="n">
        <v>9597</v>
      </c>
      <c r="P153" s="65" t="n">
        <v>4484</v>
      </c>
      <c r="Q153" s="65" t="n">
        <v>75.64581981</v>
      </c>
      <c r="R153" s="65" t="n">
        <v>16.08353952</v>
      </c>
      <c r="S153" s="65" t="n">
        <v>9524</v>
      </c>
      <c r="T153" s="66" t="n">
        <v>8020</v>
      </c>
      <c r="U153" s="66" t="n">
        <v>32506</v>
      </c>
      <c r="V153" s="65" t="n">
        <v>9730</v>
      </c>
      <c r="W153" s="66" t="n">
        <v>14927</v>
      </c>
      <c r="X153" s="65" t="n">
        <v>3056</v>
      </c>
      <c r="Y153" s="65" t="n">
        <v>95.95459469</v>
      </c>
      <c r="Z153" s="65" t="n">
        <v>73.60509085</v>
      </c>
      <c r="AA153" s="65" t="n">
        <v>4851</v>
      </c>
      <c r="AB153" s="65" t="n">
        <v>8151</v>
      </c>
      <c r="AC153" s="67" t="n">
        <v>293.3</v>
      </c>
      <c r="AD153" s="63"/>
    </row>
    <row r="154" customFormat="false" ht="15" hidden="false" customHeight="false" outlineLevel="0" collapsed="false">
      <c r="A154" s="64" t="s">
        <v>463</v>
      </c>
      <c r="B154" s="65" t="n">
        <v>3491</v>
      </c>
      <c r="C154" s="65" t="n">
        <v>18.03961549</v>
      </c>
      <c r="D154" s="65" t="n">
        <v>59.71527951</v>
      </c>
      <c r="E154" s="65" t="n">
        <v>0.22311868</v>
      </c>
      <c r="F154" s="65" t="n">
        <v>18.2753512</v>
      </c>
      <c r="G154" s="65" t="n">
        <v>38.97158217</v>
      </c>
      <c r="H154" s="65" t="n">
        <v>8.846</v>
      </c>
      <c r="I154" s="65" t="n">
        <v>200</v>
      </c>
      <c r="J154" s="65" t="n">
        <v>135.358083</v>
      </c>
      <c r="K154" s="65" t="n">
        <v>106.7650686</v>
      </c>
      <c r="L154" s="65" t="n">
        <v>80.47822604</v>
      </c>
      <c r="M154" s="65" t="n">
        <v>45.01030941</v>
      </c>
      <c r="N154" s="65" t="n">
        <v>12.07734885</v>
      </c>
      <c r="O154" s="65" t="n">
        <v>3154</v>
      </c>
      <c r="P154" s="65" t="n">
        <v>1259</v>
      </c>
      <c r="Q154" s="65" t="n">
        <v>38.24997984</v>
      </c>
      <c r="R154" s="65" t="n">
        <v>8.13257182</v>
      </c>
      <c r="S154" s="65" t="n">
        <v>14255</v>
      </c>
      <c r="T154" s="66" t="n">
        <v>7201</v>
      </c>
      <c r="U154" s="66" t="n">
        <v>16677</v>
      </c>
      <c r="V154" s="65" t="n">
        <v>6752</v>
      </c>
      <c r="W154" s="66" t="n">
        <v>8004</v>
      </c>
      <c r="X154" s="65" t="n">
        <v>1145</v>
      </c>
      <c r="Y154" s="65" t="n">
        <v>61.11159041</v>
      </c>
      <c r="Z154" s="65" t="n">
        <v>37.21809412</v>
      </c>
      <c r="AA154" s="65" t="n">
        <v>2484</v>
      </c>
      <c r="AB154" s="65" t="n">
        <v>3650</v>
      </c>
      <c r="AC154" s="67" t="n">
        <v>758.8</v>
      </c>
      <c r="AD154" s="63"/>
    </row>
    <row r="155" customFormat="false" ht="15" hidden="false" customHeight="false" outlineLevel="0" collapsed="false">
      <c r="A155" s="64" t="s">
        <v>464</v>
      </c>
      <c r="B155" s="65" t="n">
        <v>1498</v>
      </c>
      <c r="C155" s="65" t="n">
        <v>14.55377494</v>
      </c>
      <c r="D155" s="65" t="n">
        <v>48.17634494</v>
      </c>
      <c r="E155" s="65" t="n">
        <v>0.197143651</v>
      </c>
      <c r="F155" s="65" t="n">
        <v>15.65249009</v>
      </c>
      <c r="G155" s="65" t="n">
        <v>33.37841758</v>
      </c>
      <c r="H155" s="65" t="n">
        <v>12.03</v>
      </c>
      <c r="I155" s="65" t="n">
        <v>85</v>
      </c>
      <c r="J155" s="65" t="n">
        <v>391.8217932</v>
      </c>
      <c r="K155" s="65" t="n">
        <v>86.13458423</v>
      </c>
      <c r="L155" s="65" t="n">
        <v>64.92721476</v>
      </c>
      <c r="M155" s="65" t="n">
        <v>36.31285342</v>
      </c>
      <c r="N155" s="65" t="n">
        <v>9.743612171</v>
      </c>
      <c r="O155" s="65" t="n">
        <v>7975</v>
      </c>
      <c r="P155" s="65" t="n">
        <v>862.6</v>
      </c>
      <c r="Q155" s="65" t="n">
        <v>30.85883944</v>
      </c>
      <c r="R155" s="65" t="n">
        <v>6.561094387</v>
      </c>
      <c r="S155" s="65" t="n">
        <v>10624</v>
      </c>
      <c r="T155" s="66" t="n">
        <v>4659</v>
      </c>
      <c r="U155" s="66" t="n">
        <v>14845</v>
      </c>
      <c r="V155" s="65" t="n">
        <v>2021</v>
      </c>
      <c r="W155" s="66" t="n">
        <v>2609</v>
      </c>
      <c r="X155" s="65" t="n">
        <v>895.6</v>
      </c>
      <c r="Y155" s="65" t="n">
        <v>52.34091279</v>
      </c>
      <c r="Z155" s="65" t="n">
        <v>30.02634761</v>
      </c>
      <c r="AA155" s="65" t="n">
        <v>3443</v>
      </c>
      <c r="AB155" s="65" t="n">
        <v>852.5</v>
      </c>
      <c r="AC155" s="67" t="n">
        <v>955.5</v>
      </c>
      <c r="AD155" s="63"/>
    </row>
    <row r="156" customFormat="false" ht="15" hidden="false" customHeight="false" outlineLevel="0" collapsed="false">
      <c r="A156" s="64" t="s">
        <v>465</v>
      </c>
      <c r="B156" s="65" t="n">
        <v>1429</v>
      </c>
      <c r="C156" s="65" t="n">
        <v>15.56948157</v>
      </c>
      <c r="D156" s="65" t="n">
        <v>51.53856766</v>
      </c>
      <c r="E156" s="65" t="n">
        <v>24.13871085</v>
      </c>
      <c r="F156" s="65" t="n">
        <v>16.28521244</v>
      </c>
      <c r="G156" s="65" t="n">
        <v>34.72767707</v>
      </c>
      <c r="H156" s="65" t="n">
        <v>13.75</v>
      </c>
      <c r="I156" s="65" t="n">
        <v>85</v>
      </c>
      <c r="J156" s="65" t="n">
        <v>171.768169</v>
      </c>
      <c r="K156" s="65" t="n">
        <v>92.14590902</v>
      </c>
      <c r="L156" s="65" t="n">
        <v>69.45847917</v>
      </c>
      <c r="M156" s="65" t="n">
        <v>38.84712415</v>
      </c>
      <c r="N156" s="65" t="n">
        <v>10.42361798</v>
      </c>
      <c r="O156" s="65" t="n">
        <v>6109</v>
      </c>
      <c r="P156" s="65" t="n">
        <v>1021</v>
      </c>
      <c r="Q156" s="65" t="n">
        <v>33.01247504</v>
      </c>
      <c r="R156" s="65" t="n">
        <v>7.018992567</v>
      </c>
      <c r="S156" s="65" t="n">
        <v>10028</v>
      </c>
      <c r="T156" s="66" t="n">
        <v>4659</v>
      </c>
      <c r="U156" s="66" t="n">
        <v>11975</v>
      </c>
      <c r="V156" s="65" t="n">
        <v>1625</v>
      </c>
      <c r="W156" s="66" t="n">
        <v>2426</v>
      </c>
      <c r="X156" s="65" t="n">
        <v>1522</v>
      </c>
      <c r="Y156" s="65" t="n">
        <v>54.45669533</v>
      </c>
      <c r="Z156" s="65" t="n">
        <v>32.12188367</v>
      </c>
      <c r="AA156" s="65" t="n">
        <v>250</v>
      </c>
      <c r="AB156" s="65" t="n">
        <v>150</v>
      </c>
      <c r="AC156" s="67" t="n">
        <v>1102</v>
      </c>
      <c r="AD156" s="63"/>
    </row>
    <row r="157" customFormat="false" ht="15" hidden="false" customHeight="false" outlineLevel="0" collapsed="false">
      <c r="A157" s="64" t="s">
        <v>466</v>
      </c>
      <c r="B157" s="65" t="n">
        <v>1276</v>
      </c>
      <c r="C157" s="65" t="n">
        <v>32.59116277</v>
      </c>
      <c r="D157" s="65" t="n">
        <v>107.8842504</v>
      </c>
      <c r="E157" s="65" t="n">
        <v>118.7454127</v>
      </c>
      <c r="F157" s="65" t="n">
        <v>35.81323247</v>
      </c>
      <c r="G157" s="65" t="n">
        <v>76.37053408</v>
      </c>
      <c r="H157" s="65" t="n">
        <v>14.19</v>
      </c>
      <c r="I157" s="65" t="n">
        <v>150</v>
      </c>
      <c r="J157" s="65" t="n">
        <v>119.7008107</v>
      </c>
      <c r="K157" s="65" t="n">
        <v>192.8864687</v>
      </c>
      <c r="L157" s="65" t="n">
        <v>145.3955028</v>
      </c>
      <c r="M157" s="65" t="n">
        <v>81.31760464</v>
      </c>
      <c r="N157" s="65" t="n">
        <v>21.81946963</v>
      </c>
      <c r="O157" s="65" t="n">
        <v>750</v>
      </c>
      <c r="P157" s="65" t="n">
        <v>656.2</v>
      </c>
      <c r="Q157" s="65" t="n">
        <v>69.10409591</v>
      </c>
      <c r="R157" s="65" t="n">
        <v>14.69266194</v>
      </c>
      <c r="S157" s="65" t="n">
        <v>6965</v>
      </c>
      <c r="T157" s="66" t="n">
        <v>4659</v>
      </c>
      <c r="U157" s="66" t="n">
        <v>9179</v>
      </c>
      <c r="V157" s="65" t="n">
        <v>1564</v>
      </c>
      <c r="W157" s="66" t="n">
        <v>2184</v>
      </c>
      <c r="X157" s="65" t="n">
        <v>1058</v>
      </c>
      <c r="Y157" s="65" t="n">
        <v>119.7571291</v>
      </c>
      <c r="Z157" s="65" t="n">
        <v>67.23984577</v>
      </c>
      <c r="AA157" s="65" t="n">
        <v>250</v>
      </c>
      <c r="AB157" s="65" t="n">
        <v>350</v>
      </c>
      <c r="AC157" s="67" t="n">
        <v>1154</v>
      </c>
      <c r="AD157" s="63"/>
    </row>
    <row r="158" customFormat="false" ht="15" hidden="false" customHeight="false" outlineLevel="0" collapsed="false">
      <c r="A158" s="64" t="s">
        <v>467</v>
      </c>
      <c r="B158" s="65" t="n">
        <v>1260</v>
      </c>
      <c r="C158" s="65" t="n">
        <v>22.97456004</v>
      </c>
      <c r="D158" s="65" t="n">
        <v>76.05108185</v>
      </c>
      <c r="E158" s="65" t="n">
        <v>31.39060481</v>
      </c>
      <c r="F158" s="65" t="n">
        <v>20.61427791</v>
      </c>
      <c r="G158" s="65" t="n">
        <v>43.95926604</v>
      </c>
      <c r="H158" s="65" t="n">
        <v>5.681</v>
      </c>
      <c r="I158" s="65" t="n">
        <v>200</v>
      </c>
      <c r="J158" s="65" t="n">
        <v>177.7515395</v>
      </c>
      <c r="K158" s="65" t="n">
        <v>135.9718825</v>
      </c>
      <c r="L158" s="65" t="n">
        <v>102.4939715</v>
      </c>
      <c r="M158" s="65" t="n">
        <v>57.32339784</v>
      </c>
      <c r="N158" s="65" t="n">
        <v>15.3812467</v>
      </c>
      <c r="O158" s="65" t="n">
        <v>900</v>
      </c>
      <c r="P158" s="65" t="n">
        <v>413.9</v>
      </c>
      <c r="Q158" s="65" t="n">
        <v>48.71370228</v>
      </c>
      <c r="R158" s="65" t="n">
        <v>10.35733049</v>
      </c>
      <c r="S158" s="65" t="n">
        <v>5269</v>
      </c>
      <c r="T158" s="66" t="n">
        <v>4659</v>
      </c>
      <c r="U158" s="66" t="n">
        <v>8869</v>
      </c>
      <c r="V158" s="65" t="n">
        <v>1204</v>
      </c>
      <c r="W158" s="66" t="n">
        <v>2290</v>
      </c>
      <c r="X158" s="65" t="n">
        <v>845.8</v>
      </c>
      <c r="Y158" s="65" t="n">
        <v>68.9328098</v>
      </c>
      <c r="Z158" s="65" t="n">
        <v>47.39953233</v>
      </c>
      <c r="AA158" s="65" t="n">
        <v>1997</v>
      </c>
      <c r="AB158" s="65" t="n">
        <v>559.1</v>
      </c>
      <c r="AC158" s="67" t="n">
        <v>566.3</v>
      </c>
      <c r="AD158" s="63"/>
    </row>
    <row r="159" customFormat="false" ht="15" hidden="false" customHeight="false" outlineLevel="0" collapsed="false">
      <c r="A159" s="64" t="s">
        <v>468</v>
      </c>
      <c r="B159" s="65" t="n">
        <v>2510</v>
      </c>
      <c r="C159" s="65" t="n">
        <v>57.88356412</v>
      </c>
      <c r="D159" s="65" t="n">
        <v>191.6079205</v>
      </c>
      <c r="E159" s="65" t="n">
        <v>195.2757542</v>
      </c>
      <c r="F159" s="65" t="n">
        <v>48.68656675</v>
      </c>
      <c r="G159" s="65" t="n">
        <v>103.8224938</v>
      </c>
      <c r="H159" s="65" t="n">
        <v>1077</v>
      </c>
      <c r="I159" s="65" t="n">
        <v>200</v>
      </c>
      <c r="J159" s="65" t="n">
        <v>162.7763938</v>
      </c>
      <c r="K159" s="65" t="n">
        <v>342.5761873</v>
      </c>
      <c r="L159" s="65" t="n">
        <v>258.2298142</v>
      </c>
      <c r="M159" s="65" t="n">
        <v>144.4242053</v>
      </c>
      <c r="N159" s="65" t="n">
        <v>38.75248877</v>
      </c>
      <c r="O159" s="65" t="n">
        <v>900</v>
      </c>
      <c r="P159" s="65" t="n">
        <v>243.9</v>
      </c>
      <c r="Q159" s="65" t="n">
        <v>122.732392</v>
      </c>
      <c r="R159" s="65" t="n">
        <v>26.09491553</v>
      </c>
      <c r="S159" s="65" t="n">
        <v>4956</v>
      </c>
      <c r="T159" s="66" t="n">
        <v>4659</v>
      </c>
      <c r="U159" s="66" t="n">
        <v>9876</v>
      </c>
      <c r="V159" s="65" t="n">
        <v>855.7</v>
      </c>
      <c r="W159" s="66" t="n">
        <v>1234</v>
      </c>
      <c r="X159" s="65" t="n">
        <v>300</v>
      </c>
      <c r="Y159" s="65" t="n">
        <v>162.8047249</v>
      </c>
      <c r="Z159" s="65" t="n">
        <v>119.4213889</v>
      </c>
      <c r="AA159" s="65" t="n">
        <v>300</v>
      </c>
      <c r="AB159" s="65" t="n">
        <v>606.4</v>
      </c>
      <c r="AC159" s="67" t="n">
        <v>297</v>
      </c>
      <c r="AD159" s="63"/>
    </row>
    <row r="160" customFormat="false" ht="15" hidden="false" customHeight="false" outlineLevel="0" collapsed="false">
      <c r="A160" s="64" t="s">
        <v>469</v>
      </c>
      <c r="B160" s="65" t="n">
        <v>1788</v>
      </c>
      <c r="C160" s="65" t="n">
        <v>381.9848166</v>
      </c>
      <c r="D160" s="65" t="n">
        <v>1264.457666</v>
      </c>
      <c r="E160" s="65" t="n">
        <v>897.3893983</v>
      </c>
      <c r="F160" s="65" t="n">
        <v>379.4172177</v>
      </c>
      <c r="G160" s="65" t="n">
        <v>809.0946713</v>
      </c>
      <c r="H160" s="65" t="n">
        <v>41.23</v>
      </c>
      <c r="I160" s="65" t="n">
        <v>200</v>
      </c>
      <c r="J160" s="65" t="n">
        <v>618.0431397</v>
      </c>
      <c r="K160" s="65" t="n">
        <v>2260.72641</v>
      </c>
      <c r="L160" s="65" t="n">
        <v>1704.108407</v>
      </c>
      <c r="M160" s="65" t="n">
        <v>953.0832182</v>
      </c>
      <c r="N160" s="65" t="n">
        <v>255.7351563</v>
      </c>
      <c r="O160" s="65" t="n">
        <v>900</v>
      </c>
      <c r="P160" s="65" t="n">
        <v>394.4</v>
      </c>
      <c r="Q160" s="65" t="n">
        <v>809.9347541</v>
      </c>
      <c r="R160" s="65" t="n">
        <v>172.2053864</v>
      </c>
      <c r="S160" s="65" t="n">
        <v>5805</v>
      </c>
      <c r="T160" s="66" t="n">
        <v>6321</v>
      </c>
      <c r="U160" s="66" t="n">
        <v>10990</v>
      </c>
      <c r="V160" s="65" t="n">
        <v>271.6</v>
      </c>
      <c r="W160" s="66" t="n">
        <v>935.3</v>
      </c>
      <c r="X160" s="65" t="n">
        <v>300</v>
      </c>
      <c r="Y160" s="65" t="n">
        <v>1268.746594</v>
      </c>
      <c r="Z160" s="65" t="n">
        <v>788.0848051</v>
      </c>
      <c r="AA160" s="65" t="n">
        <v>1223</v>
      </c>
      <c r="AB160" s="65" t="n">
        <v>558.4</v>
      </c>
      <c r="AC160" s="67" t="n">
        <v>135.9</v>
      </c>
      <c r="AD160" s="63"/>
    </row>
    <row r="161" customFormat="false" ht="15" hidden="false" customHeight="false" outlineLevel="0" collapsed="false">
      <c r="A161" s="64" t="s">
        <v>470</v>
      </c>
      <c r="B161" s="65" t="n">
        <v>1502</v>
      </c>
      <c r="C161" s="65" t="n">
        <v>574.3106225</v>
      </c>
      <c r="D161" s="65" t="n">
        <v>1901.100351</v>
      </c>
      <c r="E161" s="65" t="n">
        <v>2869.11204</v>
      </c>
      <c r="F161" s="65" t="n">
        <v>585.3712056</v>
      </c>
      <c r="G161" s="65" t="n">
        <v>1248.284741</v>
      </c>
      <c r="H161" s="65" t="n">
        <v>33.81</v>
      </c>
      <c r="I161" s="65" t="n">
        <v>200</v>
      </c>
      <c r="J161" s="65" t="n">
        <v>4513.512013</v>
      </c>
      <c r="K161" s="65" t="n">
        <v>3398.981151</v>
      </c>
      <c r="L161" s="65" t="n">
        <v>2562.111156</v>
      </c>
      <c r="M161" s="65" t="n">
        <v>1432.951763</v>
      </c>
      <c r="N161" s="65" t="n">
        <v>384.4954313</v>
      </c>
      <c r="O161" s="65" t="n">
        <v>900</v>
      </c>
      <c r="P161" s="65" t="n">
        <v>516.8</v>
      </c>
      <c r="Q161" s="65" t="n">
        <v>1217.729377</v>
      </c>
      <c r="R161" s="65" t="n">
        <v>258.9091983</v>
      </c>
      <c r="S161" s="65" t="n">
        <v>4734</v>
      </c>
      <c r="T161" s="66" t="n">
        <v>5262</v>
      </c>
      <c r="U161" s="66" t="n">
        <v>9901</v>
      </c>
      <c r="V161" s="65" t="n">
        <v>254.1</v>
      </c>
      <c r="W161" s="66" t="n">
        <v>980.5</v>
      </c>
      <c r="X161" s="65" t="n">
        <v>358.2</v>
      </c>
      <c r="Y161" s="65" t="n">
        <v>1957.443387</v>
      </c>
      <c r="Z161" s="65" t="n">
        <v>1184.878182</v>
      </c>
      <c r="AA161" s="65" t="n">
        <v>1402</v>
      </c>
      <c r="AB161" s="65" t="n">
        <v>558.1</v>
      </c>
      <c r="AC161" s="67" t="n">
        <v>131.9</v>
      </c>
      <c r="AD161" s="63"/>
    </row>
    <row r="162" customFormat="false" ht="15" hidden="false" customHeight="false" outlineLevel="0" collapsed="false">
      <c r="A162" s="64" t="s">
        <v>471</v>
      </c>
      <c r="B162" s="65" t="n">
        <v>1246</v>
      </c>
      <c r="C162" s="65" t="n">
        <v>239.4044333</v>
      </c>
      <c r="D162" s="65" t="n">
        <v>792.4837788</v>
      </c>
      <c r="E162" s="65" t="n">
        <v>881.4372716</v>
      </c>
      <c r="F162" s="65" t="n">
        <v>188.5435579</v>
      </c>
      <c r="G162" s="65" t="n">
        <v>402.0629029</v>
      </c>
      <c r="H162" s="65" t="n">
        <v>10.33</v>
      </c>
      <c r="I162" s="65" t="n">
        <v>200</v>
      </c>
      <c r="J162" s="65" t="n">
        <v>2325.467987</v>
      </c>
      <c r="K162" s="65" t="n">
        <v>1416.883346</v>
      </c>
      <c r="L162" s="65" t="n">
        <v>1068.029643</v>
      </c>
      <c r="M162" s="65" t="n">
        <v>597.3335531</v>
      </c>
      <c r="N162" s="65" t="n">
        <v>160.2789627</v>
      </c>
      <c r="O162" s="65" t="n">
        <v>949.9</v>
      </c>
      <c r="P162" s="65" t="n">
        <v>436.5</v>
      </c>
      <c r="Q162" s="65" t="n">
        <v>507.6169585</v>
      </c>
      <c r="R162" s="65" t="n">
        <v>107.9276745</v>
      </c>
      <c r="S162" s="65" t="n">
        <v>5341</v>
      </c>
      <c r="T162" s="66" t="n">
        <v>5704</v>
      </c>
      <c r="U162" s="66" t="n">
        <v>10310</v>
      </c>
      <c r="V162" s="65" t="n">
        <v>454.7</v>
      </c>
      <c r="W162" s="66" t="n">
        <v>1159</v>
      </c>
      <c r="X162" s="65" t="n">
        <v>364.3</v>
      </c>
      <c r="Y162" s="65" t="n">
        <v>630.4774422</v>
      </c>
      <c r="Z162" s="65" t="n">
        <v>493.9227632</v>
      </c>
      <c r="AA162" s="65" t="n">
        <v>961.3</v>
      </c>
      <c r="AB162" s="65" t="n">
        <v>924.8</v>
      </c>
      <c r="AC162" s="67" t="n">
        <v>130.7</v>
      </c>
      <c r="AD162" s="63"/>
    </row>
    <row r="163" customFormat="false" ht="15" hidden="false" customHeight="false" outlineLevel="0" collapsed="false">
      <c r="A163" s="64" t="s">
        <v>472</v>
      </c>
      <c r="B163" s="65" t="n">
        <v>2820</v>
      </c>
      <c r="C163" s="65" t="n">
        <v>116.9704587</v>
      </c>
      <c r="D163" s="65" t="n">
        <v>387.1991419</v>
      </c>
      <c r="E163" s="65" t="n">
        <v>1006.459682</v>
      </c>
      <c r="F163" s="65" t="n">
        <v>87.27726523</v>
      </c>
      <c r="G163" s="65" t="n">
        <v>186.1158823</v>
      </c>
      <c r="H163" s="65" t="n">
        <v>56.34</v>
      </c>
      <c r="I163" s="65" t="n">
        <v>200</v>
      </c>
      <c r="J163" s="65" t="n">
        <v>548.075439</v>
      </c>
      <c r="K163" s="65" t="n">
        <v>692.2741264</v>
      </c>
      <c r="L163" s="65" t="n">
        <v>521.8279194</v>
      </c>
      <c r="M163" s="65" t="n">
        <v>291.8508181</v>
      </c>
      <c r="N163" s="65" t="n">
        <v>78.31059573</v>
      </c>
      <c r="O163" s="65" t="n">
        <v>3931</v>
      </c>
      <c r="P163" s="65" t="n">
        <v>283.1</v>
      </c>
      <c r="Q163" s="65" t="n">
        <v>248.0162447</v>
      </c>
      <c r="R163" s="65" t="n">
        <v>52.73231334</v>
      </c>
      <c r="S163" s="65" t="n">
        <v>9369</v>
      </c>
      <c r="T163" s="66" t="n">
        <v>10107</v>
      </c>
      <c r="U163" s="66" t="n">
        <v>20351</v>
      </c>
      <c r="V163" s="65" t="n">
        <v>1065</v>
      </c>
      <c r="W163" s="66" t="n">
        <v>1674</v>
      </c>
      <c r="X163" s="65" t="n">
        <v>200.1</v>
      </c>
      <c r="Y163" s="65" t="n">
        <v>291.8495204</v>
      </c>
      <c r="Z163" s="65" t="n">
        <v>241.3254066</v>
      </c>
      <c r="AA163" s="65" t="n">
        <v>1429</v>
      </c>
      <c r="AB163" s="65" t="n">
        <v>1629</v>
      </c>
      <c r="AC163" s="67" t="n">
        <v>354</v>
      </c>
      <c r="AD163" s="63"/>
    </row>
    <row r="164" customFormat="false" ht="15" hidden="false" customHeight="false" outlineLevel="0" collapsed="false">
      <c r="A164" s="64" t="s">
        <v>473</v>
      </c>
      <c r="B164" s="65" t="n">
        <v>2788</v>
      </c>
      <c r="C164" s="65" t="n">
        <v>67.50385689</v>
      </c>
      <c r="D164" s="65" t="n">
        <v>223.4533039</v>
      </c>
      <c r="E164" s="65" t="n">
        <v>753.0025288</v>
      </c>
      <c r="F164" s="65" t="n">
        <v>63.62010442</v>
      </c>
      <c r="G164" s="65" t="n">
        <v>135.6677691</v>
      </c>
      <c r="H164" s="65" t="n">
        <v>3.205</v>
      </c>
      <c r="I164" s="65" t="n">
        <v>200</v>
      </c>
      <c r="J164" s="65" t="n">
        <v>522.130744</v>
      </c>
      <c r="K164" s="65" t="n">
        <v>399.5126125</v>
      </c>
      <c r="L164" s="65" t="n">
        <v>301.1478075</v>
      </c>
      <c r="M164" s="65" t="n">
        <v>168.427619</v>
      </c>
      <c r="N164" s="65" t="n">
        <v>45.19318214</v>
      </c>
      <c r="O164" s="65" t="n">
        <v>3513</v>
      </c>
      <c r="P164" s="65" t="n">
        <v>217.2</v>
      </c>
      <c r="Q164" s="65" t="n">
        <v>143.1306098</v>
      </c>
      <c r="R164" s="65" t="n">
        <v>30.43191051</v>
      </c>
      <c r="S164" s="65" t="n">
        <v>7384</v>
      </c>
      <c r="T164" s="66" t="n">
        <v>6371</v>
      </c>
      <c r="U164" s="66" t="n">
        <v>14660</v>
      </c>
      <c r="V164" s="65" t="n">
        <v>1899</v>
      </c>
      <c r="W164" s="66" t="n">
        <v>2333</v>
      </c>
      <c r="X164" s="65" t="n">
        <v>1640</v>
      </c>
      <c r="Y164" s="65" t="n">
        <v>212.7415074</v>
      </c>
      <c r="Z164" s="65" t="n">
        <v>139.2693154</v>
      </c>
      <c r="AA164" s="65" t="n">
        <v>471.5</v>
      </c>
      <c r="AB164" s="65" t="n">
        <v>1856</v>
      </c>
      <c r="AC164" s="67" t="n">
        <v>293.1</v>
      </c>
      <c r="AD164" s="63"/>
    </row>
    <row r="165" customFormat="false" ht="15" hidden="false" customHeight="false" outlineLevel="0" collapsed="false">
      <c r="A165" s="64" t="s">
        <v>474</v>
      </c>
      <c r="B165" s="65" t="n">
        <v>560.9</v>
      </c>
      <c r="C165" s="65" t="n">
        <v>47.51636275</v>
      </c>
      <c r="D165" s="65" t="n">
        <v>157.2900977</v>
      </c>
      <c r="E165" s="65" t="n">
        <v>218.9200111</v>
      </c>
      <c r="F165" s="65" t="n">
        <v>56.14624932</v>
      </c>
      <c r="G165" s="65" t="n">
        <v>119.7300202</v>
      </c>
      <c r="H165" s="65" t="n">
        <v>9.351</v>
      </c>
      <c r="I165" s="65" t="n">
        <v>277.4</v>
      </c>
      <c r="J165" s="65" t="n">
        <v>309.8566416</v>
      </c>
      <c r="K165" s="65" t="n">
        <v>281.2192828</v>
      </c>
      <c r="L165" s="65" t="n">
        <v>211.9797167</v>
      </c>
      <c r="M165" s="65" t="n">
        <v>118.5571938</v>
      </c>
      <c r="N165" s="65" t="n">
        <v>31.81174729</v>
      </c>
      <c r="O165" s="65" t="n">
        <v>3070</v>
      </c>
      <c r="P165" s="65" t="n">
        <v>244</v>
      </c>
      <c r="Q165" s="65" t="n">
        <v>100.7504799</v>
      </c>
      <c r="R165" s="65" t="n">
        <v>21.42120118</v>
      </c>
      <c r="S165" s="65" t="n">
        <v>11541</v>
      </c>
      <c r="T165" s="66" t="n">
        <v>7866</v>
      </c>
      <c r="U165" s="66" t="n">
        <v>11705</v>
      </c>
      <c r="V165" s="65" t="n">
        <v>561.6</v>
      </c>
      <c r="W165" s="66" t="n">
        <v>1279</v>
      </c>
      <c r="X165" s="65" t="n">
        <v>1511</v>
      </c>
      <c r="Y165" s="65" t="n">
        <v>187.7494201</v>
      </c>
      <c r="Z165" s="65" t="n">
        <v>98.03249199</v>
      </c>
      <c r="AA165" s="65" t="n">
        <v>441.6</v>
      </c>
      <c r="AB165" s="65" t="n">
        <v>1000</v>
      </c>
      <c r="AC165" s="67" t="n">
        <v>665.2</v>
      </c>
      <c r="AD165" s="63"/>
    </row>
    <row r="166" customFormat="false" ht="15" hidden="false" customHeight="false" outlineLevel="0" collapsed="false">
      <c r="A166" s="64" t="s">
        <v>475</v>
      </c>
      <c r="B166" s="65" t="n">
        <v>1213</v>
      </c>
      <c r="C166" s="65" t="n">
        <v>22.83559745</v>
      </c>
      <c r="D166" s="65" t="n">
        <v>75.59108371</v>
      </c>
      <c r="E166" s="65" t="n">
        <v>10.70617424</v>
      </c>
      <c r="F166" s="65" t="n">
        <v>39.41240979</v>
      </c>
      <c r="G166" s="65" t="n">
        <v>84.04566072</v>
      </c>
      <c r="H166" s="65" t="n">
        <v>10.94</v>
      </c>
      <c r="I166" s="65" t="n">
        <v>200</v>
      </c>
      <c r="J166" s="65" t="n">
        <v>326.7883749</v>
      </c>
      <c r="K166" s="65" t="n">
        <v>135.1494509</v>
      </c>
      <c r="L166" s="65" t="n">
        <v>101.8740324</v>
      </c>
      <c r="M166" s="65" t="n">
        <v>56.97667488</v>
      </c>
      <c r="N166" s="65" t="n">
        <v>15.28821259</v>
      </c>
      <c r="O166" s="65" t="n">
        <v>3991</v>
      </c>
      <c r="P166" s="65" t="n">
        <v>209.2</v>
      </c>
      <c r="Q166" s="65" t="n">
        <v>48.41905542</v>
      </c>
      <c r="R166" s="65" t="n">
        <v>10.29468374</v>
      </c>
      <c r="S166" s="65" t="n">
        <v>17302</v>
      </c>
      <c r="T166" s="66" t="n">
        <v>9631</v>
      </c>
      <c r="U166" s="66" t="n">
        <v>13816</v>
      </c>
      <c r="V166" s="65" t="n">
        <v>785.7</v>
      </c>
      <c r="W166" s="66" t="n">
        <v>789</v>
      </c>
      <c r="X166" s="65" t="n">
        <v>832.5</v>
      </c>
      <c r="Y166" s="65" t="n">
        <v>131.7925449</v>
      </c>
      <c r="Z166" s="65" t="n">
        <v>47.11283429</v>
      </c>
      <c r="AA166" s="65" t="n">
        <v>75</v>
      </c>
      <c r="AB166" s="65" t="n">
        <v>650</v>
      </c>
      <c r="AC166" s="67" t="n">
        <v>875.9</v>
      </c>
      <c r="AD166" s="63"/>
    </row>
    <row r="167" customFormat="false" ht="15" hidden="false" customHeight="false" outlineLevel="0" collapsed="false">
      <c r="A167" s="64" t="s">
        <v>476</v>
      </c>
      <c r="B167" s="65" t="n">
        <v>1073</v>
      </c>
      <c r="C167" s="65" t="n">
        <v>16.29701778</v>
      </c>
      <c r="D167" s="65" t="n">
        <v>53.94688</v>
      </c>
      <c r="E167" s="65" t="n">
        <v>0.197108833</v>
      </c>
      <c r="F167" s="65" t="n">
        <v>26.21781916</v>
      </c>
      <c r="G167" s="65" t="n">
        <v>55.90863247</v>
      </c>
      <c r="H167" s="65" t="n">
        <v>12.78</v>
      </c>
      <c r="I167" s="65" t="n">
        <v>85</v>
      </c>
      <c r="J167" s="65" t="n">
        <v>486.7484192</v>
      </c>
      <c r="K167" s="65" t="n">
        <v>96.45173551</v>
      </c>
      <c r="L167" s="65" t="n">
        <v>72.70415944</v>
      </c>
      <c r="M167" s="65" t="n">
        <v>40.66238625</v>
      </c>
      <c r="N167" s="65" t="n">
        <v>10.91069647</v>
      </c>
      <c r="O167" s="65" t="n">
        <v>8619</v>
      </c>
      <c r="P167" s="65" t="n">
        <v>150.5</v>
      </c>
      <c r="Q167" s="65" t="n">
        <v>34.5550936</v>
      </c>
      <c r="R167" s="65" t="n">
        <v>7.346978523</v>
      </c>
      <c r="S167" s="65" t="n">
        <v>16758</v>
      </c>
      <c r="T167" s="66" t="n">
        <v>9886</v>
      </c>
      <c r="U167" s="66" t="n">
        <v>19219</v>
      </c>
      <c r="V167" s="65" t="n">
        <v>987.9</v>
      </c>
      <c r="W167" s="66" t="n">
        <v>865.2</v>
      </c>
      <c r="X167" s="65" t="n">
        <v>335.3</v>
      </c>
      <c r="Y167" s="65" t="n">
        <v>87.67068869</v>
      </c>
      <c r="Z167" s="65" t="n">
        <v>33.62288637</v>
      </c>
      <c r="AA167" s="65" t="n">
        <v>75</v>
      </c>
      <c r="AB167" s="65" t="n">
        <v>500</v>
      </c>
      <c r="AC167" s="67" t="n">
        <v>950.5</v>
      </c>
      <c r="AD167" s="63"/>
    </row>
    <row r="168" customFormat="false" ht="15" hidden="false" customHeight="false" outlineLevel="0" collapsed="false">
      <c r="A168" s="64" t="s">
        <v>477</v>
      </c>
      <c r="B168" s="65" t="n">
        <v>517.6</v>
      </c>
      <c r="C168" s="65" t="n">
        <v>17.25796889</v>
      </c>
      <c r="D168" s="65" t="n">
        <v>57.12784935</v>
      </c>
      <c r="E168" s="65" t="n">
        <v>57.66557976</v>
      </c>
      <c r="F168" s="65" t="n">
        <v>27.84217137</v>
      </c>
      <c r="G168" s="65" t="n">
        <v>59.37250985</v>
      </c>
      <c r="H168" s="65" t="n">
        <v>15.88</v>
      </c>
      <c r="I168" s="65" t="n">
        <v>85</v>
      </c>
      <c r="J168" s="65" t="n">
        <v>737.5001174</v>
      </c>
      <c r="K168" s="65" t="n">
        <v>102.138997</v>
      </c>
      <c r="L168" s="65" t="n">
        <v>76.99114884</v>
      </c>
      <c r="M168" s="65" t="n">
        <v>43.0600375</v>
      </c>
      <c r="N168" s="65" t="n">
        <v>11.55404398</v>
      </c>
      <c r="O168" s="65" t="n">
        <v>5098</v>
      </c>
      <c r="P168" s="65" t="n">
        <v>160.5</v>
      </c>
      <c r="Q168" s="65" t="n">
        <v>36.59262929</v>
      </c>
      <c r="R168" s="65" t="n">
        <v>7.780191963</v>
      </c>
      <c r="S168" s="65" t="n">
        <v>9061</v>
      </c>
      <c r="T168" s="66" t="n">
        <v>4380</v>
      </c>
      <c r="U168" s="66" t="n">
        <v>10532</v>
      </c>
      <c r="V168" s="65" t="n">
        <v>1354</v>
      </c>
      <c r="W168" s="66" t="n">
        <v>1305</v>
      </c>
      <c r="X168" s="65" t="n">
        <v>335.2</v>
      </c>
      <c r="Y168" s="65" t="n">
        <v>93.10241724</v>
      </c>
      <c r="Z168" s="65" t="n">
        <v>35.6054546</v>
      </c>
      <c r="AA168" s="65" t="n">
        <v>75</v>
      </c>
      <c r="AB168" s="65" t="n">
        <v>500</v>
      </c>
      <c r="AC168" s="67" t="n">
        <v>1183</v>
      </c>
      <c r="AD168" s="63"/>
    </row>
    <row r="169" customFormat="false" ht="15" hidden="false" customHeight="false" outlineLevel="0" collapsed="false">
      <c r="A169" s="64" t="s">
        <v>478</v>
      </c>
      <c r="B169" s="65" t="n">
        <v>431.6</v>
      </c>
      <c r="C169" s="65" t="n">
        <v>17.28634865</v>
      </c>
      <c r="D169" s="65" t="n">
        <v>57.22179289</v>
      </c>
      <c r="E169" s="65" t="n">
        <v>22.41330996</v>
      </c>
      <c r="F169" s="65" t="n">
        <v>19.42129656</v>
      </c>
      <c r="G169" s="65" t="n">
        <v>41.41527274</v>
      </c>
      <c r="H169" s="65" t="n">
        <v>11.38</v>
      </c>
      <c r="I169" s="65" t="n">
        <v>150</v>
      </c>
      <c r="J169" s="65" t="n">
        <v>55.06688755</v>
      </c>
      <c r="K169" s="65" t="n">
        <v>102.3069589</v>
      </c>
      <c r="L169" s="65" t="n">
        <v>77.11775645</v>
      </c>
      <c r="M169" s="65" t="n">
        <v>43.13084731</v>
      </c>
      <c r="N169" s="65" t="n">
        <v>11.57304396</v>
      </c>
      <c r="O169" s="65" t="n">
        <v>1544</v>
      </c>
      <c r="P169" s="65" t="n">
        <v>96.28</v>
      </c>
      <c r="Q169" s="65" t="n">
        <v>36.65280381</v>
      </c>
      <c r="R169" s="65" t="n">
        <v>7.792986052</v>
      </c>
      <c r="S169" s="65" t="n">
        <v>5662</v>
      </c>
      <c r="T169" s="66" t="n">
        <v>3711</v>
      </c>
      <c r="U169" s="66" t="n">
        <v>8247</v>
      </c>
      <c r="V169" s="65" t="n">
        <v>1334</v>
      </c>
      <c r="W169" s="66" t="n">
        <v>1370</v>
      </c>
      <c r="X169" s="65" t="n">
        <v>263.2</v>
      </c>
      <c r="Y169" s="65" t="n">
        <v>64.94355742</v>
      </c>
      <c r="Z169" s="65" t="n">
        <v>35.66400577</v>
      </c>
      <c r="AA169" s="65" t="n">
        <v>75</v>
      </c>
      <c r="AB169" s="65" t="n">
        <v>601.9</v>
      </c>
      <c r="AC169" s="67" t="n">
        <v>972</v>
      </c>
      <c r="AD169" s="63"/>
    </row>
    <row r="170" customFormat="false" ht="15" hidden="false" customHeight="false" outlineLevel="0" collapsed="false">
      <c r="A170" s="64" t="s">
        <v>479</v>
      </c>
      <c r="B170" s="65" t="n">
        <v>602.7</v>
      </c>
      <c r="C170" s="65" t="n">
        <v>30.44994174</v>
      </c>
      <c r="D170" s="65" t="n">
        <v>100.7963159</v>
      </c>
      <c r="E170" s="65" t="n">
        <v>0.52817847</v>
      </c>
      <c r="F170" s="65" t="n">
        <v>22.88206275</v>
      </c>
      <c r="G170" s="65" t="n">
        <v>48.79524222</v>
      </c>
      <c r="H170" s="65" t="n">
        <v>6.304</v>
      </c>
      <c r="I170" s="65" t="n">
        <v>200</v>
      </c>
      <c r="J170" s="65" t="n">
        <v>126.6142638</v>
      </c>
      <c r="K170" s="65" t="n">
        <v>180.2139364</v>
      </c>
      <c r="L170" s="65" t="n">
        <v>135.8431002</v>
      </c>
      <c r="M170" s="65" t="n">
        <v>75.97508382</v>
      </c>
      <c r="N170" s="65" t="n">
        <v>20.38594277</v>
      </c>
      <c r="O170" s="65" t="n">
        <v>3131</v>
      </c>
      <c r="P170" s="65" t="n">
        <v>238.8</v>
      </c>
      <c r="Q170" s="65" t="n">
        <v>64.56399574</v>
      </c>
      <c r="R170" s="65" t="n">
        <v>13.72736233</v>
      </c>
      <c r="S170" s="65" t="n">
        <v>5240</v>
      </c>
      <c r="T170" s="66" t="n">
        <v>4112</v>
      </c>
      <c r="U170" s="66" t="n">
        <v>9145</v>
      </c>
      <c r="V170" s="65" t="n">
        <v>815.4</v>
      </c>
      <c r="W170" s="66" t="n">
        <v>1106</v>
      </c>
      <c r="X170" s="65" t="n">
        <v>777.7</v>
      </c>
      <c r="Y170" s="65" t="n">
        <v>76.51613536</v>
      </c>
      <c r="Z170" s="65" t="n">
        <v>62.82222578</v>
      </c>
      <c r="AA170" s="65" t="n">
        <v>150</v>
      </c>
      <c r="AB170" s="65" t="n">
        <v>574.2</v>
      </c>
      <c r="AC170" s="67" t="n">
        <v>595.6</v>
      </c>
      <c r="AD170" s="63"/>
    </row>
    <row r="171" customFormat="false" ht="15" hidden="false" customHeight="false" outlineLevel="0" collapsed="false">
      <c r="A171" s="64" t="s">
        <v>480</v>
      </c>
      <c r="B171" s="65" t="n">
        <v>680.5</v>
      </c>
      <c r="C171" s="65" t="n">
        <v>37.3449557</v>
      </c>
      <c r="D171" s="65" t="n">
        <v>123.6203992</v>
      </c>
      <c r="E171" s="65" t="n">
        <v>186.1261687</v>
      </c>
      <c r="F171" s="65" t="n">
        <v>33.59250503</v>
      </c>
      <c r="G171" s="65" t="n">
        <v>71.63490623</v>
      </c>
      <c r="H171" s="65" t="n">
        <v>2.935</v>
      </c>
      <c r="I171" s="65" t="n">
        <v>200</v>
      </c>
      <c r="J171" s="65" t="n">
        <v>252.9548495</v>
      </c>
      <c r="K171" s="65" t="n">
        <v>221.0211609</v>
      </c>
      <c r="L171" s="65" t="n">
        <v>166.6030957</v>
      </c>
      <c r="M171" s="65" t="n">
        <v>93.17870505</v>
      </c>
      <c r="N171" s="65" t="n">
        <v>25.00208822</v>
      </c>
      <c r="O171" s="65" t="n">
        <v>5690</v>
      </c>
      <c r="P171" s="65" t="n">
        <v>205.5</v>
      </c>
      <c r="Q171" s="65" t="n">
        <v>79.18371672</v>
      </c>
      <c r="R171" s="65" t="n">
        <v>16.83575432</v>
      </c>
      <c r="S171" s="65" t="n">
        <v>5294</v>
      </c>
      <c r="T171" s="66" t="n">
        <v>4523</v>
      </c>
      <c r="U171" s="66" t="n">
        <v>11645</v>
      </c>
      <c r="V171" s="65" t="n">
        <v>689.3</v>
      </c>
      <c r="W171" s="66" t="n">
        <v>1577</v>
      </c>
      <c r="X171" s="65" t="n">
        <v>200</v>
      </c>
      <c r="Y171" s="65" t="n">
        <v>112.3311604</v>
      </c>
      <c r="Z171" s="65" t="n">
        <v>77.04754443</v>
      </c>
      <c r="AA171" s="65" t="n">
        <v>150</v>
      </c>
      <c r="AB171" s="65" t="n">
        <v>678.7</v>
      </c>
      <c r="AC171" s="67" t="n">
        <v>146.1</v>
      </c>
      <c r="AD171" s="63"/>
    </row>
    <row r="172" customFormat="false" ht="15" hidden="false" customHeight="false" outlineLevel="0" collapsed="false">
      <c r="A172" s="64" t="s">
        <v>481</v>
      </c>
      <c r="B172" s="65" t="n">
        <v>557.4</v>
      </c>
      <c r="C172" s="65" t="n">
        <v>64.38383665</v>
      </c>
      <c r="D172" s="65" t="n">
        <v>213.1253188</v>
      </c>
      <c r="E172" s="65" t="n">
        <v>296.6686415</v>
      </c>
      <c r="F172" s="65" t="n">
        <v>56.65030025</v>
      </c>
      <c r="G172" s="65" t="n">
        <v>120.8048922</v>
      </c>
      <c r="H172" s="65" t="n">
        <v>20.02</v>
      </c>
      <c r="I172" s="65" t="n">
        <v>150</v>
      </c>
      <c r="J172" s="65" t="n">
        <v>216.9141025</v>
      </c>
      <c r="K172" s="65" t="n">
        <v>381.047187</v>
      </c>
      <c r="L172" s="65" t="n">
        <v>287.2287916</v>
      </c>
      <c r="M172" s="65" t="n">
        <v>160.6429145</v>
      </c>
      <c r="N172" s="65" t="n">
        <v>43.10435864</v>
      </c>
      <c r="O172" s="65" t="n">
        <v>5194</v>
      </c>
      <c r="P172" s="65" t="n">
        <v>201.1</v>
      </c>
      <c r="Q172" s="65" t="n">
        <v>136.51513</v>
      </c>
      <c r="R172" s="65" t="n">
        <v>29.02535123</v>
      </c>
      <c r="S172" s="65" t="n">
        <v>4477</v>
      </c>
      <c r="T172" s="66" t="n">
        <v>4973</v>
      </c>
      <c r="U172" s="66" t="n">
        <v>14465</v>
      </c>
      <c r="V172" s="65" t="n">
        <v>105.4</v>
      </c>
      <c r="W172" s="66" t="n">
        <v>583.1</v>
      </c>
      <c r="X172" s="65" t="n">
        <v>340.6</v>
      </c>
      <c r="Y172" s="65" t="n">
        <v>189.4349338</v>
      </c>
      <c r="Z172" s="65" t="n">
        <v>132.8323042</v>
      </c>
      <c r="AA172" s="65" t="n">
        <v>157.9</v>
      </c>
      <c r="AB172" s="65" t="n">
        <v>680.3</v>
      </c>
      <c r="AC172" s="67" t="n">
        <v>189</v>
      </c>
      <c r="AD172" s="63"/>
    </row>
    <row r="173" customFormat="false" ht="15" hidden="false" customHeight="false" outlineLevel="0" collapsed="false">
      <c r="A173" s="64" t="s">
        <v>482</v>
      </c>
      <c r="B173" s="65" t="n">
        <v>5520</v>
      </c>
      <c r="C173" s="65" t="n">
        <v>218.3808665</v>
      </c>
      <c r="D173" s="65" t="n">
        <v>722.8909337</v>
      </c>
      <c r="E173" s="65" t="n">
        <v>1061.077595</v>
      </c>
      <c r="F173" s="65" t="n">
        <v>221.4009414</v>
      </c>
      <c r="G173" s="65" t="n">
        <v>472.1301869</v>
      </c>
      <c r="H173" s="65" t="n">
        <v>308</v>
      </c>
      <c r="I173" s="65" t="n">
        <v>200</v>
      </c>
      <c r="J173" s="65" t="n">
        <v>1148.468268</v>
      </c>
      <c r="K173" s="65" t="n">
        <v>1292.458158</v>
      </c>
      <c r="L173" s="65" t="n">
        <v>974.2394314</v>
      </c>
      <c r="M173" s="65" t="n">
        <v>544.8780423</v>
      </c>
      <c r="N173" s="65" t="n">
        <v>146.2038872</v>
      </c>
      <c r="O173" s="65" t="n">
        <v>5192</v>
      </c>
      <c r="P173" s="65" t="n">
        <v>245.9</v>
      </c>
      <c r="Q173" s="65" t="n">
        <v>463.0400103</v>
      </c>
      <c r="R173" s="65" t="n">
        <v>98.4498856</v>
      </c>
      <c r="S173" s="65" t="n">
        <v>8868</v>
      </c>
      <c r="T173" s="66" t="n">
        <v>13818</v>
      </c>
      <c r="U173" s="66" t="n">
        <v>36737</v>
      </c>
      <c r="V173" s="65" t="n">
        <v>989.7</v>
      </c>
      <c r="W173" s="66" t="n">
        <v>1603</v>
      </c>
      <c r="X173" s="65" t="n">
        <v>226.3</v>
      </c>
      <c r="Y173" s="65" t="n">
        <v>740.350404</v>
      </c>
      <c r="Z173" s="65" t="n">
        <v>450.548386</v>
      </c>
      <c r="AA173" s="65" t="n">
        <v>167.7</v>
      </c>
      <c r="AB173" s="65" t="n">
        <v>2199</v>
      </c>
      <c r="AC173" s="67" t="n">
        <v>2257</v>
      </c>
      <c r="AD173" s="63"/>
    </row>
    <row r="174" customFormat="false" ht="15" hidden="false" customHeight="false" outlineLevel="0" collapsed="false">
      <c r="A174" s="64" t="s">
        <v>483</v>
      </c>
      <c r="B174" s="65" t="n">
        <v>14603</v>
      </c>
      <c r="C174" s="65" t="n">
        <v>406.9961283</v>
      </c>
      <c r="D174" s="65" t="n">
        <v>1347.250864</v>
      </c>
      <c r="E174" s="65" t="n">
        <v>1415.869075</v>
      </c>
      <c r="F174" s="65" t="n">
        <v>346.3212532</v>
      </c>
      <c r="G174" s="65" t="n">
        <v>738.5186215</v>
      </c>
      <c r="H174" s="65" t="n">
        <v>1665</v>
      </c>
      <c r="I174" s="65" t="n">
        <v>200</v>
      </c>
      <c r="J174" s="65" t="n">
        <v>2256.807627</v>
      </c>
      <c r="K174" s="65" t="n">
        <v>2408.752536</v>
      </c>
      <c r="L174" s="65" t="n">
        <v>1815.688723</v>
      </c>
      <c r="M174" s="65" t="n">
        <v>1015.488477</v>
      </c>
      <c r="N174" s="65" t="n">
        <v>272.4799886</v>
      </c>
      <c r="O174" s="65" t="n">
        <v>5194</v>
      </c>
      <c r="P174" s="65" t="n">
        <v>2855</v>
      </c>
      <c r="Q174" s="65" t="n">
        <v>862.9670468</v>
      </c>
      <c r="R174" s="65" t="n">
        <v>183.4809199</v>
      </c>
      <c r="S174" s="65" t="n">
        <v>35634</v>
      </c>
      <c r="T174" s="66" t="n">
        <v>50471</v>
      </c>
      <c r="U174" s="66" t="n">
        <v>74172</v>
      </c>
      <c r="V174" s="65" t="n">
        <v>3573</v>
      </c>
      <c r="W174" s="66" t="n">
        <v>6897</v>
      </c>
      <c r="X174" s="65" t="n">
        <v>229.3</v>
      </c>
      <c r="Y174" s="65" t="n">
        <v>1158.075834</v>
      </c>
      <c r="Z174" s="65" t="n">
        <v>839.6864233</v>
      </c>
      <c r="AA174" s="65" t="n">
        <v>150</v>
      </c>
      <c r="AB174" s="65" t="n">
        <v>12163</v>
      </c>
      <c r="AC174" s="67" t="n">
        <v>30420</v>
      </c>
      <c r="AD174" s="63"/>
    </row>
    <row r="175" customFormat="false" ht="15" hidden="false" customHeight="false" outlineLevel="0" collapsed="false">
      <c r="A175" s="64" t="s">
        <v>484</v>
      </c>
      <c r="B175" s="65" t="n">
        <v>17888</v>
      </c>
      <c r="C175" s="65" t="n">
        <v>175.4557349</v>
      </c>
      <c r="D175" s="65" t="n">
        <v>580.7988679</v>
      </c>
      <c r="E175" s="65" t="n">
        <v>936.8894055</v>
      </c>
      <c r="F175" s="65" t="n">
        <v>143.2988496</v>
      </c>
      <c r="G175" s="65" t="n">
        <v>305.5800586</v>
      </c>
      <c r="H175" s="65" t="n">
        <v>830.3</v>
      </c>
      <c r="I175" s="65" t="n">
        <v>200</v>
      </c>
      <c r="J175" s="65" t="n">
        <v>676.4517372</v>
      </c>
      <c r="K175" s="65" t="n">
        <v>1038.411467</v>
      </c>
      <c r="L175" s="65" t="n">
        <v>782.742088</v>
      </c>
      <c r="M175" s="65" t="n">
        <v>437.776344</v>
      </c>
      <c r="N175" s="65" t="n">
        <v>117.4659249</v>
      </c>
      <c r="O175" s="65" t="n">
        <v>26368</v>
      </c>
      <c r="P175" s="65" t="n">
        <v>3173</v>
      </c>
      <c r="Q175" s="65" t="n">
        <v>372.0244663</v>
      </c>
      <c r="R175" s="65" t="n">
        <v>79.09849112</v>
      </c>
      <c r="S175" s="65" t="n">
        <v>29802</v>
      </c>
      <c r="T175" s="66" t="n">
        <v>37133</v>
      </c>
      <c r="U175" s="66" t="n">
        <v>74590</v>
      </c>
      <c r="V175" s="65" t="n">
        <v>2939</v>
      </c>
      <c r="W175" s="66" t="n">
        <v>6601</v>
      </c>
      <c r="X175" s="65" t="n">
        <v>621.9</v>
      </c>
      <c r="Y175" s="65" t="n">
        <v>479.1820691</v>
      </c>
      <c r="Z175" s="65" t="n">
        <v>361.9882065</v>
      </c>
      <c r="AA175" s="65" t="n">
        <v>369.4</v>
      </c>
      <c r="AB175" s="65" t="n">
        <v>15513</v>
      </c>
      <c r="AC175" s="67" t="n">
        <v>31293</v>
      </c>
      <c r="AD175" s="63"/>
    </row>
    <row r="176" customFormat="false" ht="15" hidden="false" customHeight="false" outlineLevel="0" collapsed="false">
      <c r="A176" s="64" t="s">
        <v>485</v>
      </c>
      <c r="B176" s="65" t="n">
        <v>3390</v>
      </c>
      <c r="C176" s="65" t="n">
        <v>74.98838954</v>
      </c>
      <c r="D176" s="65" t="n">
        <v>248.2288297</v>
      </c>
      <c r="E176" s="65" t="n">
        <v>1157.795424</v>
      </c>
      <c r="F176" s="65" t="n">
        <v>73.89591807</v>
      </c>
      <c r="G176" s="65" t="n">
        <v>157.5806019</v>
      </c>
      <c r="H176" s="65" t="n">
        <v>2.904</v>
      </c>
      <c r="I176" s="65" t="n">
        <v>200</v>
      </c>
      <c r="J176" s="65" t="n">
        <v>346.1069843</v>
      </c>
      <c r="K176" s="65" t="n">
        <v>443.808825</v>
      </c>
      <c r="L176" s="65" t="n">
        <v>334.5377603</v>
      </c>
      <c r="M176" s="65" t="n">
        <v>187.1021373</v>
      </c>
      <c r="N176" s="65" t="n">
        <v>50.20400467</v>
      </c>
      <c r="O176" s="65" t="n">
        <v>9957</v>
      </c>
      <c r="P176" s="65" t="n">
        <v>578.9</v>
      </c>
      <c r="Q176" s="65" t="n">
        <v>159.0003063</v>
      </c>
      <c r="R176" s="65" t="n">
        <v>33.80606776</v>
      </c>
      <c r="S176" s="65" t="n">
        <v>13421</v>
      </c>
      <c r="T176" s="66" t="n">
        <v>15178</v>
      </c>
      <c r="U176" s="66" t="n">
        <v>35112</v>
      </c>
      <c r="V176" s="65" t="n">
        <v>2764</v>
      </c>
      <c r="W176" s="66" t="n">
        <v>4180</v>
      </c>
      <c r="X176" s="65" t="n">
        <v>1632</v>
      </c>
      <c r="Y176" s="65" t="n">
        <v>247.1031625</v>
      </c>
      <c r="Z176" s="65" t="n">
        <v>154.7108884</v>
      </c>
      <c r="AA176" s="65" t="n">
        <v>3970</v>
      </c>
      <c r="AB176" s="65" t="n">
        <v>4347</v>
      </c>
      <c r="AC176" s="67" t="n">
        <v>232.4</v>
      </c>
      <c r="AD176" s="63"/>
    </row>
    <row r="177" customFormat="false" ht="15" hidden="false" customHeight="false" outlineLevel="0" collapsed="false">
      <c r="A177" s="64" t="s">
        <v>486</v>
      </c>
      <c r="B177" s="65" t="n">
        <v>3375</v>
      </c>
      <c r="C177" s="65" t="n">
        <v>43.29191519</v>
      </c>
      <c r="D177" s="65" t="n">
        <v>143.3062039</v>
      </c>
      <c r="E177" s="65" t="n">
        <v>173.2865719</v>
      </c>
      <c r="F177" s="65" t="n">
        <v>48.52771345</v>
      </c>
      <c r="G177" s="65" t="n">
        <v>103.4837444</v>
      </c>
      <c r="H177" s="65" t="n">
        <v>3.895</v>
      </c>
      <c r="I177" s="65" t="n">
        <v>277.4</v>
      </c>
      <c r="J177" s="65" t="n">
        <v>426.3499453</v>
      </c>
      <c r="K177" s="65" t="n">
        <v>256.2174509</v>
      </c>
      <c r="L177" s="65" t="n">
        <v>193.1336363</v>
      </c>
      <c r="M177" s="65" t="n">
        <v>108.0168532</v>
      </c>
      <c r="N177" s="65" t="n">
        <v>28.98352033</v>
      </c>
      <c r="O177" s="65" t="n">
        <v>2873</v>
      </c>
      <c r="P177" s="65" t="n">
        <v>1180</v>
      </c>
      <c r="Q177" s="65" t="n">
        <v>91.79324717</v>
      </c>
      <c r="R177" s="65" t="n">
        <v>19.51674689</v>
      </c>
      <c r="S177" s="65" t="n">
        <v>10124</v>
      </c>
      <c r="T177" s="66" t="n">
        <v>7012</v>
      </c>
      <c r="U177" s="66" t="n">
        <v>17576</v>
      </c>
      <c r="V177" s="65" t="n">
        <v>3732</v>
      </c>
      <c r="W177" s="66" t="n">
        <v>4961</v>
      </c>
      <c r="X177" s="65" t="n">
        <v>1505</v>
      </c>
      <c r="Y177" s="65" t="n">
        <v>162.2735298</v>
      </c>
      <c r="Z177" s="65" t="n">
        <v>89.3169023</v>
      </c>
      <c r="AA177" s="65" t="n">
        <v>1007</v>
      </c>
      <c r="AB177" s="65" t="n">
        <v>4114</v>
      </c>
      <c r="AC177" s="67" t="n">
        <v>275.1</v>
      </c>
      <c r="AD177" s="63"/>
    </row>
    <row r="178" customFormat="false" ht="15" hidden="false" customHeight="false" outlineLevel="0" collapsed="false">
      <c r="A178" s="64" t="s">
        <v>487</v>
      </c>
      <c r="B178" s="65" t="n">
        <v>4894</v>
      </c>
      <c r="C178" s="65" t="n">
        <v>20.88003401</v>
      </c>
      <c r="D178" s="65" t="n">
        <v>69.11771859</v>
      </c>
      <c r="E178" s="65" t="n">
        <v>0.282970632</v>
      </c>
      <c r="F178" s="65" t="n">
        <v>40.53542139</v>
      </c>
      <c r="G178" s="65" t="n">
        <v>86.44044582</v>
      </c>
      <c r="H178" s="65" t="n">
        <v>9</v>
      </c>
      <c r="I178" s="65" t="n">
        <v>200</v>
      </c>
      <c r="J178" s="65" t="n">
        <v>213.3416563</v>
      </c>
      <c r="K178" s="65" t="n">
        <v>123.5757084</v>
      </c>
      <c r="L178" s="65" t="n">
        <v>93.14988434</v>
      </c>
      <c r="M178" s="65" t="n">
        <v>52.09738487</v>
      </c>
      <c r="N178" s="65" t="n">
        <v>13.9789817</v>
      </c>
      <c r="O178" s="65" t="n">
        <v>5623</v>
      </c>
      <c r="P178" s="65" t="n">
        <v>257.7</v>
      </c>
      <c r="Q178" s="65" t="n">
        <v>44.27261104</v>
      </c>
      <c r="R178" s="65" t="n">
        <v>9.413081795</v>
      </c>
      <c r="S178" s="65" t="n">
        <v>13389</v>
      </c>
      <c r="T178" s="66" t="n">
        <v>5873</v>
      </c>
      <c r="U178" s="66" t="n">
        <v>16271</v>
      </c>
      <c r="V178" s="65" t="n">
        <v>1119</v>
      </c>
      <c r="W178" s="66" t="n">
        <v>1156</v>
      </c>
      <c r="X178" s="65" t="n">
        <v>864.2</v>
      </c>
      <c r="Y178" s="65" t="n">
        <v>135.5478229</v>
      </c>
      <c r="Z178" s="65" t="n">
        <v>43.07825027</v>
      </c>
      <c r="AA178" s="65" t="n">
        <v>250</v>
      </c>
      <c r="AB178" s="65" t="n">
        <v>1163</v>
      </c>
      <c r="AC178" s="67" t="n">
        <v>754.2</v>
      </c>
      <c r="AD178" s="63"/>
    </row>
    <row r="179" customFormat="false" ht="15" hidden="false" customHeight="false" outlineLevel="0" collapsed="false">
      <c r="A179" s="64" t="s">
        <v>488</v>
      </c>
      <c r="B179" s="65" t="n">
        <v>2587</v>
      </c>
      <c r="C179" s="65" t="n">
        <v>15.24465924</v>
      </c>
      <c r="D179" s="65" t="n">
        <v>50.463331</v>
      </c>
      <c r="E179" s="65" t="n">
        <v>0.198985623</v>
      </c>
      <c r="F179" s="65" t="n">
        <v>22.39171129</v>
      </c>
      <c r="G179" s="65" t="n">
        <v>47.74958395</v>
      </c>
      <c r="H179" s="65" t="n">
        <v>12.39</v>
      </c>
      <c r="I179" s="65" t="n">
        <v>85</v>
      </c>
      <c r="J179" s="65" t="n">
        <v>589.6736246</v>
      </c>
      <c r="K179" s="65" t="n">
        <v>90.22349121</v>
      </c>
      <c r="L179" s="65" t="n">
        <v>68.00938372</v>
      </c>
      <c r="M179" s="65" t="n">
        <v>38.036666</v>
      </c>
      <c r="N179" s="65" t="n">
        <v>10.20615256</v>
      </c>
      <c r="O179" s="65" t="n">
        <v>9337</v>
      </c>
      <c r="P179" s="65" t="n">
        <v>220.5</v>
      </c>
      <c r="Q179" s="65" t="n">
        <v>32.32374376</v>
      </c>
      <c r="R179" s="65" t="n">
        <v>6.872557023</v>
      </c>
      <c r="S179" s="65" t="n">
        <v>15364</v>
      </c>
      <c r="T179" s="66" t="n">
        <v>9024</v>
      </c>
      <c r="U179" s="66" t="n">
        <v>21018</v>
      </c>
      <c r="V179" s="65" t="n">
        <v>1244</v>
      </c>
      <c r="W179" s="66" t="n">
        <v>1201</v>
      </c>
      <c r="X179" s="65" t="n">
        <v>334.5</v>
      </c>
      <c r="Y179" s="65" t="n">
        <v>74.87643186</v>
      </c>
      <c r="Z179" s="65" t="n">
        <v>31.45173258</v>
      </c>
      <c r="AA179" s="65" t="n">
        <v>250</v>
      </c>
      <c r="AB179" s="65" t="n">
        <v>500</v>
      </c>
      <c r="AC179" s="67" t="n">
        <v>962.2</v>
      </c>
      <c r="AD179" s="63"/>
    </row>
    <row r="180" customFormat="false" ht="15" hidden="false" customHeight="false" outlineLevel="0" collapsed="false">
      <c r="A180" s="64" t="s">
        <v>489</v>
      </c>
      <c r="B180" s="65" t="n">
        <v>1404</v>
      </c>
      <c r="C180" s="65" t="n">
        <v>16.04316866</v>
      </c>
      <c r="D180" s="65" t="n">
        <v>53.10658096</v>
      </c>
      <c r="E180" s="65" t="n">
        <v>26.93171506</v>
      </c>
      <c r="F180" s="65" t="n">
        <v>25.53641229</v>
      </c>
      <c r="G180" s="65" t="n">
        <v>54.45555484</v>
      </c>
      <c r="H180" s="65" t="n">
        <v>14.22</v>
      </c>
      <c r="I180" s="65" t="n">
        <v>85</v>
      </c>
      <c r="J180" s="65" t="n">
        <v>453.5268225</v>
      </c>
      <c r="K180" s="65" t="n">
        <v>94.94936315</v>
      </c>
      <c r="L180" s="65" t="n">
        <v>71.57168921</v>
      </c>
      <c r="M180" s="65" t="n">
        <v>40.02901201</v>
      </c>
      <c r="N180" s="65" t="n">
        <v>10.74074692</v>
      </c>
      <c r="O180" s="65" t="n">
        <v>5782</v>
      </c>
      <c r="P180" s="65" t="n">
        <v>193.1</v>
      </c>
      <c r="Q180" s="65" t="n">
        <v>34.01684908</v>
      </c>
      <c r="R180" s="65" t="n">
        <v>7.23253893</v>
      </c>
      <c r="S180" s="65" t="n">
        <v>9644</v>
      </c>
      <c r="T180" s="66" t="n">
        <v>4412</v>
      </c>
      <c r="U180" s="66" t="n">
        <v>12299</v>
      </c>
      <c r="V180" s="65" t="n">
        <v>1233</v>
      </c>
      <c r="W180" s="66" t="n">
        <v>1220</v>
      </c>
      <c r="X180" s="65" t="n">
        <v>335.8</v>
      </c>
      <c r="Y180" s="65" t="n">
        <v>85.39210824</v>
      </c>
      <c r="Z180" s="65" t="n">
        <v>33.0991623</v>
      </c>
      <c r="AA180" s="65" t="n">
        <v>250</v>
      </c>
      <c r="AB180" s="65" t="n">
        <v>500</v>
      </c>
      <c r="AC180" s="67" t="n">
        <v>1123</v>
      </c>
      <c r="AD180" s="63"/>
    </row>
    <row r="181" customFormat="false" ht="15" hidden="false" customHeight="false" outlineLevel="0" collapsed="false">
      <c r="A181" s="64" t="s">
        <v>490</v>
      </c>
      <c r="B181" s="65" t="n">
        <v>1258</v>
      </c>
      <c r="C181" s="65" t="n">
        <v>38.63088854</v>
      </c>
      <c r="D181" s="65" t="n">
        <v>127.8771329</v>
      </c>
      <c r="E181" s="65" t="n">
        <v>132.3592354</v>
      </c>
      <c r="F181" s="65" t="n">
        <v>34.25303986</v>
      </c>
      <c r="G181" s="65" t="n">
        <v>73.04347492</v>
      </c>
      <c r="H181" s="65" t="n">
        <v>12.11</v>
      </c>
      <c r="I181" s="65" t="n">
        <v>150</v>
      </c>
      <c r="J181" s="65" t="n">
        <v>89.35165171</v>
      </c>
      <c r="K181" s="65" t="n">
        <v>228.6317836</v>
      </c>
      <c r="L181" s="65" t="n">
        <v>172.3398917</v>
      </c>
      <c r="M181" s="65" t="n">
        <v>96.38721217</v>
      </c>
      <c r="N181" s="65" t="n">
        <v>25.86300787</v>
      </c>
      <c r="O181" s="65" t="n">
        <v>750</v>
      </c>
      <c r="P181" s="65" t="n">
        <v>96.39</v>
      </c>
      <c r="Q181" s="65" t="n">
        <v>81.91032168</v>
      </c>
      <c r="R181" s="65" t="n">
        <v>17.41547516</v>
      </c>
      <c r="S181" s="65" t="n">
        <v>6278</v>
      </c>
      <c r="T181" s="66" t="n">
        <v>4412</v>
      </c>
      <c r="U181" s="66" t="n">
        <v>8101</v>
      </c>
      <c r="V181" s="65" t="n">
        <v>1547</v>
      </c>
      <c r="W181" s="66" t="n">
        <v>1611</v>
      </c>
      <c r="X181" s="65" t="n">
        <v>280.3</v>
      </c>
      <c r="Y181" s="65" t="n">
        <v>114.5399461</v>
      </c>
      <c r="Z181" s="65" t="n">
        <v>79.70059263</v>
      </c>
      <c r="AA181" s="65" t="n">
        <v>250</v>
      </c>
      <c r="AB181" s="65" t="n">
        <v>505.3</v>
      </c>
      <c r="AC181" s="67" t="n">
        <v>1048</v>
      </c>
      <c r="AD181" s="63"/>
    </row>
    <row r="182" customFormat="false" ht="15" hidden="false" customHeight="false" outlineLevel="0" collapsed="false">
      <c r="A182" s="64" t="s">
        <v>491</v>
      </c>
      <c r="B182" s="65" t="n">
        <v>778.5</v>
      </c>
      <c r="C182" s="65" t="n">
        <v>257.5994529</v>
      </c>
      <c r="D182" s="65" t="n">
        <v>852.7134816</v>
      </c>
      <c r="E182" s="65" t="n">
        <v>403.8192996</v>
      </c>
      <c r="F182" s="65" t="n">
        <v>214.1950515</v>
      </c>
      <c r="G182" s="65" t="n">
        <v>456.7638651</v>
      </c>
      <c r="H182" s="65" t="n">
        <v>5.545</v>
      </c>
      <c r="I182" s="65" t="n">
        <v>200</v>
      </c>
      <c r="J182" s="65" t="n">
        <v>247.2059973</v>
      </c>
      <c r="K182" s="65" t="n">
        <v>1524.568153</v>
      </c>
      <c r="L182" s="65" t="n">
        <v>1149.201157</v>
      </c>
      <c r="M182" s="65" t="n">
        <v>642.7316083</v>
      </c>
      <c r="N182" s="65" t="n">
        <v>172.4603531</v>
      </c>
      <c r="O182" s="65" t="n">
        <v>5193</v>
      </c>
      <c r="P182" s="65" t="n">
        <v>255.3</v>
      </c>
      <c r="Q182" s="65" t="n">
        <v>546.1964467</v>
      </c>
      <c r="R182" s="65" t="n">
        <v>116.1303051</v>
      </c>
      <c r="S182" s="65" t="n">
        <v>5714</v>
      </c>
      <c r="T182" s="66" t="n">
        <v>4410</v>
      </c>
      <c r="U182" s="66" t="n">
        <v>12392</v>
      </c>
      <c r="V182" s="65" t="n">
        <v>697.4</v>
      </c>
      <c r="W182" s="66" t="n">
        <v>1058</v>
      </c>
      <c r="X182" s="65" t="n">
        <v>780.8</v>
      </c>
      <c r="Y182" s="65" t="n">
        <v>716.2543752</v>
      </c>
      <c r="Z182" s="65" t="n">
        <v>531.4614764</v>
      </c>
      <c r="AA182" s="65" t="n">
        <v>396.8</v>
      </c>
      <c r="AB182" s="65" t="n">
        <v>500</v>
      </c>
      <c r="AC182" s="67" t="n">
        <v>498.6</v>
      </c>
      <c r="AD182" s="63"/>
    </row>
    <row r="183" customFormat="false" ht="15" hidden="false" customHeight="false" outlineLevel="0" collapsed="false">
      <c r="A183" s="64" t="s">
        <v>492</v>
      </c>
      <c r="B183" s="65" t="n">
        <v>822.5</v>
      </c>
      <c r="C183" s="65" t="n">
        <v>501.9090394</v>
      </c>
      <c r="D183" s="65" t="n">
        <v>1661.434447</v>
      </c>
      <c r="E183" s="65" t="n">
        <v>1291.862672</v>
      </c>
      <c r="F183" s="65" t="n">
        <v>443.4091877</v>
      </c>
      <c r="G183" s="65" t="n">
        <v>945.5554315</v>
      </c>
      <c r="H183" s="65" t="n">
        <v>444.2</v>
      </c>
      <c r="I183" s="65" t="n">
        <v>200</v>
      </c>
      <c r="J183" s="65" t="n">
        <v>557.9782151</v>
      </c>
      <c r="K183" s="65" t="n">
        <v>2970.481996</v>
      </c>
      <c r="L183" s="65" t="n">
        <v>2239.113641</v>
      </c>
      <c r="M183" s="65" t="n">
        <v>1252.303918</v>
      </c>
      <c r="N183" s="65" t="n">
        <v>336.0232686</v>
      </c>
      <c r="O183" s="65" t="n">
        <v>4700</v>
      </c>
      <c r="P183" s="65" t="n">
        <v>216.6</v>
      </c>
      <c r="Q183" s="65" t="n">
        <v>1064.21396</v>
      </c>
      <c r="R183" s="65" t="n">
        <v>226.2693078</v>
      </c>
      <c r="S183" s="65" t="n">
        <v>4574</v>
      </c>
      <c r="T183" s="66" t="n">
        <v>4410</v>
      </c>
      <c r="U183" s="66" t="n">
        <v>12793</v>
      </c>
      <c r="V183" s="65" t="n">
        <v>997.3</v>
      </c>
      <c r="W183" s="66" t="n">
        <v>1420</v>
      </c>
      <c r="X183" s="65" t="n">
        <v>200</v>
      </c>
      <c r="Y183" s="65" t="n">
        <v>1482.731596</v>
      </c>
      <c r="Z183" s="65" t="n">
        <v>1035.504214</v>
      </c>
      <c r="AA183" s="65" t="n">
        <v>300</v>
      </c>
      <c r="AB183" s="65" t="n">
        <v>679.9</v>
      </c>
      <c r="AC183" s="67" t="n">
        <v>548.9</v>
      </c>
      <c r="AD183" s="63"/>
    </row>
    <row r="184" customFormat="false" ht="15" hidden="false" customHeight="false" outlineLevel="0" collapsed="false">
      <c r="A184" s="64" t="s">
        <v>493</v>
      </c>
      <c r="B184" s="65" t="n">
        <v>3646</v>
      </c>
      <c r="C184" s="65" t="n">
        <v>370.077709</v>
      </c>
      <c r="D184" s="65" t="n">
        <v>1225.042399</v>
      </c>
      <c r="E184" s="65" t="n">
        <v>790.1047127</v>
      </c>
      <c r="F184" s="65" t="n">
        <v>296.5015662</v>
      </c>
      <c r="G184" s="65" t="n">
        <v>632.279786</v>
      </c>
      <c r="H184" s="65" t="n">
        <v>507.7</v>
      </c>
      <c r="I184" s="65" t="n">
        <v>200</v>
      </c>
      <c r="J184" s="65" t="n">
        <v>485.9092359</v>
      </c>
      <c r="K184" s="65" t="n">
        <v>2190.255774</v>
      </c>
      <c r="L184" s="65" t="n">
        <v>1650.988488</v>
      </c>
      <c r="M184" s="65" t="n">
        <v>923.374015</v>
      </c>
      <c r="N184" s="65" t="n">
        <v>247.7634624</v>
      </c>
      <c r="O184" s="65" t="n">
        <v>4696</v>
      </c>
      <c r="P184" s="65" t="n">
        <v>465.7</v>
      </c>
      <c r="Q184" s="65" t="n">
        <v>784.6877288</v>
      </c>
      <c r="R184" s="65" t="n">
        <v>166.8374555</v>
      </c>
      <c r="S184" s="65" t="n">
        <v>10791</v>
      </c>
      <c r="T184" s="66" t="n">
        <v>17467</v>
      </c>
      <c r="U184" s="66" t="n">
        <v>42032</v>
      </c>
      <c r="V184" s="65" t="n">
        <v>1393</v>
      </c>
      <c r="W184" s="66" t="n">
        <v>2433</v>
      </c>
      <c r="X184" s="65" t="n">
        <v>200.7</v>
      </c>
      <c r="Y184" s="65" t="n">
        <v>991.4820276</v>
      </c>
      <c r="Z184" s="65" t="n">
        <v>763.5188793</v>
      </c>
      <c r="AA184" s="65" t="n">
        <v>311.8</v>
      </c>
      <c r="AB184" s="65" t="n">
        <v>3047</v>
      </c>
      <c r="AC184" s="67" t="n">
        <v>2987</v>
      </c>
      <c r="AD184" s="63"/>
    </row>
    <row r="185" customFormat="false" ht="15" hidden="false" customHeight="false" outlineLevel="0" collapsed="false">
      <c r="A185" s="64" t="s">
        <v>494</v>
      </c>
      <c r="B185" s="65" t="n">
        <v>6637</v>
      </c>
      <c r="C185" s="65" t="n">
        <v>919.5385237</v>
      </c>
      <c r="D185" s="65" t="n">
        <v>3043.884167</v>
      </c>
      <c r="E185" s="65" t="n">
        <v>2708.564773</v>
      </c>
      <c r="F185" s="65" t="n">
        <v>929.620735</v>
      </c>
      <c r="G185" s="65" t="n">
        <v>1982.38548</v>
      </c>
      <c r="H185" s="65" t="n">
        <v>735.1</v>
      </c>
      <c r="I185" s="65" t="n">
        <v>200</v>
      </c>
      <c r="J185" s="65" t="n">
        <v>4168.237884</v>
      </c>
      <c r="K185" s="65" t="n">
        <v>5442.166637</v>
      </c>
      <c r="L185" s="65" t="n">
        <v>4102.239828</v>
      </c>
      <c r="M185" s="65" t="n">
        <v>2294.323484</v>
      </c>
      <c r="N185" s="65" t="n">
        <v>615.6221866</v>
      </c>
      <c r="O185" s="65" t="n">
        <v>4694</v>
      </c>
      <c r="P185" s="65" t="n">
        <v>3394</v>
      </c>
      <c r="Q185" s="65" t="n">
        <v>1949.727255</v>
      </c>
      <c r="R185" s="65" t="n">
        <v>414.5439291</v>
      </c>
      <c r="S185" s="65" t="n">
        <v>40964</v>
      </c>
      <c r="T185" s="66" t="n">
        <v>52725</v>
      </c>
      <c r="U185" s="66" t="n">
        <v>73048</v>
      </c>
      <c r="V185" s="65" t="n">
        <v>864.9</v>
      </c>
      <c r="W185" s="66" t="n">
        <v>4593</v>
      </c>
      <c r="X185" s="65" t="n">
        <v>226.1</v>
      </c>
      <c r="Y185" s="65" t="n">
        <v>3108.59151</v>
      </c>
      <c r="Z185" s="65" t="n">
        <v>1897.128646</v>
      </c>
      <c r="AA185" s="65" t="n">
        <v>3020</v>
      </c>
      <c r="AB185" s="65" t="n">
        <v>9933</v>
      </c>
      <c r="AC185" s="67" t="n">
        <v>18419</v>
      </c>
      <c r="AD185" s="63"/>
    </row>
    <row r="186" customFormat="false" ht="15" hidden="false" customHeight="false" outlineLevel="0" collapsed="false">
      <c r="A186" s="64" t="s">
        <v>495</v>
      </c>
      <c r="B186" s="65" t="n">
        <v>9929</v>
      </c>
      <c r="C186" s="65" t="n">
        <v>780.3711046</v>
      </c>
      <c r="D186" s="65" t="n">
        <v>2583.207977</v>
      </c>
      <c r="E186" s="65" t="n">
        <v>2398.283745</v>
      </c>
      <c r="F186" s="65" t="n">
        <v>821.9035486</v>
      </c>
      <c r="G186" s="65" t="n">
        <v>1752.682141</v>
      </c>
      <c r="H186" s="65" t="n">
        <v>841.3</v>
      </c>
      <c r="I186" s="65" t="n">
        <v>200</v>
      </c>
      <c r="J186" s="65" t="n">
        <v>3642.533743</v>
      </c>
      <c r="K186" s="65" t="n">
        <v>4618.522749</v>
      </c>
      <c r="L186" s="65" t="n">
        <v>3481.386961</v>
      </c>
      <c r="M186" s="65" t="n">
        <v>1947.089443</v>
      </c>
      <c r="N186" s="65" t="n">
        <v>522.4509397</v>
      </c>
      <c r="O186" s="65" t="n">
        <v>10019</v>
      </c>
      <c r="P186" s="65" t="n">
        <v>4875</v>
      </c>
      <c r="Q186" s="65" t="n">
        <v>1654.646078</v>
      </c>
      <c r="R186" s="65" t="n">
        <v>351.8048407</v>
      </c>
      <c r="S186" s="65" t="n">
        <v>41584</v>
      </c>
      <c r="T186" s="66" t="n">
        <v>55139</v>
      </c>
      <c r="U186" s="66" t="n">
        <v>73672</v>
      </c>
      <c r="V186" s="65" t="n">
        <v>5433</v>
      </c>
      <c r="W186" s="66" t="n">
        <v>10912</v>
      </c>
      <c r="X186" s="65" t="n">
        <v>594.5</v>
      </c>
      <c r="Y186" s="65" t="n">
        <v>2748.392217</v>
      </c>
      <c r="Z186" s="65" t="n">
        <v>1610.007998</v>
      </c>
      <c r="AA186" s="65" t="n">
        <v>3661</v>
      </c>
      <c r="AB186" s="65" t="n">
        <v>8887</v>
      </c>
      <c r="AC186" s="67" t="n">
        <v>27752</v>
      </c>
      <c r="AD186" s="63"/>
    </row>
    <row r="187" customFormat="false" ht="15" hidden="false" customHeight="false" outlineLevel="0" collapsed="false">
      <c r="A187" s="64" t="s">
        <v>496</v>
      </c>
      <c r="B187" s="65" t="n">
        <v>4527</v>
      </c>
      <c r="C187" s="65" t="n">
        <v>323.9008573</v>
      </c>
      <c r="D187" s="65" t="n">
        <v>1072.186391</v>
      </c>
      <c r="E187" s="65" t="n">
        <v>990.8159389</v>
      </c>
      <c r="F187" s="65" t="n">
        <v>249.3765106</v>
      </c>
      <c r="G187" s="65" t="n">
        <v>531.7871632</v>
      </c>
      <c r="H187" s="65" t="n">
        <v>476.4</v>
      </c>
      <c r="I187" s="65" t="n">
        <v>200</v>
      </c>
      <c r="J187" s="65" t="n">
        <v>3006.515168</v>
      </c>
      <c r="K187" s="65" t="n">
        <v>1916.96421</v>
      </c>
      <c r="L187" s="65" t="n">
        <v>1444.984591</v>
      </c>
      <c r="M187" s="65" t="n">
        <v>808.1590105</v>
      </c>
      <c r="N187" s="65" t="n">
        <v>216.8485049</v>
      </c>
      <c r="O187" s="65" t="n">
        <v>11618</v>
      </c>
      <c r="P187" s="65" t="n">
        <v>1762</v>
      </c>
      <c r="Q187" s="65" t="n">
        <v>686.7774576</v>
      </c>
      <c r="R187" s="65" t="n">
        <v>146.0201292</v>
      </c>
      <c r="S187" s="65" t="n">
        <v>21547</v>
      </c>
      <c r="T187" s="66" t="n">
        <v>27531</v>
      </c>
      <c r="U187" s="66" t="n">
        <v>55709</v>
      </c>
      <c r="V187" s="65" t="n">
        <v>2663</v>
      </c>
      <c r="W187" s="66" t="n">
        <v>5125</v>
      </c>
      <c r="X187" s="65" t="n">
        <v>1868</v>
      </c>
      <c r="Y187" s="65" t="n">
        <v>833.8988949</v>
      </c>
      <c r="Z187" s="65" t="n">
        <v>668.2499745</v>
      </c>
      <c r="AA187" s="65" t="n">
        <v>5111</v>
      </c>
      <c r="AB187" s="65" t="n">
        <v>5458</v>
      </c>
      <c r="AC187" s="67" t="n">
        <v>2502</v>
      </c>
      <c r="AD187" s="63"/>
    </row>
    <row r="188" customFormat="false" ht="15" hidden="false" customHeight="false" outlineLevel="0" collapsed="false">
      <c r="A188" s="64" t="s">
        <v>497</v>
      </c>
      <c r="B188" s="65" t="n">
        <v>2864</v>
      </c>
      <c r="C188" s="65" t="n">
        <v>158.3186257</v>
      </c>
      <c r="D188" s="65" t="n">
        <v>524.0710917</v>
      </c>
      <c r="E188" s="65" t="n">
        <v>1572.516297</v>
      </c>
      <c r="F188" s="65" t="n">
        <v>160.2457288</v>
      </c>
      <c r="G188" s="65" t="n">
        <v>341.7187182</v>
      </c>
      <c r="H188" s="65" t="n">
        <v>103.6</v>
      </c>
      <c r="I188" s="65" t="n">
        <v>200</v>
      </c>
      <c r="J188" s="65" t="n">
        <v>1138.431073</v>
      </c>
      <c r="K188" s="65" t="n">
        <v>936.9877612</v>
      </c>
      <c r="L188" s="65" t="n">
        <v>706.2901173</v>
      </c>
      <c r="M188" s="65" t="n">
        <v>395.0178611</v>
      </c>
      <c r="N188" s="65" t="n">
        <v>105.9927953</v>
      </c>
      <c r="O188" s="65" t="n">
        <v>8675</v>
      </c>
      <c r="P188" s="65" t="n">
        <v>784.6</v>
      </c>
      <c r="Q188" s="65" t="n">
        <v>335.6880995</v>
      </c>
      <c r="R188" s="65" t="n">
        <v>71.37278476</v>
      </c>
      <c r="S188" s="65" t="n">
        <v>19701</v>
      </c>
      <c r="T188" s="66" t="n">
        <v>23564</v>
      </c>
      <c r="U188" s="66" t="n">
        <v>43966</v>
      </c>
      <c r="V188" s="65" t="n">
        <v>2837</v>
      </c>
      <c r="W188" s="66" t="n">
        <v>4764</v>
      </c>
      <c r="X188" s="65" t="n">
        <v>1605</v>
      </c>
      <c r="Y188" s="65" t="n">
        <v>535.8513353</v>
      </c>
      <c r="Z188" s="65" t="n">
        <v>326.6321011</v>
      </c>
      <c r="AA188" s="65" t="n">
        <v>1567</v>
      </c>
      <c r="AB188" s="65" t="n">
        <v>2721</v>
      </c>
      <c r="AC188" s="67" t="n">
        <v>4257</v>
      </c>
      <c r="AD188" s="63"/>
    </row>
    <row r="189" customFormat="false" ht="15" hidden="false" customHeight="false" outlineLevel="0" collapsed="false">
      <c r="A189" s="64" t="s">
        <v>498</v>
      </c>
      <c r="B189" s="65" t="n">
        <v>3929</v>
      </c>
      <c r="C189" s="65" t="n">
        <v>60.28234368</v>
      </c>
      <c r="D189" s="65" t="n">
        <v>199.548433</v>
      </c>
      <c r="E189" s="65" t="n">
        <v>310.5839317</v>
      </c>
      <c r="F189" s="65" t="n">
        <v>66.49183363</v>
      </c>
      <c r="G189" s="65" t="n">
        <v>141.7916367</v>
      </c>
      <c r="H189" s="65" t="n">
        <v>2.759</v>
      </c>
      <c r="I189" s="65" t="n">
        <v>277.4</v>
      </c>
      <c r="J189" s="65" t="n">
        <v>568.2574755</v>
      </c>
      <c r="K189" s="65" t="n">
        <v>356.7730456</v>
      </c>
      <c r="L189" s="65" t="n">
        <v>268.9312354</v>
      </c>
      <c r="M189" s="65" t="n">
        <v>150.4093556</v>
      </c>
      <c r="N189" s="65" t="n">
        <v>40.35844859</v>
      </c>
      <c r="O189" s="65" t="n">
        <v>6642</v>
      </c>
      <c r="P189" s="65" t="n">
        <v>3581</v>
      </c>
      <c r="Q189" s="65" t="n">
        <v>127.8186019</v>
      </c>
      <c r="R189" s="65" t="n">
        <v>27.176327</v>
      </c>
      <c r="S189" s="65" t="n">
        <v>10762</v>
      </c>
      <c r="T189" s="66" t="n">
        <v>11497</v>
      </c>
      <c r="U189" s="66" t="n">
        <v>30336</v>
      </c>
      <c r="V189" s="65" t="n">
        <v>3038</v>
      </c>
      <c r="W189" s="66" t="n">
        <v>7363</v>
      </c>
      <c r="X189" s="65" t="n">
        <v>1962</v>
      </c>
      <c r="Y189" s="65" t="n">
        <v>222.3443838</v>
      </c>
      <c r="Z189" s="65" t="n">
        <v>124.3703859</v>
      </c>
      <c r="AA189" s="65" t="n">
        <v>3040</v>
      </c>
      <c r="AB189" s="65" t="n">
        <v>6439</v>
      </c>
      <c r="AC189" s="67" t="n">
        <v>228.8</v>
      </c>
      <c r="AD189" s="63"/>
    </row>
    <row r="190" customFormat="false" ht="15" hidden="false" customHeight="false" outlineLevel="0" collapsed="false">
      <c r="A190" s="64" t="s">
        <v>499</v>
      </c>
      <c r="B190" s="65" t="n">
        <v>3432</v>
      </c>
      <c r="C190" s="65" t="n">
        <v>33.28653416</v>
      </c>
      <c r="D190" s="65" t="n">
        <v>110.1860897</v>
      </c>
      <c r="E190" s="65" t="n">
        <v>36.40684646</v>
      </c>
      <c r="F190" s="65" t="n">
        <v>45.09603121</v>
      </c>
      <c r="G190" s="65" t="n">
        <v>96.16579547</v>
      </c>
      <c r="H190" s="65" t="n">
        <v>4.349</v>
      </c>
      <c r="I190" s="65" t="n">
        <v>200</v>
      </c>
      <c r="J190" s="65" t="n">
        <v>1186.651242</v>
      </c>
      <c r="K190" s="65" t="n">
        <v>197.0019319</v>
      </c>
      <c r="L190" s="65" t="n">
        <v>148.4976895</v>
      </c>
      <c r="M190" s="65" t="n">
        <v>83.05261286</v>
      </c>
      <c r="N190" s="65" t="n">
        <v>22.28501408</v>
      </c>
      <c r="O190" s="65" t="n">
        <v>5149</v>
      </c>
      <c r="P190" s="65" t="n">
        <v>275.3</v>
      </c>
      <c r="Q190" s="65" t="n">
        <v>70.57851434</v>
      </c>
      <c r="R190" s="65" t="n">
        <v>15.00614743</v>
      </c>
      <c r="S190" s="65" t="n">
        <v>14071</v>
      </c>
      <c r="T190" s="66" t="n">
        <v>8511</v>
      </c>
      <c r="U190" s="66" t="n">
        <v>19426</v>
      </c>
      <c r="V190" s="65" t="n">
        <v>2801</v>
      </c>
      <c r="W190" s="66" t="n">
        <v>3109</v>
      </c>
      <c r="X190" s="65" t="n">
        <v>939.2</v>
      </c>
      <c r="Y190" s="65" t="n">
        <v>150.7982067</v>
      </c>
      <c r="Z190" s="65" t="n">
        <v>68.6744882</v>
      </c>
      <c r="AA190" s="65" t="n">
        <v>250</v>
      </c>
      <c r="AB190" s="65" t="n">
        <v>3198</v>
      </c>
      <c r="AC190" s="67" t="n">
        <v>1145</v>
      </c>
      <c r="AD190" s="63"/>
    </row>
    <row r="191" customFormat="false" ht="15" hidden="false" customHeight="false" outlineLevel="0" collapsed="false">
      <c r="A191" s="64" t="s">
        <v>500</v>
      </c>
      <c r="B191" s="65" t="n">
        <v>2769</v>
      </c>
      <c r="C191" s="65" t="n">
        <v>25.20298298</v>
      </c>
      <c r="D191" s="65" t="n">
        <v>83.42767472</v>
      </c>
      <c r="E191" s="65" t="n">
        <v>0.205728823</v>
      </c>
      <c r="F191" s="65" t="n">
        <v>38.71862949</v>
      </c>
      <c r="G191" s="65" t="n">
        <v>82.56619716</v>
      </c>
      <c r="H191" s="65" t="n">
        <v>11.79</v>
      </c>
      <c r="I191" s="65" t="n">
        <v>85</v>
      </c>
      <c r="J191" s="65" t="n">
        <v>856.3278743</v>
      </c>
      <c r="K191" s="65" t="n">
        <v>149.1605078</v>
      </c>
      <c r="L191" s="65" t="n">
        <v>112.4353988</v>
      </c>
      <c r="M191" s="65" t="n">
        <v>62.88349453</v>
      </c>
      <c r="N191" s="65" t="n">
        <v>16.87315441</v>
      </c>
      <c r="O191" s="65" t="n">
        <v>8716</v>
      </c>
      <c r="P191" s="65" t="n">
        <v>350.6</v>
      </c>
      <c r="Q191" s="65" t="n">
        <v>53.43869948</v>
      </c>
      <c r="R191" s="65" t="n">
        <v>11.36194224</v>
      </c>
      <c r="S191" s="65" t="n">
        <v>12823</v>
      </c>
      <c r="T191" s="66" t="n">
        <v>7201</v>
      </c>
      <c r="U191" s="66" t="n">
        <v>19341</v>
      </c>
      <c r="V191" s="65" t="n">
        <v>1263</v>
      </c>
      <c r="W191" s="66" t="n">
        <v>1348</v>
      </c>
      <c r="X191" s="65" t="n">
        <v>550.9</v>
      </c>
      <c r="Y191" s="65" t="n">
        <v>129.4725885</v>
      </c>
      <c r="Z191" s="65" t="n">
        <v>51.99706131</v>
      </c>
      <c r="AA191" s="65" t="n">
        <v>1335</v>
      </c>
      <c r="AB191" s="65" t="n">
        <v>997</v>
      </c>
      <c r="AC191" s="67" t="n">
        <v>937.1</v>
      </c>
      <c r="AD191" s="63"/>
    </row>
    <row r="192" customFormat="false" ht="15" hidden="false" customHeight="false" outlineLevel="0" collapsed="false">
      <c r="A192" s="64" t="s">
        <v>501</v>
      </c>
      <c r="B192" s="65" t="n">
        <v>1507</v>
      </c>
      <c r="C192" s="65" t="n">
        <v>27.65755378</v>
      </c>
      <c r="D192" s="65" t="n">
        <v>91.55286903</v>
      </c>
      <c r="E192" s="65" t="n">
        <v>104.2239688</v>
      </c>
      <c r="F192" s="65" t="n">
        <v>46.58896619</v>
      </c>
      <c r="G192" s="65" t="n">
        <v>99.34942994</v>
      </c>
      <c r="H192" s="65" t="n">
        <v>15.24</v>
      </c>
      <c r="I192" s="65" t="n">
        <v>85</v>
      </c>
      <c r="J192" s="65" t="n">
        <v>452.0308225</v>
      </c>
      <c r="K192" s="65" t="n">
        <v>163.6875591</v>
      </c>
      <c r="L192" s="65" t="n">
        <v>123.3857155</v>
      </c>
      <c r="M192" s="65" t="n">
        <v>69.00784851</v>
      </c>
      <c r="N192" s="65" t="n">
        <v>18.51646592</v>
      </c>
      <c r="O192" s="65" t="n">
        <v>6291</v>
      </c>
      <c r="P192" s="65" t="n">
        <v>979</v>
      </c>
      <c r="Q192" s="65" t="n">
        <v>58.64320528</v>
      </c>
      <c r="R192" s="65" t="n">
        <v>12.46850536</v>
      </c>
      <c r="S192" s="65" t="n">
        <v>9941</v>
      </c>
      <c r="T192" s="66" t="n">
        <v>5000</v>
      </c>
      <c r="U192" s="66" t="n">
        <v>13511</v>
      </c>
      <c r="V192" s="65" t="n">
        <v>1462</v>
      </c>
      <c r="W192" s="66" t="n">
        <v>2221</v>
      </c>
      <c r="X192" s="65" t="n">
        <v>343.2</v>
      </c>
      <c r="Y192" s="65" t="n">
        <v>155.7904845</v>
      </c>
      <c r="Z192" s="65" t="n">
        <v>57.06116297</v>
      </c>
      <c r="AA192" s="65" t="n">
        <v>250</v>
      </c>
      <c r="AB192" s="65" t="n">
        <v>400</v>
      </c>
      <c r="AC192" s="67" t="n">
        <v>1285</v>
      </c>
      <c r="AD192" s="63"/>
    </row>
    <row r="193" customFormat="false" ht="15" hidden="false" customHeight="false" outlineLevel="0" collapsed="false">
      <c r="A193" s="64" t="s">
        <v>502</v>
      </c>
      <c r="B193" s="65" t="n">
        <v>1287</v>
      </c>
      <c r="C193" s="65" t="n">
        <v>34.83445659</v>
      </c>
      <c r="D193" s="65" t="n">
        <v>115.3100693</v>
      </c>
      <c r="E193" s="65" t="n">
        <v>74.397668</v>
      </c>
      <c r="F193" s="65" t="n">
        <v>38.6345413</v>
      </c>
      <c r="G193" s="65" t="n">
        <v>82.38688187</v>
      </c>
      <c r="H193" s="65" t="n">
        <v>10.95</v>
      </c>
      <c r="I193" s="65" t="n">
        <v>150</v>
      </c>
      <c r="J193" s="65" t="n">
        <v>37.85369824</v>
      </c>
      <c r="K193" s="65" t="n">
        <v>206.1631053</v>
      </c>
      <c r="L193" s="65" t="n">
        <v>155.4032719</v>
      </c>
      <c r="M193" s="65" t="n">
        <v>86.91480536</v>
      </c>
      <c r="N193" s="65" t="n">
        <v>23.32133324</v>
      </c>
      <c r="O193" s="65" t="n">
        <v>750</v>
      </c>
      <c r="P193" s="65" t="n">
        <v>604.7</v>
      </c>
      <c r="Q193" s="65" t="n">
        <v>73.86062431</v>
      </c>
      <c r="R193" s="65" t="n">
        <v>15.70397774</v>
      </c>
      <c r="S193" s="65" t="n">
        <v>5548</v>
      </c>
      <c r="T193" s="66" t="n">
        <v>5000</v>
      </c>
      <c r="U193" s="66" t="n">
        <v>8861</v>
      </c>
      <c r="V193" s="65" t="n">
        <v>1299</v>
      </c>
      <c r="W193" s="66" t="n">
        <v>1810</v>
      </c>
      <c r="X193" s="65" t="n">
        <v>335</v>
      </c>
      <c r="Y193" s="65" t="n">
        <v>129.1914031</v>
      </c>
      <c r="Z193" s="65" t="n">
        <v>71.86805531</v>
      </c>
      <c r="AA193" s="65" t="n">
        <v>250</v>
      </c>
      <c r="AB193" s="65" t="n">
        <v>400</v>
      </c>
      <c r="AC193" s="67" t="n">
        <v>1054</v>
      </c>
      <c r="AD193" s="63"/>
    </row>
    <row r="194" customFormat="false" ht="15" hidden="false" customHeight="false" outlineLevel="0" collapsed="false">
      <c r="A194" s="64" t="s">
        <v>503</v>
      </c>
      <c r="B194" s="65" t="n">
        <v>1525</v>
      </c>
      <c r="C194" s="65" t="n">
        <v>43.55811951</v>
      </c>
      <c r="D194" s="65" t="n">
        <v>144.1874015</v>
      </c>
      <c r="E194" s="65" t="n">
        <v>149.1893782</v>
      </c>
      <c r="F194" s="65" t="n">
        <v>38.00089903</v>
      </c>
      <c r="G194" s="65" t="n">
        <v>81.03566069</v>
      </c>
      <c r="H194" s="65" t="n">
        <v>17.01</v>
      </c>
      <c r="I194" s="65" t="n">
        <v>200</v>
      </c>
      <c r="J194" s="65" t="n">
        <v>59.97160849</v>
      </c>
      <c r="K194" s="65" t="n">
        <v>257.7929458</v>
      </c>
      <c r="L194" s="65" t="n">
        <v>194.3212254</v>
      </c>
      <c r="M194" s="65" t="n">
        <v>108.6810546</v>
      </c>
      <c r="N194" s="65" t="n">
        <v>29.16174155</v>
      </c>
      <c r="O194" s="65" t="n">
        <v>1462</v>
      </c>
      <c r="P194" s="65" t="n">
        <v>346.1</v>
      </c>
      <c r="Q194" s="65" t="n">
        <v>92.35768877</v>
      </c>
      <c r="R194" s="65" t="n">
        <v>19.63675642</v>
      </c>
      <c r="S194" s="65" t="n">
        <v>7031</v>
      </c>
      <c r="T194" s="66" t="n">
        <v>6190</v>
      </c>
      <c r="U194" s="66" t="n">
        <v>11328</v>
      </c>
      <c r="V194" s="65" t="n">
        <v>1040</v>
      </c>
      <c r="W194" s="66" t="n">
        <v>1651</v>
      </c>
      <c r="X194" s="65" t="n">
        <v>798.5</v>
      </c>
      <c r="Y194" s="65" t="n">
        <v>127.0725444</v>
      </c>
      <c r="Z194" s="65" t="n">
        <v>89.86611672</v>
      </c>
      <c r="AA194" s="65" t="n">
        <v>2177</v>
      </c>
      <c r="AB194" s="65" t="n">
        <v>517.6</v>
      </c>
      <c r="AC194" s="67" t="n">
        <v>807.8</v>
      </c>
      <c r="AD194" s="63"/>
    </row>
    <row r="195" customFormat="false" ht="15" hidden="false" customHeight="false" outlineLevel="0" collapsed="false">
      <c r="A195" s="64" t="s">
        <v>504</v>
      </c>
      <c r="B195" s="65" t="n">
        <v>1978</v>
      </c>
      <c r="C195" s="65" t="n">
        <v>55.24702121</v>
      </c>
      <c r="D195" s="65" t="n">
        <v>182.8803566</v>
      </c>
      <c r="E195" s="65" t="n">
        <v>156.6783627</v>
      </c>
      <c r="F195" s="65" t="n">
        <v>42.43673228</v>
      </c>
      <c r="G195" s="65" t="n">
        <v>90.49492842</v>
      </c>
      <c r="H195" s="65" t="n">
        <v>863.3</v>
      </c>
      <c r="I195" s="65" t="n">
        <v>200</v>
      </c>
      <c r="J195" s="65" t="n">
        <v>66.01237383</v>
      </c>
      <c r="K195" s="65" t="n">
        <v>326.9721582</v>
      </c>
      <c r="L195" s="65" t="n">
        <v>246.4676846</v>
      </c>
      <c r="M195" s="65" t="n">
        <v>137.845816</v>
      </c>
      <c r="N195" s="65" t="n">
        <v>36.98734868</v>
      </c>
      <c r="O195" s="65" t="n">
        <v>3917</v>
      </c>
      <c r="P195" s="65" t="n">
        <v>251</v>
      </c>
      <c r="Q195" s="65" t="n">
        <v>117.1420449</v>
      </c>
      <c r="R195" s="65" t="n">
        <v>24.90631621</v>
      </c>
      <c r="S195" s="65" t="n">
        <v>6055</v>
      </c>
      <c r="T195" s="66" t="n">
        <v>6497</v>
      </c>
      <c r="U195" s="66" t="n">
        <v>15044</v>
      </c>
      <c r="V195" s="65" t="n">
        <v>862</v>
      </c>
      <c r="W195" s="66" t="n">
        <v>1255</v>
      </c>
      <c r="X195" s="65" t="n">
        <v>200</v>
      </c>
      <c r="Y195" s="65" t="n">
        <v>141.9056834</v>
      </c>
      <c r="Z195" s="65" t="n">
        <v>113.9818549</v>
      </c>
      <c r="AA195" s="65" t="n">
        <v>300</v>
      </c>
      <c r="AB195" s="65" t="n">
        <v>582.4</v>
      </c>
      <c r="AC195" s="67" t="n">
        <v>197</v>
      </c>
      <c r="AD195" s="63"/>
    </row>
    <row r="196" customFormat="false" ht="15" hidden="false" customHeight="false" outlineLevel="0" collapsed="false">
      <c r="A196" s="64" t="s">
        <v>505</v>
      </c>
      <c r="B196" s="65" t="n">
        <v>6150</v>
      </c>
      <c r="C196" s="65" t="n">
        <v>88.91438378</v>
      </c>
      <c r="D196" s="65" t="n">
        <v>294.327076</v>
      </c>
      <c r="E196" s="65" t="n">
        <v>178.2267256</v>
      </c>
      <c r="F196" s="65" t="n">
        <v>59.11542574</v>
      </c>
      <c r="G196" s="65" t="n">
        <v>126.0616907</v>
      </c>
      <c r="H196" s="65" t="n">
        <v>420.2</v>
      </c>
      <c r="I196" s="65" t="n">
        <v>200</v>
      </c>
      <c r="J196" s="65" t="n">
        <v>112.2058924</v>
      </c>
      <c r="K196" s="65" t="n">
        <v>526.2279725</v>
      </c>
      <c r="L196" s="65" t="n">
        <v>396.6643235</v>
      </c>
      <c r="M196" s="65" t="n">
        <v>221.8486268</v>
      </c>
      <c r="N196" s="65" t="n">
        <v>59.52732371</v>
      </c>
      <c r="O196" s="65" t="n">
        <v>3420</v>
      </c>
      <c r="P196" s="65" t="n">
        <v>330.9</v>
      </c>
      <c r="Q196" s="65" t="n">
        <v>188.528042</v>
      </c>
      <c r="R196" s="65" t="n">
        <v>40.08414771</v>
      </c>
      <c r="S196" s="65" t="n">
        <v>17226</v>
      </c>
      <c r="T196" s="66" t="n">
        <v>23080</v>
      </c>
      <c r="U196" s="66" t="n">
        <v>43994</v>
      </c>
      <c r="V196" s="65" t="n">
        <v>709.6</v>
      </c>
      <c r="W196" s="66" t="n">
        <v>1451</v>
      </c>
      <c r="X196" s="65" t="n">
        <v>200.3</v>
      </c>
      <c r="Y196" s="65" t="n">
        <v>197.6781537</v>
      </c>
      <c r="Z196" s="65" t="n">
        <v>183.4420421</v>
      </c>
      <c r="AA196" s="65" t="n">
        <v>1117</v>
      </c>
      <c r="AB196" s="65" t="n">
        <v>1925</v>
      </c>
      <c r="AC196" s="67" t="n">
        <v>1505</v>
      </c>
      <c r="AD196" s="63"/>
    </row>
    <row r="197" customFormat="false" ht="15" hidden="false" customHeight="false" outlineLevel="0" collapsed="false">
      <c r="A197" s="64" t="s">
        <v>506</v>
      </c>
      <c r="B197" s="65" t="n">
        <v>13977</v>
      </c>
      <c r="C197" s="65" t="n">
        <v>70.62734861</v>
      </c>
      <c r="D197" s="65" t="n">
        <v>233.7927804</v>
      </c>
      <c r="E197" s="65" t="n">
        <v>262.7933075</v>
      </c>
      <c r="F197" s="65" t="n">
        <v>51.94361237</v>
      </c>
      <c r="G197" s="65" t="n">
        <v>110.7680359</v>
      </c>
      <c r="H197" s="65" t="n">
        <v>1188</v>
      </c>
      <c r="I197" s="65" t="n">
        <v>200</v>
      </c>
      <c r="J197" s="65" t="n">
        <v>94.08170226</v>
      </c>
      <c r="K197" s="65" t="n">
        <v>417.9985834</v>
      </c>
      <c r="L197" s="65" t="n">
        <v>315.0823103</v>
      </c>
      <c r="M197" s="65" t="n">
        <v>176.2209852</v>
      </c>
      <c r="N197" s="65" t="n">
        <v>47.28432977</v>
      </c>
      <c r="O197" s="65" t="n">
        <v>9898</v>
      </c>
      <c r="P197" s="65" t="n">
        <v>2835</v>
      </c>
      <c r="Q197" s="65" t="n">
        <v>149.7534502</v>
      </c>
      <c r="R197" s="65" t="n">
        <v>31.8400348</v>
      </c>
      <c r="S197" s="65" t="n">
        <v>26623</v>
      </c>
      <c r="T197" s="66" t="n">
        <v>35524</v>
      </c>
      <c r="U197" s="66" t="n">
        <v>73586</v>
      </c>
      <c r="V197" s="65" t="n">
        <v>1517</v>
      </c>
      <c r="W197" s="66" t="n">
        <v>4681</v>
      </c>
      <c r="X197" s="65" t="n">
        <v>1940</v>
      </c>
      <c r="Y197" s="65" t="n">
        <v>173.6960745</v>
      </c>
      <c r="Z197" s="65" t="n">
        <v>145.7134887</v>
      </c>
      <c r="AA197" s="65" t="n">
        <v>5005</v>
      </c>
      <c r="AB197" s="65" t="n">
        <v>9689</v>
      </c>
      <c r="AC197" s="67" t="n">
        <v>9140</v>
      </c>
      <c r="AD197" s="63"/>
    </row>
    <row r="198" customFormat="false" ht="15" hidden="false" customHeight="false" outlineLevel="0" collapsed="false">
      <c r="A198" s="64" t="s">
        <v>507</v>
      </c>
      <c r="B198" s="65" t="n">
        <v>3389</v>
      </c>
      <c r="C198" s="65" t="n">
        <v>76.65238039</v>
      </c>
      <c r="D198" s="65" t="n">
        <v>253.7370224</v>
      </c>
      <c r="E198" s="65" t="n">
        <v>501.2010031</v>
      </c>
      <c r="F198" s="65" t="n">
        <v>54.18030401</v>
      </c>
      <c r="G198" s="65" t="n">
        <v>115.5377068</v>
      </c>
      <c r="H198" s="65" t="n">
        <v>655.2</v>
      </c>
      <c r="I198" s="65" t="n">
        <v>200</v>
      </c>
      <c r="J198" s="65" t="n">
        <v>280.9438438</v>
      </c>
      <c r="K198" s="65" t="n">
        <v>453.6569339</v>
      </c>
      <c r="L198" s="65" t="n">
        <v>341.9611465</v>
      </c>
      <c r="M198" s="65" t="n">
        <v>191.25393</v>
      </c>
      <c r="N198" s="65" t="n">
        <v>51.31803053</v>
      </c>
      <c r="O198" s="65" t="n">
        <v>12721</v>
      </c>
      <c r="P198" s="65" t="n">
        <v>1581</v>
      </c>
      <c r="Q198" s="65" t="n">
        <v>162.5285199</v>
      </c>
      <c r="R198" s="65" t="n">
        <v>34.55622372</v>
      </c>
      <c r="S198" s="65" t="n">
        <v>33629</v>
      </c>
      <c r="T198" s="66" t="n">
        <v>42102</v>
      </c>
      <c r="U198" s="66" t="n">
        <v>67711</v>
      </c>
      <c r="V198" s="65" t="n">
        <v>687.8</v>
      </c>
      <c r="W198" s="66" t="n">
        <v>2646</v>
      </c>
      <c r="X198" s="65" t="n">
        <v>1585</v>
      </c>
      <c r="Y198" s="65" t="n">
        <v>181.1754264</v>
      </c>
      <c r="Z198" s="65" t="n">
        <v>158.1439199</v>
      </c>
      <c r="AA198" s="65" t="n">
        <v>3157</v>
      </c>
      <c r="AB198" s="65" t="n">
        <v>4310</v>
      </c>
      <c r="AC198" s="67" t="n">
        <v>10556</v>
      </c>
      <c r="AD198" s="63"/>
    </row>
    <row r="199" customFormat="false" ht="15" hidden="false" customHeight="false" outlineLevel="0" collapsed="false">
      <c r="A199" s="64" t="s">
        <v>508</v>
      </c>
      <c r="B199" s="65" t="n">
        <v>4323</v>
      </c>
      <c r="C199" s="65" t="n">
        <v>49.07114388</v>
      </c>
      <c r="D199" s="65" t="n">
        <v>162.4367811</v>
      </c>
      <c r="E199" s="65" t="n">
        <v>564.5662028</v>
      </c>
      <c r="F199" s="65" t="n">
        <v>63.52161702</v>
      </c>
      <c r="G199" s="65" t="n">
        <v>135.457748</v>
      </c>
      <c r="H199" s="65" t="n">
        <v>237.4</v>
      </c>
      <c r="I199" s="65" t="n">
        <v>200</v>
      </c>
      <c r="J199" s="65" t="n">
        <v>109.7580825</v>
      </c>
      <c r="K199" s="65" t="n">
        <v>290.4210484</v>
      </c>
      <c r="L199" s="65" t="n">
        <v>218.9158971</v>
      </c>
      <c r="M199" s="65" t="n">
        <v>122.4364993</v>
      </c>
      <c r="N199" s="65" t="n">
        <v>32.85265828</v>
      </c>
      <c r="O199" s="65" t="n">
        <v>10002</v>
      </c>
      <c r="P199" s="65" t="n">
        <v>707.9</v>
      </c>
      <c r="Q199" s="65" t="n">
        <v>104.0471326</v>
      </c>
      <c r="R199" s="65" t="n">
        <v>22.1221235</v>
      </c>
      <c r="S199" s="65" t="n">
        <v>17975</v>
      </c>
      <c r="T199" s="66" t="n">
        <v>21289</v>
      </c>
      <c r="U199" s="66" t="n">
        <v>44298</v>
      </c>
      <c r="V199" s="65" t="n">
        <v>727.5</v>
      </c>
      <c r="W199" s="66" t="n">
        <v>1872</v>
      </c>
      <c r="X199" s="65" t="n">
        <v>1521</v>
      </c>
      <c r="Y199" s="65" t="n">
        <v>212.4121719</v>
      </c>
      <c r="Z199" s="65" t="n">
        <v>101.2402095</v>
      </c>
      <c r="AA199" s="65" t="n">
        <v>3761</v>
      </c>
      <c r="AB199" s="65" t="n">
        <v>5173</v>
      </c>
      <c r="AC199" s="67" t="n">
        <v>1751</v>
      </c>
      <c r="AD199" s="63"/>
    </row>
    <row r="200" customFormat="false" ht="15" hidden="false" customHeight="false" outlineLevel="0" collapsed="false">
      <c r="A200" s="64" t="s">
        <v>509</v>
      </c>
      <c r="B200" s="65" t="n">
        <v>5677</v>
      </c>
      <c r="C200" s="65" t="n">
        <v>45.93006508</v>
      </c>
      <c r="D200" s="65" t="n">
        <v>152.0390873</v>
      </c>
      <c r="E200" s="65" t="n">
        <v>283.5690817</v>
      </c>
      <c r="F200" s="65" t="n">
        <v>46.15553185</v>
      </c>
      <c r="G200" s="65" t="n">
        <v>98.42514554</v>
      </c>
      <c r="H200" s="65" t="n">
        <v>46.8</v>
      </c>
      <c r="I200" s="65" t="n">
        <v>200</v>
      </c>
      <c r="J200" s="65" t="n">
        <v>175.6063406</v>
      </c>
      <c r="K200" s="65" t="n">
        <v>271.8309906</v>
      </c>
      <c r="L200" s="65" t="n">
        <v>204.9029349</v>
      </c>
      <c r="M200" s="65" t="n">
        <v>114.5992519</v>
      </c>
      <c r="N200" s="65" t="n">
        <v>30.74973627</v>
      </c>
      <c r="O200" s="65" t="n">
        <v>10002</v>
      </c>
      <c r="P200" s="65" t="n">
        <v>680.5</v>
      </c>
      <c r="Q200" s="65" t="n">
        <v>97.38700164</v>
      </c>
      <c r="R200" s="65" t="n">
        <v>20.70607066</v>
      </c>
      <c r="S200" s="65" t="n">
        <v>16250</v>
      </c>
      <c r="T200" s="66" t="n">
        <v>19528</v>
      </c>
      <c r="U200" s="66" t="n">
        <v>45684</v>
      </c>
      <c r="V200" s="65" t="n">
        <v>2958</v>
      </c>
      <c r="W200" s="66" t="n">
        <v>3961</v>
      </c>
      <c r="X200" s="65" t="n">
        <v>1799</v>
      </c>
      <c r="Y200" s="65" t="n">
        <v>154.3411082</v>
      </c>
      <c r="Z200" s="65" t="n">
        <v>94.75975171</v>
      </c>
      <c r="AA200" s="65" t="n">
        <v>1309</v>
      </c>
      <c r="AB200" s="65" t="n">
        <v>4848</v>
      </c>
      <c r="AC200" s="67" t="n">
        <v>2418</v>
      </c>
      <c r="AD200" s="63"/>
    </row>
    <row r="201" customFormat="false" ht="15" hidden="false" customHeight="false" outlineLevel="0" collapsed="false">
      <c r="A201" s="64" t="s">
        <v>510</v>
      </c>
      <c r="B201" s="65" t="n">
        <v>5023</v>
      </c>
      <c r="C201" s="65" t="n">
        <v>27.37773846</v>
      </c>
      <c r="D201" s="65" t="n">
        <v>90.62661592</v>
      </c>
      <c r="E201" s="65" t="n">
        <v>49.26078261</v>
      </c>
      <c r="F201" s="65" t="n">
        <v>37.31381487</v>
      </c>
      <c r="G201" s="65" t="n">
        <v>79.57047643</v>
      </c>
      <c r="H201" s="65" t="n">
        <v>3.705</v>
      </c>
      <c r="I201" s="65" t="n">
        <v>277.4</v>
      </c>
      <c r="J201" s="65" t="n">
        <v>260.4101512</v>
      </c>
      <c r="K201" s="65" t="n">
        <v>162.0315093</v>
      </c>
      <c r="L201" s="65" t="n">
        <v>122.137405</v>
      </c>
      <c r="M201" s="65" t="n">
        <v>68.30968651</v>
      </c>
      <c r="N201" s="65" t="n">
        <v>18.32913225</v>
      </c>
      <c r="O201" s="65" t="n">
        <v>8179</v>
      </c>
      <c r="P201" s="65" t="n">
        <v>1869</v>
      </c>
      <c r="Q201" s="65" t="n">
        <v>58.04990382</v>
      </c>
      <c r="R201" s="65" t="n">
        <v>12.34235976</v>
      </c>
      <c r="S201" s="65" t="n">
        <v>10455</v>
      </c>
      <c r="T201" s="66" t="n">
        <v>12449</v>
      </c>
      <c r="U201" s="66" t="n">
        <v>32966</v>
      </c>
      <c r="V201" s="65" t="n">
        <v>377.2</v>
      </c>
      <c r="W201" s="66" t="n">
        <v>2910</v>
      </c>
      <c r="X201" s="65" t="n">
        <v>2011</v>
      </c>
      <c r="Y201" s="65" t="n">
        <v>124.7749794</v>
      </c>
      <c r="Z201" s="65" t="n">
        <v>56.48386725</v>
      </c>
      <c r="AA201" s="65" t="n">
        <v>1007</v>
      </c>
      <c r="AB201" s="65" t="n">
        <v>5529</v>
      </c>
      <c r="AC201" s="67" t="n">
        <v>336.8</v>
      </c>
      <c r="AD201" s="63"/>
    </row>
    <row r="202" customFormat="false" ht="15" hidden="false" customHeight="false" outlineLevel="0" collapsed="false">
      <c r="A202" s="64" t="s">
        <v>511</v>
      </c>
      <c r="B202" s="65" t="n">
        <v>7356</v>
      </c>
      <c r="C202" s="65" t="n">
        <v>18.66873515</v>
      </c>
      <c r="D202" s="65" t="n">
        <v>61.79781038</v>
      </c>
      <c r="E202" s="65" t="n">
        <v>9.037639143</v>
      </c>
      <c r="F202" s="65" t="n">
        <v>29.95000218</v>
      </c>
      <c r="G202" s="65" t="n">
        <v>63.86738935</v>
      </c>
      <c r="H202" s="65" t="n">
        <v>3.493</v>
      </c>
      <c r="I202" s="65" t="n">
        <v>200</v>
      </c>
      <c r="J202" s="65" t="n">
        <v>186.2534352</v>
      </c>
      <c r="K202" s="65" t="n">
        <v>110.4884298</v>
      </c>
      <c r="L202" s="65" t="n">
        <v>83.28485093</v>
      </c>
      <c r="M202" s="65" t="n">
        <v>46.58001417</v>
      </c>
      <c r="N202" s="65" t="n">
        <v>12.4985384</v>
      </c>
      <c r="O202" s="65" t="n">
        <v>3064</v>
      </c>
      <c r="P202" s="65" t="n">
        <v>2643</v>
      </c>
      <c r="Q202" s="65" t="n">
        <v>39.58392259</v>
      </c>
      <c r="R202" s="65" t="n">
        <v>8.416189882</v>
      </c>
      <c r="S202" s="65" t="n">
        <v>10741</v>
      </c>
      <c r="T202" s="66" t="n">
        <v>4844</v>
      </c>
      <c r="U202" s="66" t="n">
        <v>20027</v>
      </c>
      <c r="V202" s="65" t="n">
        <v>1097</v>
      </c>
      <c r="W202" s="66" t="n">
        <v>3769</v>
      </c>
      <c r="X202" s="65" t="n">
        <v>998.7</v>
      </c>
      <c r="Y202" s="65" t="n">
        <v>100.1508669</v>
      </c>
      <c r="Z202" s="65" t="n">
        <v>38.51605053</v>
      </c>
      <c r="AA202" s="65" t="n">
        <v>2053</v>
      </c>
      <c r="AB202" s="65" t="n">
        <v>5624</v>
      </c>
      <c r="AC202" s="67" t="n">
        <v>537</v>
      </c>
      <c r="AD202" s="63"/>
    </row>
    <row r="203" customFormat="false" ht="15" hidden="false" customHeight="false" outlineLevel="0" collapsed="false">
      <c r="A203" s="64" t="s">
        <v>512</v>
      </c>
      <c r="B203" s="65" t="n">
        <v>1906</v>
      </c>
      <c r="C203" s="65" t="n">
        <v>15.6523203</v>
      </c>
      <c r="D203" s="65" t="n">
        <v>51.81278294</v>
      </c>
      <c r="E203" s="65" t="n">
        <v>0.200301955</v>
      </c>
      <c r="F203" s="65" t="n">
        <v>43.57684942</v>
      </c>
      <c r="G203" s="65" t="n">
        <v>92.92619053</v>
      </c>
      <c r="H203" s="65" t="n">
        <v>13.94</v>
      </c>
      <c r="I203" s="65" t="n">
        <v>85</v>
      </c>
      <c r="J203" s="65" t="n">
        <v>2.915054095</v>
      </c>
      <c r="K203" s="65" t="n">
        <v>92.63617907</v>
      </c>
      <c r="L203" s="65" t="n">
        <v>69.82803884</v>
      </c>
      <c r="M203" s="65" t="n">
        <v>39.05381354</v>
      </c>
      <c r="N203" s="65" t="n">
        <v>10.47907771</v>
      </c>
      <c r="O203" s="65" t="n">
        <v>8091</v>
      </c>
      <c r="P203" s="65" t="n">
        <v>1645</v>
      </c>
      <c r="Q203" s="65" t="n">
        <v>33.18812068</v>
      </c>
      <c r="R203" s="65" t="n">
        <v>7.056337706</v>
      </c>
      <c r="S203" s="65" t="n">
        <v>11173</v>
      </c>
      <c r="T203" s="66" t="n">
        <v>4984</v>
      </c>
      <c r="U203" s="66" t="n">
        <v>18512</v>
      </c>
      <c r="V203" s="65" t="n">
        <v>1102</v>
      </c>
      <c r="W203" s="66" t="n">
        <v>2461</v>
      </c>
      <c r="X203" s="65" t="n">
        <v>352.2</v>
      </c>
      <c r="Y203" s="65" t="n">
        <v>145.7181612</v>
      </c>
      <c r="Z203" s="65" t="n">
        <v>32.29279085</v>
      </c>
      <c r="AA203" s="65" t="n">
        <v>250</v>
      </c>
      <c r="AB203" s="65" t="n">
        <v>3089</v>
      </c>
      <c r="AC203" s="67" t="n">
        <v>1109</v>
      </c>
      <c r="AD203" s="63"/>
    </row>
    <row r="204" customFormat="false" ht="15" hidden="false" customHeight="false" outlineLevel="0" collapsed="false">
      <c r="A204" s="64" t="s">
        <v>513</v>
      </c>
      <c r="B204" s="65" t="n">
        <v>3213</v>
      </c>
      <c r="C204" s="65" t="n">
        <v>19.15517191</v>
      </c>
      <c r="D204" s="65" t="n">
        <v>63.40802804</v>
      </c>
      <c r="E204" s="65" t="n">
        <v>102.3053402</v>
      </c>
      <c r="F204" s="65" t="n">
        <v>30.26300162</v>
      </c>
      <c r="G204" s="65" t="n">
        <v>64.53485031</v>
      </c>
      <c r="H204" s="65" t="n">
        <v>12.4</v>
      </c>
      <c r="I204" s="65" t="n">
        <v>85</v>
      </c>
      <c r="J204" s="65" t="n">
        <v>82.83412767</v>
      </c>
      <c r="K204" s="65" t="n">
        <v>113.3673412</v>
      </c>
      <c r="L204" s="65" t="n">
        <v>85.45493976</v>
      </c>
      <c r="M204" s="65" t="n">
        <v>47.79371351</v>
      </c>
      <c r="N204" s="65" t="n">
        <v>12.82420314</v>
      </c>
      <c r="O204" s="65" t="n">
        <v>4745</v>
      </c>
      <c r="P204" s="65" t="n">
        <v>1166</v>
      </c>
      <c r="Q204" s="65" t="n">
        <v>40.61533019</v>
      </c>
      <c r="R204" s="65" t="n">
        <v>8.635484021</v>
      </c>
      <c r="S204" s="65" t="n">
        <v>10146</v>
      </c>
      <c r="T204" s="66" t="n">
        <v>4844</v>
      </c>
      <c r="U204" s="66" t="n">
        <v>13778</v>
      </c>
      <c r="V204" s="65" t="n">
        <v>1471</v>
      </c>
      <c r="W204" s="66" t="n">
        <v>2431</v>
      </c>
      <c r="X204" s="65" t="n">
        <v>444.3</v>
      </c>
      <c r="Y204" s="65" t="n">
        <v>101.1975168</v>
      </c>
      <c r="Z204" s="65" t="n">
        <v>39.51963341</v>
      </c>
      <c r="AA204" s="65" t="n">
        <v>250</v>
      </c>
      <c r="AB204" s="65" t="n">
        <v>682.8</v>
      </c>
      <c r="AC204" s="67" t="n">
        <v>1208</v>
      </c>
      <c r="AD204" s="63"/>
    </row>
    <row r="205" customFormat="false" ht="15" hidden="false" customHeight="false" outlineLevel="0" collapsed="false">
      <c r="A205" s="64" t="s">
        <v>514</v>
      </c>
      <c r="B205" s="65" t="n">
        <v>1952</v>
      </c>
      <c r="C205" s="65" t="n">
        <v>17.2424655</v>
      </c>
      <c r="D205" s="65" t="n">
        <v>57.07652956</v>
      </c>
      <c r="E205" s="65" t="n">
        <v>22.58267575</v>
      </c>
      <c r="F205" s="65" t="n">
        <v>14.07157673</v>
      </c>
      <c r="G205" s="65" t="n">
        <v>30.0071721</v>
      </c>
      <c r="H205" s="65" t="n">
        <v>13.7</v>
      </c>
      <c r="I205" s="65" t="n">
        <v>150</v>
      </c>
      <c r="J205" s="65" t="n">
        <v>83.04015277</v>
      </c>
      <c r="K205" s="65" t="n">
        <v>102.0472423</v>
      </c>
      <c r="L205" s="65" t="n">
        <v>76.92198521</v>
      </c>
      <c r="M205" s="65" t="n">
        <v>43.02135528</v>
      </c>
      <c r="N205" s="65" t="n">
        <v>11.54366461</v>
      </c>
      <c r="O205" s="65" t="n">
        <v>1249</v>
      </c>
      <c r="P205" s="65" t="n">
        <v>598.9</v>
      </c>
      <c r="Q205" s="65" t="n">
        <v>36.55975695</v>
      </c>
      <c r="R205" s="65" t="n">
        <v>7.773202767</v>
      </c>
      <c r="S205" s="65" t="n">
        <v>6283</v>
      </c>
      <c r="T205" s="66" t="n">
        <v>5052</v>
      </c>
      <c r="U205" s="66" t="n">
        <v>10398</v>
      </c>
      <c r="V205" s="65" t="n">
        <v>1322</v>
      </c>
      <c r="W205" s="66" t="n">
        <v>1869</v>
      </c>
      <c r="X205" s="65" t="n">
        <v>833.1</v>
      </c>
      <c r="Y205" s="65" t="n">
        <v>47.05444092</v>
      </c>
      <c r="Z205" s="65" t="n">
        <v>35.57346908</v>
      </c>
      <c r="AA205" s="65" t="n">
        <v>250</v>
      </c>
      <c r="AB205" s="65" t="n">
        <v>500</v>
      </c>
      <c r="AC205" s="67" t="n">
        <v>1241</v>
      </c>
      <c r="AD205" s="63"/>
    </row>
    <row r="206" customFormat="false" ht="15" hidden="false" customHeight="false" outlineLevel="0" collapsed="false">
      <c r="A206" s="64" t="s">
        <v>515</v>
      </c>
      <c r="B206" s="65" t="n">
        <v>1509</v>
      </c>
      <c r="C206" s="65" t="n">
        <v>31.61485403</v>
      </c>
      <c r="D206" s="65" t="n">
        <v>104.6524437</v>
      </c>
      <c r="E206" s="65" t="n">
        <v>24.99698009</v>
      </c>
      <c r="F206" s="65" t="n">
        <v>24.05146837</v>
      </c>
      <c r="G206" s="65" t="n">
        <v>51.28896104</v>
      </c>
      <c r="H206" s="65" t="n">
        <v>6.956</v>
      </c>
      <c r="I206" s="65" t="n">
        <v>200</v>
      </c>
      <c r="J206" s="65" t="n">
        <v>128.6876752</v>
      </c>
      <c r="K206" s="65" t="n">
        <v>187.1083151</v>
      </c>
      <c r="L206" s="65" t="n">
        <v>141.04</v>
      </c>
      <c r="M206" s="65" t="n">
        <v>78.88163485</v>
      </c>
      <c r="N206" s="65" t="n">
        <v>21.16584033</v>
      </c>
      <c r="O206" s="65" t="n">
        <v>3629</v>
      </c>
      <c r="P206" s="65" t="n">
        <v>283.1</v>
      </c>
      <c r="Q206" s="65" t="n">
        <v>67.03399693</v>
      </c>
      <c r="R206" s="65" t="n">
        <v>14.25252501</v>
      </c>
      <c r="S206" s="65" t="n">
        <v>5942</v>
      </c>
      <c r="T206" s="66" t="n">
        <v>4931</v>
      </c>
      <c r="U206" s="66" t="n">
        <v>11260</v>
      </c>
      <c r="V206" s="65" t="n">
        <v>592.8</v>
      </c>
      <c r="W206" s="66" t="n">
        <v>912.7</v>
      </c>
      <c r="X206" s="65" t="n">
        <v>796.8</v>
      </c>
      <c r="Y206" s="65" t="n">
        <v>80.42655199</v>
      </c>
      <c r="Z206" s="65" t="n">
        <v>65.22559272</v>
      </c>
      <c r="AA206" s="65" t="n">
        <v>396.8</v>
      </c>
      <c r="AB206" s="65" t="n">
        <v>500</v>
      </c>
      <c r="AC206" s="67" t="n">
        <v>778.9</v>
      </c>
      <c r="AD206" s="63"/>
    </row>
    <row r="207" customFormat="false" ht="15" hidden="false" customHeight="false" outlineLevel="0" collapsed="false">
      <c r="A207" s="64" t="s">
        <v>516</v>
      </c>
      <c r="B207" s="65" t="n">
        <v>7412</v>
      </c>
      <c r="C207" s="65" t="n">
        <v>68.64878529</v>
      </c>
      <c r="D207" s="65" t="n">
        <v>227.2432804</v>
      </c>
      <c r="E207" s="65" t="n">
        <v>219.1785908</v>
      </c>
      <c r="F207" s="65" t="n">
        <v>57.91313803</v>
      </c>
      <c r="G207" s="65" t="n">
        <v>123.497852</v>
      </c>
      <c r="H207" s="65" t="n">
        <v>796.9</v>
      </c>
      <c r="I207" s="65" t="n">
        <v>200</v>
      </c>
      <c r="J207" s="65" t="n">
        <v>123.313159</v>
      </c>
      <c r="K207" s="65" t="n">
        <v>406.2887192</v>
      </c>
      <c r="L207" s="65" t="n">
        <v>306.2555553</v>
      </c>
      <c r="M207" s="65" t="n">
        <v>171.2843086</v>
      </c>
      <c r="N207" s="65" t="n">
        <v>45.95970068</v>
      </c>
      <c r="O207" s="65" t="n">
        <v>1700</v>
      </c>
      <c r="P207" s="65" t="n">
        <v>374.5</v>
      </c>
      <c r="Q207" s="65" t="n">
        <v>145.5582385</v>
      </c>
      <c r="R207" s="65" t="n">
        <v>30.94806411</v>
      </c>
      <c r="S207" s="65" t="n">
        <v>7007</v>
      </c>
      <c r="T207" s="66" t="n">
        <v>7593</v>
      </c>
      <c r="U207" s="66" t="n">
        <v>21112</v>
      </c>
      <c r="V207" s="65" t="n">
        <v>1046</v>
      </c>
      <c r="W207" s="66" t="n">
        <v>1547</v>
      </c>
      <c r="X207" s="65" t="n">
        <v>200.1</v>
      </c>
      <c r="Y207" s="65" t="n">
        <v>193.6577815</v>
      </c>
      <c r="Z207" s="65" t="n">
        <v>141.6314529</v>
      </c>
      <c r="AA207" s="65" t="n">
        <v>300</v>
      </c>
      <c r="AB207" s="65" t="n">
        <v>764.1</v>
      </c>
      <c r="AC207" s="67" t="n">
        <v>596.2</v>
      </c>
      <c r="AD207" s="63"/>
    </row>
    <row r="208" customFormat="false" ht="15" hidden="false" customHeight="false" outlineLevel="0" collapsed="false">
      <c r="A208" s="64" t="s">
        <v>517</v>
      </c>
      <c r="B208" s="65" t="n">
        <v>4240</v>
      </c>
      <c r="C208" s="65" t="n">
        <v>402.6529411</v>
      </c>
      <c r="D208" s="65" t="n">
        <v>1332.873915</v>
      </c>
      <c r="E208" s="65" t="n">
        <v>1110.475986</v>
      </c>
      <c r="F208" s="65" t="n">
        <v>370.4685668</v>
      </c>
      <c r="G208" s="65" t="n">
        <v>790.0119691</v>
      </c>
      <c r="H208" s="65" t="n">
        <v>395.6</v>
      </c>
      <c r="I208" s="65" t="n">
        <v>200</v>
      </c>
      <c r="J208" s="65" t="n">
        <v>930.7903405</v>
      </c>
      <c r="K208" s="65" t="n">
        <v>2383.04796</v>
      </c>
      <c r="L208" s="65" t="n">
        <v>1796.312922</v>
      </c>
      <c r="M208" s="65" t="n">
        <v>1004.651872</v>
      </c>
      <c r="N208" s="65" t="n">
        <v>269.5722666</v>
      </c>
      <c r="O208" s="65" t="n">
        <v>1700</v>
      </c>
      <c r="P208" s="65" t="n">
        <v>1018</v>
      </c>
      <c r="Q208" s="65" t="n">
        <v>853.7580465</v>
      </c>
      <c r="R208" s="65" t="n">
        <v>181.5229357</v>
      </c>
      <c r="S208" s="65" t="n">
        <v>10225</v>
      </c>
      <c r="T208" s="66" t="n">
        <v>12502</v>
      </c>
      <c r="U208" s="66" t="n">
        <v>27079</v>
      </c>
      <c r="V208" s="65" t="n">
        <v>358.2</v>
      </c>
      <c r="W208" s="66" t="n">
        <v>1680</v>
      </c>
      <c r="X208" s="65" t="n">
        <v>200.1</v>
      </c>
      <c r="Y208" s="65" t="n">
        <v>1238.822886</v>
      </c>
      <c r="Z208" s="65" t="n">
        <v>830.7258581</v>
      </c>
      <c r="AA208" s="65" t="n">
        <v>5214</v>
      </c>
      <c r="AB208" s="65" t="n">
        <v>3452</v>
      </c>
      <c r="AC208" s="67" t="n">
        <v>241.9</v>
      </c>
      <c r="AD208" s="63"/>
    </row>
    <row r="209" customFormat="false" ht="15" hidden="false" customHeight="false" outlineLevel="0" collapsed="false">
      <c r="A209" s="64" t="s">
        <v>518</v>
      </c>
      <c r="B209" s="65" t="n">
        <v>17800</v>
      </c>
      <c r="C209" s="65" t="n">
        <v>958.6275023</v>
      </c>
      <c r="D209" s="65" t="n">
        <v>3173.277683</v>
      </c>
      <c r="E209" s="65" t="n">
        <v>2731.856424</v>
      </c>
      <c r="F209" s="65" t="n">
        <v>1016.447</v>
      </c>
      <c r="G209" s="65" t="n">
        <v>2167.539618</v>
      </c>
      <c r="H209" s="65" t="n">
        <v>1409</v>
      </c>
      <c r="I209" s="65" t="n">
        <v>200</v>
      </c>
      <c r="J209" s="65" t="n">
        <v>3019.898399</v>
      </c>
      <c r="K209" s="65" t="n">
        <v>5673.509567</v>
      </c>
      <c r="L209" s="65" t="n">
        <v>4276.623349</v>
      </c>
      <c r="M209" s="65" t="n">
        <v>2391.853668</v>
      </c>
      <c r="N209" s="65" t="n">
        <v>641.7918814</v>
      </c>
      <c r="O209" s="65" t="n">
        <v>17810</v>
      </c>
      <c r="P209" s="65" t="n">
        <v>3794</v>
      </c>
      <c r="Q209" s="65" t="n">
        <v>2032.60888</v>
      </c>
      <c r="R209" s="65" t="n">
        <v>432.1659192</v>
      </c>
      <c r="S209" s="65" t="n">
        <v>22919</v>
      </c>
      <c r="T209" s="66" t="n">
        <v>34022</v>
      </c>
      <c r="U209" s="66" t="n">
        <v>74412</v>
      </c>
      <c r="V209" s="65" t="n">
        <v>3660</v>
      </c>
      <c r="W209" s="66" t="n">
        <v>7675</v>
      </c>
      <c r="X209" s="65" t="n">
        <v>4491</v>
      </c>
      <c r="Y209" s="65" t="n">
        <v>3398.932914</v>
      </c>
      <c r="Z209" s="65" t="n">
        <v>1977.774339</v>
      </c>
      <c r="AA209" s="65" t="n">
        <v>4511</v>
      </c>
      <c r="AB209" s="65" t="n">
        <v>11448</v>
      </c>
      <c r="AC209" s="67" t="n">
        <v>26064</v>
      </c>
      <c r="AD209" s="63"/>
    </row>
    <row r="210" customFormat="false" ht="15" hidden="false" customHeight="false" outlineLevel="0" collapsed="false">
      <c r="A210" s="64" t="s">
        <v>519</v>
      </c>
      <c r="B210" s="65" t="n">
        <v>5593</v>
      </c>
      <c r="C210" s="65" t="n">
        <v>513.8812362</v>
      </c>
      <c r="D210" s="65" t="n">
        <v>1701.065173</v>
      </c>
      <c r="E210" s="65" t="n">
        <v>2051.707443</v>
      </c>
      <c r="F210" s="65" t="n">
        <v>454.9921212</v>
      </c>
      <c r="G210" s="65" t="n">
        <v>970.2556543</v>
      </c>
      <c r="H210" s="65" t="n">
        <v>380.6</v>
      </c>
      <c r="I210" s="65" t="n">
        <v>200</v>
      </c>
      <c r="J210" s="65" t="n">
        <v>2835.117423</v>
      </c>
      <c r="K210" s="65" t="n">
        <v>3041.337853</v>
      </c>
      <c r="L210" s="65" t="n">
        <v>2292.523934</v>
      </c>
      <c r="M210" s="65" t="n">
        <v>1282.175524</v>
      </c>
      <c r="N210" s="65" t="n">
        <v>344.038539</v>
      </c>
      <c r="O210" s="65" t="n">
        <v>8581</v>
      </c>
      <c r="P210" s="65" t="n">
        <v>3500</v>
      </c>
      <c r="Q210" s="65" t="n">
        <v>1089.598996</v>
      </c>
      <c r="R210" s="65" t="n">
        <v>231.6665819</v>
      </c>
      <c r="S210" s="65" t="n">
        <v>13279</v>
      </c>
      <c r="T210" s="66" t="n">
        <v>17551</v>
      </c>
      <c r="U210" s="66" t="n">
        <v>41424</v>
      </c>
      <c r="V210" s="65" t="n">
        <v>1684</v>
      </c>
      <c r="W210" s="66" t="n">
        <v>5484</v>
      </c>
      <c r="X210" s="65" t="n">
        <v>2057</v>
      </c>
      <c r="Y210" s="65" t="n">
        <v>1521.464176</v>
      </c>
      <c r="Z210" s="65" t="n">
        <v>1060.204427</v>
      </c>
      <c r="AA210" s="65" t="n">
        <v>2833</v>
      </c>
      <c r="AB210" s="65" t="n">
        <v>4228</v>
      </c>
      <c r="AC210" s="67" t="n">
        <v>830.4</v>
      </c>
      <c r="AD210" s="63"/>
    </row>
    <row r="211" customFormat="false" ht="15" hidden="false" customHeight="false" outlineLevel="0" collapsed="false">
      <c r="A211" s="64" t="s">
        <v>520</v>
      </c>
      <c r="B211" s="65" t="n">
        <v>8484</v>
      </c>
      <c r="C211" s="65" t="n">
        <v>159.468941</v>
      </c>
      <c r="D211" s="65" t="n">
        <v>527.8789003</v>
      </c>
      <c r="E211" s="65" t="n">
        <v>1199.335856</v>
      </c>
      <c r="F211" s="65" t="n">
        <v>136.158059</v>
      </c>
      <c r="G211" s="65" t="n">
        <v>290.3525588</v>
      </c>
      <c r="H211" s="65" t="n">
        <v>650.7</v>
      </c>
      <c r="I211" s="65" t="n">
        <v>200</v>
      </c>
      <c r="J211" s="65" t="n">
        <v>664.2437201</v>
      </c>
      <c r="K211" s="65" t="n">
        <v>943.79575</v>
      </c>
      <c r="L211" s="65" t="n">
        <v>711.4218975</v>
      </c>
      <c r="M211" s="65" t="n">
        <v>397.8879916</v>
      </c>
      <c r="N211" s="65" t="n">
        <v>106.7629204</v>
      </c>
      <c r="O211" s="65" t="n">
        <v>11616</v>
      </c>
      <c r="P211" s="65" t="n">
        <v>2126</v>
      </c>
      <c r="Q211" s="65" t="n">
        <v>338.1271504</v>
      </c>
      <c r="R211" s="65" t="n">
        <v>71.89136691</v>
      </c>
      <c r="S211" s="65" t="n">
        <v>18756</v>
      </c>
      <c r="T211" s="66" t="n">
        <v>22242</v>
      </c>
      <c r="U211" s="66" t="n">
        <v>53705</v>
      </c>
      <c r="V211" s="65" t="n">
        <v>4529</v>
      </c>
      <c r="W211" s="66" t="n">
        <v>7080</v>
      </c>
      <c r="X211" s="65" t="n">
        <v>4243</v>
      </c>
      <c r="Y211" s="65" t="n">
        <v>455.3037279</v>
      </c>
      <c r="Z211" s="65" t="n">
        <v>329.0053527</v>
      </c>
      <c r="AA211" s="65" t="n">
        <v>4027</v>
      </c>
      <c r="AB211" s="65" t="n">
        <v>5613</v>
      </c>
      <c r="AC211" s="67" t="n">
        <v>1162</v>
      </c>
      <c r="AD211" s="63"/>
    </row>
    <row r="212" customFormat="false" ht="15" hidden="false" customHeight="false" outlineLevel="0" collapsed="false">
      <c r="A212" s="64" t="s">
        <v>521</v>
      </c>
      <c r="B212" s="65" t="n">
        <v>6457</v>
      </c>
      <c r="C212" s="65" t="n">
        <v>84.42318132</v>
      </c>
      <c r="D212" s="65" t="n">
        <v>279.4601621</v>
      </c>
      <c r="E212" s="65" t="n">
        <v>885.8012501</v>
      </c>
      <c r="F212" s="65" t="n">
        <v>91.37930149</v>
      </c>
      <c r="G212" s="65" t="n">
        <v>194.863339</v>
      </c>
      <c r="H212" s="65" t="n">
        <v>3.052</v>
      </c>
      <c r="I212" s="65" t="n">
        <v>200</v>
      </c>
      <c r="J212" s="65" t="n">
        <v>255.6197011</v>
      </c>
      <c r="K212" s="65" t="n">
        <v>499.6473872</v>
      </c>
      <c r="L212" s="65" t="n">
        <v>376.6281977</v>
      </c>
      <c r="M212" s="65" t="n">
        <v>210.642711</v>
      </c>
      <c r="N212" s="65" t="n">
        <v>56.52050692</v>
      </c>
      <c r="O212" s="65" t="n">
        <v>9234</v>
      </c>
      <c r="P212" s="65" t="n">
        <v>614.3</v>
      </c>
      <c r="Q212" s="65" t="n">
        <v>179.0052003</v>
      </c>
      <c r="R212" s="65" t="n">
        <v>38.05943568</v>
      </c>
      <c r="S212" s="65" t="n">
        <v>13094</v>
      </c>
      <c r="T212" s="66" t="n">
        <v>15188</v>
      </c>
      <c r="U212" s="66" t="n">
        <v>40131</v>
      </c>
      <c r="V212" s="65" t="n">
        <v>3618</v>
      </c>
      <c r="W212" s="66" t="n">
        <v>4581</v>
      </c>
      <c r="X212" s="65" t="n">
        <v>2191</v>
      </c>
      <c r="Y212" s="65" t="n">
        <v>305.5664639</v>
      </c>
      <c r="Z212" s="65" t="n">
        <v>174.176102</v>
      </c>
      <c r="AA212" s="65" t="n">
        <v>6712</v>
      </c>
      <c r="AB212" s="65" t="n">
        <v>5201</v>
      </c>
      <c r="AC212" s="67" t="n">
        <v>362.6</v>
      </c>
      <c r="AD212" s="63"/>
    </row>
    <row r="213" customFormat="false" ht="15" hidden="false" customHeight="false" outlineLevel="0" collapsed="false">
      <c r="A213" s="64" t="s">
        <v>522</v>
      </c>
      <c r="B213" s="65" t="n">
        <v>3255</v>
      </c>
      <c r="C213" s="65" t="n">
        <v>38.46064851</v>
      </c>
      <c r="D213" s="65" t="n">
        <v>127.3135992</v>
      </c>
      <c r="E213" s="65" t="n">
        <v>105.5282244</v>
      </c>
      <c r="F213" s="65" t="n">
        <v>49.47858773</v>
      </c>
      <c r="G213" s="65" t="n">
        <v>105.5114523</v>
      </c>
      <c r="H213" s="65" t="n">
        <v>4.066</v>
      </c>
      <c r="I213" s="65" t="n">
        <v>277.4</v>
      </c>
      <c r="J213" s="65" t="n">
        <v>566.8583081</v>
      </c>
      <c r="K213" s="65" t="n">
        <v>227.6242406</v>
      </c>
      <c r="L213" s="65" t="n">
        <v>171.5804179</v>
      </c>
      <c r="M213" s="65" t="n">
        <v>95.96244944</v>
      </c>
      <c r="N213" s="65" t="n">
        <v>25.74903381</v>
      </c>
      <c r="O213" s="65" t="n">
        <v>2979</v>
      </c>
      <c r="P213" s="65" t="n">
        <v>793</v>
      </c>
      <c r="Q213" s="65" t="n">
        <v>81.54935625</v>
      </c>
      <c r="R213" s="65" t="n">
        <v>17.338728</v>
      </c>
      <c r="S213" s="65" t="n">
        <v>9223</v>
      </c>
      <c r="T213" s="66" t="n">
        <v>6859</v>
      </c>
      <c r="U213" s="66" t="n">
        <v>16318</v>
      </c>
      <c r="V213" s="65" t="n">
        <v>3464</v>
      </c>
      <c r="W213" s="66" t="n">
        <v>4714</v>
      </c>
      <c r="X213" s="65" t="n">
        <v>2020</v>
      </c>
      <c r="Y213" s="65" t="n">
        <v>165.4531918</v>
      </c>
      <c r="Z213" s="65" t="n">
        <v>79.34936511</v>
      </c>
      <c r="AA213" s="65" t="n">
        <v>1007</v>
      </c>
      <c r="AB213" s="65" t="n">
        <v>3091</v>
      </c>
      <c r="AC213" s="67" t="n">
        <v>362.9</v>
      </c>
      <c r="AD213" s="63"/>
    </row>
    <row r="214" customFormat="false" ht="15" hidden="false" customHeight="false" outlineLevel="0" collapsed="false">
      <c r="A214" s="64" t="s">
        <v>523</v>
      </c>
      <c r="B214" s="65" t="n">
        <v>2460</v>
      </c>
      <c r="C214" s="65" t="n">
        <v>22.23306397</v>
      </c>
      <c r="D214" s="65" t="n">
        <v>73.59655918</v>
      </c>
      <c r="E214" s="65" t="n">
        <v>17.77270472</v>
      </c>
      <c r="F214" s="65" t="n">
        <v>38.64288829</v>
      </c>
      <c r="G214" s="65" t="n">
        <v>82.40468155</v>
      </c>
      <c r="H214" s="65" t="n">
        <v>9.726</v>
      </c>
      <c r="I214" s="65" t="n">
        <v>200</v>
      </c>
      <c r="J214" s="65" t="n">
        <v>221.6823831</v>
      </c>
      <c r="K214" s="65" t="n">
        <v>131.5834365</v>
      </c>
      <c r="L214" s="65" t="n">
        <v>99.18601359</v>
      </c>
      <c r="M214" s="65" t="n">
        <v>55.47330478</v>
      </c>
      <c r="N214" s="65" t="n">
        <v>14.88482223</v>
      </c>
      <c r="O214" s="65" t="n">
        <v>3717</v>
      </c>
      <c r="P214" s="65" t="n">
        <v>270.8</v>
      </c>
      <c r="Q214" s="65" t="n">
        <v>47.14148419</v>
      </c>
      <c r="R214" s="65" t="n">
        <v>10.02305119</v>
      </c>
      <c r="S214" s="65" t="n">
        <v>11906</v>
      </c>
      <c r="T214" s="66" t="n">
        <v>6232</v>
      </c>
      <c r="U214" s="66" t="n">
        <v>14326</v>
      </c>
      <c r="V214" s="65" t="n">
        <v>1357</v>
      </c>
      <c r="W214" s="66" t="n">
        <v>1412</v>
      </c>
      <c r="X214" s="65" t="n">
        <v>991.8</v>
      </c>
      <c r="Y214" s="65" t="n">
        <v>129.2193148</v>
      </c>
      <c r="Z214" s="65" t="n">
        <v>45.86972863</v>
      </c>
      <c r="AA214" s="65" t="n">
        <v>250</v>
      </c>
      <c r="AB214" s="65" t="n">
        <v>2426</v>
      </c>
      <c r="AC214" s="67" t="n">
        <v>853.5</v>
      </c>
      <c r="AD214" s="63"/>
    </row>
    <row r="215" customFormat="false" ht="15" hidden="false" customHeight="false" outlineLevel="0" collapsed="false">
      <c r="A215" s="64" t="s">
        <v>524</v>
      </c>
      <c r="B215" s="65" t="n">
        <v>2400</v>
      </c>
      <c r="C215" s="65" t="n">
        <v>18.92463892</v>
      </c>
      <c r="D215" s="65" t="n">
        <v>62.64491078</v>
      </c>
      <c r="E215" s="65" t="n">
        <v>14.42981906</v>
      </c>
      <c r="F215" s="65" t="n">
        <v>31.9108314</v>
      </c>
      <c r="G215" s="65" t="n">
        <v>68.04879282</v>
      </c>
      <c r="H215" s="65" t="n">
        <v>13.42</v>
      </c>
      <c r="I215" s="65" t="n">
        <v>85</v>
      </c>
      <c r="J215" s="65" t="n">
        <v>582.8413518</v>
      </c>
      <c r="K215" s="65" t="n">
        <v>112.0029623</v>
      </c>
      <c r="L215" s="65" t="n">
        <v>84.42648734</v>
      </c>
      <c r="M215" s="65" t="n">
        <v>47.21851493</v>
      </c>
      <c r="N215" s="65" t="n">
        <v>12.66986352</v>
      </c>
      <c r="O215" s="65" t="n">
        <v>11005</v>
      </c>
      <c r="P215" s="65" t="n">
        <v>226.1</v>
      </c>
      <c r="Q215" s="65" t="n">
        <v>40.12652364</v>
      </c>
      <c r="R215" s="65" t="n">
        <v>8.531555747</v>
      </c>
      <c r="S215" s="65" t="n">
        <v>12072</v>
      </c>
      <c r="T215" s="66" t="n">
        <v>6362</v>
      </c>
      <c r="U215" s="66" t="n">
        <v>20502</v>
      </c>
      <c r="V215" s="65" t="n">
        <v>1079</v>
      </c>
      <c r="W215" s="66" t="n">
        <v>1012</v>
      </c>
      <c r="X215" s="65" t="n">
        <v>370.3</v>
      </c>
      <c r="Y215" s="65" t="n">
        <v>106.7077528</v>
      </c>
      <c r="Z215" s="65" t="n">
        <v>39.0440136</v>
      </c>
      <c r="AA215" s="65" t="n">
        <v>250</v>
      </c>
      <c r="AB215" s="65" t="n">
        <v>700</v>
      </c>
      <c r="AC215" s="67" t="n">
        <v>1026</v>
      </c>
      <c r="AD215" s="63"/>
    </row>
    <row r="216" customFormat="false" ht="15" hidden="false" customHeight="false" outlineLevel="0" collapsed="false">
      <c r="A216" s="64" t="s">
        <v>525</v>
      </c>
      <c r="B216" s="65" t="n">
        <v>1507</v>
      </c>
      <c r="C216" s="65" t="n">
        <v>20.28111895</v>
      </c>
      <c r="D216" s="65" t="n">
        <v>67.13517189</v>
      </c>
      <c r="E216" s="65" t="n">
        <v>40.64475114</v>
      </c>
      <c r="F216" s="65" t="n">
        <v>27.11457426</v>
      </c>
      <c r="G216" s="65" t="n">
        <v>57.82093307</v>
      </c>
      <c r="H216" s="65" t="n">
        <v>13.7</v>
      </c>
      <c r="I216" s="65" t="n">
        <v>85</v>
      </c>
      <c r="J216" s="65" t="n">
        <v>72.62617752</v>
      </c>
      <c r="K216" s="65" t="n">
        <v>120.0311092</v>
      </c>
      <c r="L216" s="65" t="n">
        <v>90.47800801</v>
      </c>
      <c r="M216" s="65" t="n">
        <v>50.60304303</v>
      </c>
      <c r="N216" s="65" t="n">
        <v>13.57801383</v>
      </c>
      <c r="O216" s="65" t="n">
        <v>2469</v>
      </c>
      <c r="P216" s="65" t="n">
        <v>341.4</v>
      </c>
      <c r="Q216" s="65" t="n">
        <v>43.00271208</v>
      </c>
      <c r="R216" s="65" t="n">
        <v>9.14308049</v>
      </c>
      <c r="S216" s="65" t="n">
        <v>8838</v>
      </c>
      <c r="T216" s="66" t="n">
        <v>4277</v>
      </c>
      <c r="U216" s="66" t="n">
        <v>9315</v>
      </c>
      <c r="V216" s="65" t="n">
        <v>1211</v>
      </c>
      <c r="W216" s="66" t="n">
        <v>1342</v>
      </c>
      <c r="X216" s="65" t="n">
        <v>349.5</v>
      </c>
      <c r="Y216" s="65" t="n">
        <v>90.66937964</v>
      </c>
      <c r="Z216" s="65" t="n">
        <v>41.8426099</v>
      </c>
      <c r="AA216" s="65" t="n">
        <v>250</v>
      </c>
      <c r="AB216" s="65" t="n">
        <v>600</v>
      </c>
      <c r="AC216" s="67" t="n">
        <v>1240</v>
      </c>
      <c r="AD216" s="63"/>
    </row>
    <row r="217" customFormat="false" ht="15" hidden="false" customHeight="false" outlineLevel="0" collapsed="false">
      <c r="A217" s="64" t="s">
        <v>526</v>
      </c>
      <c r="B217" s="65" t="n">
        <v>1387</v>
      </c>
      <c r="C217" s="65" t="n">
        <v>36.65380116</v>
      </c>
      <c r="D217" s="65" t="n">
        <v>121.3325186</v>
      </c>
      <c r="E217" s="65" t="n">
        <v>122.7067744</v>
      </c>
      <c r="F217" s="65" t="n">
        <v>42.01560605</v>
      </c>
      <c r="G217" s="65" t="n">
        <v>89.59689066</v>
      </c>
      <c r="H217" s="65" t="n">
        <v>11.5</v>
      </c>
      <c r="I217" s="65" t="n">
        <v>150</v>
      </c>
      <c r="J217" s="65" t="n">
        <v>54.61486122</v>
      </c>
      <c r="K217" s="65" t="n">
        <v>216.9306545</v>
      </c>
      <c r="L217" s="65" t="n">
        <v>163.5197212</v>
      </c>
      <c r="M217" s="65" t="n">
        <v>91.45421819</v>
      </c>
      <c r="N217" s="65" t="n">
        <v>24.53936691</v>
      </c>
      <c r="O217" s="65" t="n">
        <v>2593</v>
      </c>
      <c r="P217" s="65" t="n">
        <v>591.8</v>
      </c>
      <c r="Q217" s="65" t="n">
        <v>77.71823941</v>
      </c>
      <c r="R217" s="65" t="n">
        <v>16.52416985</v>
      </c>
      <c r="S217" s="65" t="n">
        <v>5932</v>
      </c>
      <c r="T217" s="66" t="n">
        <v>4277</v>
      </c>
      <c r="U217" s="66" t="n">
        <v>10367</v>
      </c>
      <c r="V217" s="65" t="n">
        <v>1267</v>
      </c>
      <c r="W217" s="66" t="n">
        <v>1716</v>
      </c>
      <c r="X217" s="65" t="n">
        <v>331.1</v>
      </c>
      <c r="Y217" s="65" t="n">
        <v>140.4974645</v>
      </c>
      <c r="Z217" s="65" t="n">
        <v>75.62160191</v>
      </c>
      <c r="AA217" s="65" t="n">
        <v>250</v>
      </c>
      <c r="AB217" s="65" t="n">
        <v>500</v>
      </c>
      <c r="AC217" s="67" t="n">
        <v>1073</v>
      </c>
      <c r="AD217" s="63"/>
    </row>
    <row r="218" customFormat="false" ht="15" hidden="false" customHeight="false" outlineLevel="0" collapsed="false">
      <c r="A218" s="64" t="s">
        <v>527</v>
      </c>
      <c r="B218" s="65" t="n">
        <v>1326</v>
      </c>
      <c r="C218" s="65" t="n">
        <v>44.91443968</v>
      </c>
      <c r="D218" s="65" t="n">
        <v>148.6771334</v>
      </c>
      <c r="E218" s="65" t="n">
        <v>158.3458392</v>
      </c>
      <c r="F218" s="65" t="n">
        <v>40.83681123</v>
      </c>
      <c r="G218" s="65" t="n">
        <v>87.08314968</v>
      </c>
      <c r="H218" s="65" t="n">
        <v>7.685</v>
      </c>
      <c r="I218" s="65" t="n">
        <v>200</v>
      </c>
      <c r="J218" s="65" t="n">
        <v>95.31371696</v>
      </c>
      <c r="K218" s="65" t="n">
        <v>265.8201466</v>
      </c>
      <c r="L218" s="65" t="n">
        <v>200.3720329</v>
      </c>
      <c r="M218" s="65" t="n">
        <v>112.0651839</v>
      </c>
      <c r="N218" s="65" t="n">
        <v>30.06978485</v>
      </c>
      <c r="O218" s="65" t="n">
        <v>1700</v>
      </c>
      <c r="P218" s="65" t="n">
        <v>271.3</v>
      </c>
      <c r="Q218" s="65" t="n">
        <v>95.23353827</v>
      </c>
      <c r="R218" s="65" t="n">
        <v>20.24820909</v>
      </c>
      <c r="S218" s="65" t="n">
        <v>5296</v>
      </c>
      <c r="T218" s="66" t="n">
        <v>4275</v>
      </c>
      <c r="U218" s="66" t="n">
        <v>8674</v>
      </c>
      <c r="V218" s="65" t="n">
        <v>720.1</v>
      </c>
      <c r="W218" s="66" t="n">
        <v>934.3</v>
      </c>
      <c r="X218" s="65" t="n">
        <v>801.8</v>
      </c>
      <c r="Y218" s="65" t="n">
        <v>136.555651</v>
      </c>
      <c r="Z218" s="65" t="n">
        <v>92.66438323</v>
      </c>
      <c r="AA218" s="65" t="n">
        <v>396.8</v>
      </c>
      <c r="AB218" s="65" t="n">
        <v>500</v>
      </c>
      <c r="AC218" s="67" t="n">
        <v>835.4</v>
      </c>
      <c r="AD218" s="63"/>
    </row>
    <row r="219" customFormat="false" ht="15" hidden="false" customHeight="false" outlineLevel="0" collapsed="false">
      <c r="A219" s="64" t="s">
        <v>528</v>
      </c>
      <c r="B219" s="65" t="n">
        <v>3216</v>
      </c>
      <c r="C219" s="65" t="n">
        <v>494.8252403</v>
      </c>
      <c r="D219" s="65" t="n">
        <v>1637.985441</v>
      </c>
      <c r="E219" s="65" t="n">
        <v>1584.629796</v>
      </c>
      <c r="F219" s="65" t="n">
        <v>474.9262155</v>
      </c>
      <c r="G219" s="65" t="n">
        <v>1012.764451</v>
      </c>
      <c r="H219" s="65" t="n">
        <v>439.4</v>
      </c>
      <c r="I219" s="65" t="n">
        <v>200</v>
      </c>
      <c r="J219" s="65" t="n">
        <v>878.3041491</v>
      </c>
      <c r="K219" s="65" t="n">
        <v>2928.557472</v>
      </c>
      <c r="L219" s="65" t="n">
        <v>2207.511438</v>
      </c>
      <c r="M219" s="65" t="n">
        <v>1234.629262</v>
      </c>
      <c r="N219" s="65" t="n">
        <v>331.2807333</v>
      </c>
      <c r="O219" s="65" t="n">
        <v>1700</v>
      </c>
      <c r="P219" s="65" t="n">
        <v>234.2</v>
      </c>
      <c r="Q219" s="65" t="n">
        <v>1049.193952</v>
      </c>
      <c r="R219" s="65" t="n">
        <v>223.0758082</v>
      </c>
      <c r="S219" s="65" t="n">
        <v>4292</v>
      </c>
      <c r="T219" s="66" t="n">
        <v>4275</v>
      </c>
      <c r="U219" s="66" t="n">
        <v>11655</v>
      </c>
      <c r="V219" s="65" t="n">
        <v>1005</v>
      </c>
      <c r="W219" s="66" t="n">
        <v>1314</v>
      </c>
      <c r="X219" s="65" t="n">
        <v>200</v>
      </c>
      <c r="Y219" s="65" t="n">
        <v>1588.122495</v>
      </c>
      <c r="Z219" s="65" t="n">
        <v>1020.889407</v>
      </c>
      <c r="AA219" s="65" t="n">
        <v>300</v>
      </c>
      <c r="AB219" s="65" t="n">
        <v>694.5</v>
      </c>
      <c r="AC219" s="67" t="n">
        <v>441</v>
      </c>
      <c r="AD219" s="63"/>
    </row>
    <row r="220" customFormat="false" ht="15" hidden="false" customHeight="false" outlineLevel="0" collapsed="false">
      <c r="A220" s="64" t="s">
        <v>529</v>
      </c>
      <c r="B220" s="65" t="n">
        <v>1802</v>
      </c>
      <c r="C220" s="65" t="n">
        <v>798.5431698</v>
      </c>
      <c r="D220" s="65" t="n">
        <v>2643.361695</v>
      </c>
      <c r="E220" s="65" t="n">
        <v>2232.399103</v>
      </c>
      <c r="F220" s="65" t="n">
        <v>813.5128916</v>
      </c>
      <c r="G220" s="65" t="n">
        <v>1734.789343</v>
      </c>
      <c r="H220" s="65" t="n">
        <v>30.91</v>
      </c>
      <c r="I220" s="65" t="n">
        <v>200</v>
      </c>
      <c r="J220" s="65" t="n">
        <v>777.9481419</v>
      </c>
      <c r="K220" s="65" t="n">
        <v>4726.071704</v>
      </c>
      <c r="L220" s="65" t="n">
        <v>3562.456071</v>
      </c>
      <c r="M220" s="65" t="n">
        <v>1992.430225</v>
      </c>
      <c r="N220" s="65" t="n">
        <v>534.6169624</v>
      </c>
      <c r="O220" s="65" t="n">
        <v>1700</v>
      </c>
      <c r="P220" s="65" t="n">
        <v>225.2</v>
      </c>
      <c r="Q220" s="65" t="n">
        <v>1693.176895</v>
      </c>
      <c r="R220" s="65" t="n">
        <v>359.9971232</v>
      </c>
      <c r="S220" s="65" t="n">
        <v>4082</v>
      </c>
      <c r="T220" s="66" t="n">
        <v>4725</v>
      </c>
      <c r="U220" s="66" t="n">
        <v>11154</v>
      </c>
      <c r="V220" s="65" t="n">
        <v>178.6</v>
      </c>
      <c r="W220" s="66" t="n">
        <v>676</v>
      </c>
      <c r="X220" s="65" t="n">
        <v>200</v>
      </c>
      <c r="Y220" s="65" t="n">
        <v>2720.334404</v>
      </c>
      <c r="Z220" s="65" t="n">
        <v>1647.499353</v>
      </c>
      <c r="AA220" s="65" t="n">
        <v>309.5</v>
      </c>
      <c r="AB220" s="65" t="n">
        <v>691.3</v>
      </c>
      <c r="AC220" s="67" t="n">
        <v>193.3</v>
      </c>
      <c r="AD220" s="63"/>
    </row>
    <row r="221" customFormat="false" ht="15" hidden="false" customHeight="false" outlineLevel="0" collapsed="false">
      <c r="A221" s="64" t="s">
        <v>530</v>
      </c>
      <c r="B221" s="65" t="n">
        <v>1509</v>
      </c>
      <c r="C221" s="65" t="n">
        <v>793.321692</v>
      </c>
      <c r="D221" s="65" t="n">
        <v>2626.077402</v>
      </c>
      <c r="E221" s="65" t="n">
        <v>1640.713759</v>
      </c>
      <c r="F221" s="65" t="n">
        <v>900.7132596</v>
      </c>
      <c r="G221" s="65" t="n">
        <v>1920.741244</v>
      </c>
      <c r="H221" s="65" t="n">
        <v>56.53</v>
      </c>
      <c r="I221" s="65" t="n">
        <v>200</v>
      </c>
      <c r="J221" s="65" t="n">
        <v>1815.089128</v>
      </c>
      <c r="K221" s="65" t="n">
        <v>4695.169081</v>
      </c>
      <c r="L221" s="65" t="n">
        <v>3539.162045</v>
      </c>
      <c r="M221" s="65" t="n">
        <v>1979.402213</v>
      </c>
      <c r="N221" s="65" t="n">
        <v>531.1212333</v>
      </c>
      <c r="O221" s="65" t="n">
        <v>1700</v>
      </c>
      <c r="P221" s="65" t="n">
        <v>227.6</v>
      </c>
      <c r="Q221" s="65" t="n">
        <v>1682.105627</v>
      </c>
      <c r="R221" s="65" t="n">
        <v>357.6431903</v>
      </c>
      <c r="S221" s="65" t="n">
        <v>4884</v>
      </c>
      <c r="T221" s="66" t="n">
        <v>6101</v>
      </c>
      <c r="U221" s="66" t="n">
        <v>13721</v>
      </c>
      <c r="V221" s="65" t="n">
        <v>186.3</v>
      </c>
      <c r="W221" s="66" t="n">
        <v>593.1</v>
      </c>
      <c r="X221" s="65" t="n">
        <v>243.6</v>
      </c>
      <c r="Y221" s="65" t="n">
        <v>3011.926785</v>
      </c>
      <c r="Z221" s="65" t="n">
        <v>1636.726759</v>
      </c>
      <c r="AA221" s="65" t="n">
        <v>324.1</v>
      </c>
      <c r="AB221" s="65" t="n">
        <v>730.2</v>
      </c>
      <c r="AC221" s="67" t="n">
        <v>217.9</v>
      </c>
      <c r="AD221" s="63"/>
    </row>
    <row r="222" customFormat="false" ht="15" hidden="false" customHeight="false" outlineLevel="0" collapsed="false">
      <c r="A222" s="64" t="s">
        <v>531</v>
      </c>
      <c r="B222" s="65" t="n">
        <v>1261</v>
      </c>
      <c r="C222" s="65" t="n">
        <v>391.6515052</v>
      </c>
      <c r="D222" s="65" t="n">
        <v>1296.45663</v>
      </c>
      <c r="E222" s="65" t="n">
        <v>1003.587488</v>
      </c>
      <c r="F222" s="65" t="n">
        <v>369.4544409</v>
      </c>
      <c r="G222" s="65" t="n">
        <v>787.8493792</v>
      </c>
      <c r="H222" s="65" t="n">
        <v>240.7</v>
      </c>
      <c r="I222" s="65" t="n">
        <v>200</v>
      </c>
      <c r="J222" s="65" t="n">
        <v>1016.402157</v>
      </c>
      <c r="K222" s="65" t="n">
        <v>2317.937422</v>
      </c>
      <c r="L222" s="65" t="n">
        <v>1747.233381</v>
      </c>
      <c r="M222" s="65" t="n">
        <v>977.2023933</v>
      </c>
      <c r="N222" s="65" t="n">
        <v>262.2069112</v>
      </c>
      <c r="O222" s="65" t="n">
        <v>1718</v>
      </c>
      <c r="P222" s="65" t="n">
        <v>259.9</v>
      </c>
      <c r="Q222" s="65" t="n">
        <v>830.4313464</v>
      </c>
      <c r="R222" s="65" t="n">
        <v>176.5632974</v>
      </c>
      <c r="S222" s="65" t="n">
        <v>6019</v>
      </c>
      <c r="T222" s="66" t="n">
        <v>8720</v>
      </c>
      <c r="U222" s="66" t="n">
        <v>19080</v>
      </c>
      <c r="V222" s="65" t="n">
        <v>653.6</v>
      </c>
      <c r="W222" s="66" t="n">
        <v>1362</v>
      </c>
      <c r="X222" s="65" t="n">
        <v>236.1</v>
      </c>
      <c r="Y222" s="65" t="n">
        <v>1235.431714</v>
      </c>
      <c r="Z222" s="65" t="n">
        <v>808.0284522</v>
      </c>
      <c r="AA222" s="65" t="n">
        <v>300</v>
      </c>
      <c r="AB222" s="65" t="n">
        <v>1540</v>
      </c>
      <c r="AC222" s="67" t="n">
        <v>2588</v>
      </c>
      <c r="AD222" s="63"/>
    </row>
    <row r="223" customFormat="false" ht="15" hidden="false" customHeight="false" outlineLevel="0" collapsed="false">
      <c r="A223" s="64" t="s">
        <v>532</v>
      </c>
      <c r="B223" s="65" t="n">
        <v>2838</v>
      </c>
      <c r="C223" s="65" t="n">
        <v>280.597139</v>
      </c>
      <c r="D223" s="65" t="n">
        <v>928.8411159</v>
      </c>
      <c r="E223" s="65" t="n">
        <v>975.3926079</v>
      </c>
      <c r="F223" s="65" t="n">
        <v>253.6546374</v>
      </c>
      <c r="G223" s="65" t="n">
        <v>540.9101272</v>
      </c>
      <c r="H223" s="65" t="n">
        <v>22.35</v>
      </c>
      <c r="I223" s="65" t="n">
        <v>200</v>
      </c>
      <c r="J223" s="65" t="n">
        <v>814.7851288</v>
      </c>
      <c r="K223" s="65" t="n">
        <v>1660.676904</v>
      </c>
      <c r="L223" s="65" t="n">
        <v>1251.798298</v>
      </c>
      <c r="M223" s="65" t="n">
        <v>700.1127075</v>
      </c>
      <c r="N223" s="65" t="n">
        <v>187.8570824</v>
      </c>
      <c r="O223" s="65" t="n">
        <v>6803</v>
      </c>
      <c r="P223" s="65" t="n">
        <v>283.4</v>
      </c>
      <c r="Q223" s="65" t="n">
        <v>594.9591838</v>
      </c>
      <c r="R223" s="65" t="n">
        <v>126.4980612</v>
      </c>
      <c r="S223" s="65" t="n">
        <v>9762</v>
      </c>
      <c r="T223" s="66" t="n">
        <v>11304</v>
      </c>
      <c r="U223" s="66" t="n">
        <v>25664</v>
      </c>
      <c r="V223" s="65" t="n">
        <v>205.1</v>
      </c>
      <c r="W223" s="66" t="n">
        <v>776.7</v>
      </c>
      <c r="X223" s="65" t="n">
        <v>521.5</v>
      </c>
      <c r="Y223" s="65" t="n">
        <v>848.2046737</v>
      </c>
      <c r="Z223" s="65" t="n">
        <v>578.9087207</v>
      </c>
      <c r="AA223" s="65" t="n">
        <v>458.8</v>
      </c>
      <c r="AB223" s="65" t="n">
        <v>2384</v>
      </c>
      <c r="AC223" s="67" t="n">
        <v>163.4</v>
      </c>
      <c r="AD223" s="63"/>
    </row>
    <row r="224" customFormat="false" ht="15" hidden="false" customHeight="false" outlineLevel="0" collapsed="false">
      <c r="A224" s="64" t="s">
        <v>533</v>
      </c>
      <c r="B224" s="65" t="n">
        <v>2130</v>
      </c>
      <c r="C224" s="65" t="n">
        <v>229.7962585</v>
      </c>
      <c r="D224" s="65" t="n">
        <v>760.6785085</v>
      </c>
      <c r="E224" s="65" t="n">
        <v>1257.669061</v>
      </c>
      <c r="F224" s="65" t="n">
        <v>256.8095062</v>
      </c>
      <c r="G224" s="65" t="n">
        <v>547.6377806</v>
      </c>
      <c r="H224" s="65" t="n">
        <v>3.108</v>
      </c>
      <c r="I224" s="65" t="n">
        <v>200</v>
      </c>
      <c r="J224" s="65" t="n">
        <v>526.4578744</v>
      </c>
      <c r="K224" s="65" t="n">
        <v>1360.018639</v>
      </c>
      <c r="L224" s="65" t="n">
        <v>1025.16571</v>
      </c>
      <c r="M224" s="65" t="n">
        <v>573.3603745</v>
      </c>
      <c r="N224" s="65" t="n">
        <v>153.8463821</v>
      </c>
      <c r="O224" s="65" t="n">
        <v>4635</v>
      </c>
      <c r="P224" s="65" t="n">
        <v>221.1</v>
      </c>
      <c r="Q224" s="65" t="n">
        <v>487.2444348</v>
      </c>
      <c r="R224" s="65" t="n">
        <v>103.5961424</v>
      </c>
      <c r="S224" s="65" t="n">
        <v>8419</v>
      </c>
      <c r="T224" s="66" t="n">
        <v>9563</v>
      </c>
      <c r="U224" s="66" t="n">
        <v>20850</v>
      </c>
      <c r="V224" s="65" t="n">
        <v>1189</v>
      </c>
      <c r="W224" s="66" t="n">
        <v>2082</v>
      </c>
      <c r="X224" s="65" t="n">
        <v>1632</v>
      </c>
      <c r="Y224" s="65" t="n">
        <v>858.7543508</v>
      </c>
      <c r="Z224" s="65" t="n">
        <v>474.0998376</v>
      </c>
      <c r="AA224" s="65" t="n">
        <v>872.5</v>
      </c>
      <c r="AB224" s="65" t="n">
        <v>2015</v>
      </c>
      <c r="AC224" s="67" t="n">
        <v>269.1</v>
      </c>
      <c r="AD224" s="63"/>
    </row>
    <row r="225" customFormat="false" ht="15" hidden="false" customHeight="false" outlineLevel="0" collapsed="false">
      <c r="A225" s="64" t="s">
        <v>534</v>
      </c>
      <c r="B225" s="65" t="n">
        <v>2707</v>
      </c>
      <c r="C225" s="65" t="n">
        <v>121.958232</v>
      </c>
      <c r="D225" s="65" t="n">
        <v>403.7098196</v>
      </c>
      <c r="E225" s="65" t="n">
        <v>279.3143913</v>
      </c>
      <c r="F225" s="65" t="n">
        <v>132.2683092</v>
      </c>
      <c r="G225" s="65" t="n">
        <v>282.0577958</v>
      </c>
      <c r="H225" s="65" t="n">
        <v>4.254</v>
      </c>
      <c r="I225" s="65" t="n">
        <v>277.4</v>
      </c>
      <c r="J225" s="65" t="n">
        <v>197.5334438</v>
      </c>
      <c r="K225" s="65" t="n">
        <v>721.7936002</v>
      </c>
      <c r="L225" s="65" t="n">
        <v>544.0793441</v>
      </c>
      <c r="M225" s="65" t="n">
        <v>304.2957186</v>
      </c>
      <c r="N225" s="65" t="n">
        <v>81.64986191</v>
      </c>
      <c r="O225" s="65" t="n">
        <v>2341</v>
      </c>
      <c r="P225" s="65" t="n">
        <v>259.8</v>
      </c>
      <c r="Q225" s="65" t="n">
        <v>258.5919816</v>
      </c>
      <c r="R225" s="65" t="n">
        <v>54.98088812</v>
      </c>
      <c r="S225" s="65" t="n">
        <v>6656</v>
      </c>
      <c r="T225" s="66" t="n">
        <v>3803</v>
      </c>
      <c r="U225" s="66" t="n">
        <v>10951</v>
      </c>
      <c r="V225" s="65" t="n">
        <v>392</v>
      </c>
      <c r="W225" s="66" t="n">
        <v>703.4</v>
      </c>
      <c r="X225" s="65" t="n">
        <v>1504</v>
      </c>
      <c r="Y225" s="65" t="n">
        <v>442.2966565</v>
      </c>
      <c r="Z225" s="65" t="n">
        <v>251.6158374</v>
      </c>
      <c r="AA225" s="65" t="n">
        <v>807.8</v>
      </c>
      <c r="AB225" s="65" t="n">
        <v>2110</v>
      </c>
      <c r="AC225" s="67" t="n">
        <v>389.1</v>
      </c>
      <c r="AD225" s="63"/>
    </row>
    <row r="226" customFormat="false" ht="15" hidden="false" customHeight="false" outlineLevel="0" collapsed="false">
      <c r="A226" s="64" t="s">
        <v>535</v>
      </c>
      <c r="B226" s="65" t="n">
        <v>2492</v>
      </c>
      <c r="C226" s="65" t="n">
        <v>48.39144301</v>
      </c>
      <c r="D226" s="65" t="n">
        <v>160.1868148</v>
      </c>
      <c r="E226" s="65" t="n">
        <v>38.71719949</v>
      </c>
      <c r="F226" s="65" t="n">
        <v>66.65098579</v>
      </c>
      <c r="G226" s="65" t="n">
        <v>142.1310234</v>
      </c>
      <c r="H226" s="65" t="n">
        <v>9.181</v>
      </c>
      <c r="I226" s="65" t="n">
        <v>200</v>
      </c>
      <c r="J226" s="65" t="n">
        <v>508.2301199</v>
      </c>
      <c r="K226" s="65" t="n">
        <v>286.398329</v>
      </c>
      <c r="L226" s="65" t="n">
        <v>215.8836196</v>
      </c>
      <c r="M226" s="65" t="n">
        <v>120.7405903</v>
      </c>
      <c r="N226" s="65" t="n">
        <v>32.39760509</v>
      </c>
      <c r="O226" s="65" t="n">
        <v>4396</v>
      </c>
      <c r="P226" s="65" t="n">
        <v>245.5</v>
      </c>
      <c r="Q226" s="65" t="n">
        <v>102.6059408</v>
      </c>
      <c r="R226" s="65" t="n">
        <v>21.81570255</v>
      </c>
      <c r="S226" s="65" t="n">
        <v>12616</v>
      </c>
      <c r="T226" s="66" t="n">
        <v>6734</v>
      </c>
      <c r="U226" s="66" t="n">
        <v>15119</v>
      </c>
      <c r="V226" s="65" t="n">
        <v>908.8</v>
      </c>
      <c r="W226" s="66" t="n">
        <v>1005</v>
      </c>
      <c r="X226" s="65" t="n">
        <v>695.4</v>
      </c>
      <c r="Y226" s="65" t="n">
        <v>222.8765783</v>
      </c>
      <c r="Z226" s="65" t="n">
        <v>99.83789739</v>
      </c>
      <c r="AA226" s="65" t="n">
        <v>75</v>
      </c>
      <c r="AB226" s="65" t="n">
        <v>2146</v>
      </c>
      <c r="AC226" s="67" t="n">
        <v>849.9</v>
      </c>
      <c r="AD226" s="63"/>
    </row>
    <row r="227" customFormat="false" ht="15" hidden="false" customHeight="false" outlineLevel="0" collapsed="false">
      <c r="A227" s="64" t="s">
        <v>536</v>
      </c>
      <c r="B227" s="65" t="n">
        <v>1328</v>
      </c>
      <c r="C227" s="65" t="n">
        <v>28.46368488</v>
      </c>
      <c r="D227" s="65" t="n">
        <v>94.22134854</v>
      </c>
      <c r="E227" s="65" t="n">
        <v>0.217625887</v>
      </c>
      <c r="F227" s="65" t="n">
        <v>54.15591091</v>
      </c>
      <c r="G227" s="65" t="n">
        <v>115.4856894</v>
      </c>
      <c r="H227" s="65" t="n">
        <v>11.03</v>
      </c>
      <c r="I227" s="65" t="n">
        <v>85</v>
      </c>
      <c r="J227" s="65" t="n">
        <v>260.8500624</v>
      </c>
      <c r="K227" s="65" t="n">
        <v>168.458539</v>
      </c>
      <c r="L227" s="65" t="n">
        <v>126.9820228</v>
      </c>
      <c r="M227" s="65" t="n">
        <v>71.01921125</v>
      </c>
      <c r="N227" s="65" t="n">
        <v>19.05616293</v>
      </c>
      <c r="O227" s="65" t="n">
        <v>9277</v>
      </c>
      <c r="P227" s="65" t="n">
        <v>207.7</v>
      </c>
      <c r="Q227" s="65" t="n">
        <v>60.35247112</v>
      </c>
      <c r="R227" s="65" t="n">
        <v>12.83192326</v>
      </c>
      <c r="S227" s="65" t="n">
        <v>12475</v>
      </c>
      <c r="T227" s="66" t="n">
        <v>6346</v>
      </c>
      <c r="U227" s="66" t="n">
        <v>17975</v>
      </c>
      <c r="V227" s="65" t="n">
        <v>1022</v>
      </c>
      <c r="W227" s="66" t="n">
        <v>1346</v>
      </c>
      <c r="X227" s="65" t="n">
        <v>318.4</v>
      </c>
      <c r="Y227" s="65" t="n">
        <v>181.0938575</v>
      </c>
      <c r="Z227" s="65" t="n">
        <v>58.72431723</v>
      </c>
      <c r="AA227" s="65" t="n">
        <v>75</v>
      </c>
      <c r="AB227" s="65" t="n">
        <v>1264</v>
      </c>
      <c r="AC227" s="67" t="n">
        <v>917.5</v>
      </c>
      <c r="AD227" s="63"/>
    </row>
    <row r="228" customFormat="false" ht="15" hidden="false" customHeight="false" outlineLevel="0" collapsed="false">
      <c r="A228" s="64" t="s">
        <v>537</v>
      </c>
      <c r="B228" s="65" t="n">
        <v>1295</v>
      </c>
      <c r="C228" s="65" t="n">
        <v>26.57702219</v>
      </c>
      <c r="D228" s="65" t="n">
        <v>87.97606078</v>
      </c>
      <c r="E228" s="65" t="n">
        <v>48.53715756</v>
      </c>
      <c r="F228" s="65" t="n">
        <v>48.43953859</v>
      </c>
      <c r="G228" s="65" t="n">
        <v>103.2957144</v>
      </c>
      <c r="H228" s="65" t="n">
        <v>12.62</v>
      </c>
      <c r="I228" s="65" t="n">
        <v>85</v>
      </c>
      <c r="J228" s="65" t="n">
        <v>414.7030594</v>
      </c>
      <c r="K228" s="65" t="n">
        <v>157.2925764</v>
      </c>
      <c r="L228" s="65" t="n">
        <v>118.5652544</v>
      </c>
      <c r="M228" s="65" t="n">
        <v>66.31183423</v>
      </c>
      <c r="N228" s="65" t="n">
        <v>17.79306043</v>
      </c>
      <c r="O228" s="65" t="n">
        <v>5820</v>
      </c>
      <c r="P228" s="65" t="n">
        <v>198.3</v>
      </c>
      <c r="Q228" s="65" t="n">
        <v>56.35211924</v>
      </c>
      <c r="R228" s="65" t="n">
        <v>11.98138297</v>
      </c>
      <c r="S228" s="65" t="n">
        <v>9115</v>
      </c>
      <c r="T228" s="66" t="n">
        <v>3810</v>
      </c>
      <c r="U228" s="66" t="n">
        <v>11482</v>
      </c>
      <c r="V228" s="65" t="n">
        <v>1294</v>
      </c>
      <c r="W228" s="66" t="n">
        <v>1282</v>
      </c>
      <c r="X228" s="65" t="n">
        <v>340.7</v>
      </c>
      <c r="Y228" s="65" t="n">
        <v>161.9786788</v>
      </c>
      <c r="Z228" s="65" t="n">
        <v>54.83188452</v>
      </c>
      <c r="AA228" s="65" t="n">
        <v>75</v>
      </c>
      <c r="AB228" s="65" t="n">
        <v>500</v>
      </c>
      <c r="AC228" s="67" t="n">
        <v>1167</v>
      </c>
      <c r="AD228" s="63"/>
    </row>
    <row r="229" customFormat="false" ht="15" hidden="false" customHeight="false" outlineLevel="0" collapsed="false">
      <c r="A229" s="64" t="s">
        <v>538</v>
      </c>
      <c r="B229" s="65" t="n">
        <v>1161</v>
      </c>
      <c r="C229" s="65" t="n">
        <v>32.24596917</v>
      </c>
      <c r="D229" s="65" t="n">
        <v>106.7415801</v>
      </c>
      <c r="E229" s="65" t="n">
        <v>72.19270247</v>
      </c>
      <c r="F229" s="65" t="n">
        <v>44.96104</v>
      </c>
      <c r="G229" s="65" t="n">
        <v>95.87793118</v>
      </c>
      <c r="H229" s="65" t="n">
        <v>15.59</v>
      </c>
      <c r="I229" s="65" t="n">
        <v>150</v>
      </c>
      <c r="J229" s="65" t="n">
        <v>76.03424186</v>
      </c>
      <c r="K229" s="65" t="n">
        <v>190.8434863</v>
      </c>
      <c r="L229" s="65" t="n">
        <v>143.8555271</v>
      </c>
      <c r="M229" s="65" t="n">
        <v>80.45631851</v>
      </c>
      <c r="N229" s="65" t="n">
        <v>21.58836584</v>
      </c>
      <c r="O229" s="65" t="n">
        <v>1000</v>
      </c>
      <c r="P229" s="65" t="n">
        <v>84.17</v>
      </c>
      <c r="Q229" s="65" t="n">
        <v>68.37217077</v>
      </c>
      <c r="R229" s="65" t="n">
        <v>14.53704267</v>
      </c>
      <c r="S229" s="65" t="n">
        <v>5909</v>
      </c>
      <c r="T229" s="66" t="n">
        <v>3803</v>
      </c>
      <c r="U229" s="66" t="n">
        <v>7928</v>
      </c>
      <c r="V229" s="65" t="n">
        <v>1235</v>
      </c>
      <c r="W229" s="66" t="n">
        <v>1169</v>
      </c>
      <c r="X229" s="65" t="n">
        <v>283.7</v>
      </c>
      <c r="Y229" s="65" t="n">
        <v>150.3468049</v>
      </c>
      <c r="Z229" s="65" t="n">
        <v>66.52766608</v>
      </c>
      <c r="AA229" s="65" t="n">
        <v>75</v>
      </c>
      <c r="AB229" s="65" t="n">
        <v>579.3</v>
      </c>
      <c r="AC229" s="67" t="n">
        <v>1415</v>
      </c>
      <c r="AD229" s="63"/>
    </row>
    <row r="230" customFormat="false" ht="15" hidden="false" customHeight="false" outlineLevel="0" collapsed="false">
      <c r="A230" s="64" t="s">
        <v>539</v>
      </c>
      <c r="B230" s="65" t="n">
        <v>985.8</v>
      </c>
      <c r="C230" s="65" t="n">
        <v>39.84338201</v>
      </c>
      <c r="D230" s="65" t="n">
        <v>131.8907653</v>
      </c>
      <c r="E230" s="65" t="n">
        <v>172.1389748</v>
      </c>
      <c r="F230" s="65" t="n">
        <v>37.03817422</v>
      </c>
      <c r="G230" s="65" t="n">
        <v>78.98268186</v>
      </c>
      <c r="H230" s="65" t="n">
        <v>7.41</v>
      </c>
      <c r="I230" s="65" t="n">
        <v>200</v>
      </c>
      <c r="J230" s="65" t="n">
        <v>44.21433064</v>
      </c>
      <c r="K230" s="65" t="n">
        <v>235.8077652</v>
      </c>
      <c r="L230" s="65" t="n">
        <v>177.7490604</v>
      </c>
      <c r="M230" s="65" t="n">
        <v>99.41248211</v>
      </c>
      <c r="N230" s="65" t="n">
        <v>26.67476057</v>
      </c>
      <c r="O230" s="65" t="n">
        <v>1700</v>
      </c>
      <c r="P230" s="65" t="n">
        <v>263.1</v>
      </c>
      <c r="Q230" s="65" t="n">
        <v>84.48121079</v>
      </c>
      <c r="R230" s="65" t="n">
        <v>17.96208827</v>
      </c>
      <c r="S230" s="65" t="n">
        <v>5150</v>
      </c>
      <c r="T230" s="66" t="n">
        <v>3806</v>
      </c>
      <c r="U230" s="66" t="n">
        <v>8368</v>
      </c>
      <c r="V230" s="65" t="n">
        <v>745.4</v>
      </c>
      <c r="W230" s="66" t="n">
        <v>1017</v>
      </c>
      <c r="X230" s="65" t="n">
        <v>777.6</v>
      </c>
      <c r="Y230" s="65" t="n">
        <v>123.853255</v>
      </c>
      <c r="Z230" s="65" t="n">
        <v>82.20212578</v>
      </c>
      <c r="AA230" s="65" t="n">
        <v>215.2</v>
      </c>
      <c r="AB230" s="65" t="n">
        <v>559.7</v>
      </c>
      <c r="AC230" s="67" t="n">
        <v>858.1</v>
      </c>
      <c r="AD230" s="63"/>
    </row>
    <row r="231" customFormat="false" ht="15" hidden="false" customHeight="false" outlineLevel="0" collapsed="false">
      <c r="A231" s="64" t="s">
        <v>540</v>
      </c>
      <c r="B231" s="65" t="n">
        <v>1020</v>
      </c>
      <c r="C231" s="65" t="n">
        <v>425.540104</v>
      </c>
      <c r="D231" s="65" t="n">
        <v>1408.635692</v>
      </c>
      <c r="E231" s="65" t="n">
        <v>1239.657075</v>
      </c>
      <c r="F231" s="65" t="n">
        <v>409.056199</v>
      </c>
      <c r="G231" s="65" t="n">
        <v>872.298819</v>
      </c>
      <c r="H231" s="65" t="n">
        <v>265</v>
      </c>
      <c r="I231" s="65" t="n">
        <v>200</v>
      </c>
      <c r="J231" s="65" t="n">
        <v>515.0058936</v>
      </c>
      <c r="K231" s="65" t="n">
        <v>2518.502594</v>
      </c>
      <c r="L231" s="65" t="n">
        <v>1898.416998</v>
      </c>
      <c r="M231" s="65" t="n">
        <v>1061.757206</v>
      </c>
      <c r="N231" s="65" t="n">
        <v>284.8950018</v>
      </c>
      <c r="O231" s="65" t="n">
        <v>1700</v>
      </c>
      <c r="P231" s="65" t="n">
        <v>233.3</v>
      </c>
      <c r="Q231" s="65" t="n">
        <v>902.2864378</v>
      </c>
      <c r="R231" s="65" t="n">
        <v>191.840866</v>
      </c>
      <c r="S231" s="65" t="n">
        <v>5022</v>
      </c>
      <c r="T231" s="66" t="n">
        <v>6348</v>
      </c>
      <c r="U231" s="66" t="n">
        <v>15422</v>
      </c>
      <c r="V231" s="65" t="n">
        <v>1133</v>
      </c>
      <c r="W231" s="66" t="n">
        <v>2076</v>
      </c>
      <c r="X231" s="65" t="n">
        <v>200.1</v>
      </c>
      <c r="Y231" s="65" t="n">
        <v>1367.857428</v>
      </c>
      <c r="Z231" s="65" t="n">
        <v>877.9450787</v>
      </c>
      <c r="AA231" s="65" t="n">
        <v>175</v>
      </c>
      <c r="AB231" s="65" t="n">
        <v>769.2</v>
      </c>
      <c r="AC231" s="67" t="n">
        <v>372.4</v>
      </c>
      <c r="AD231" s="63"/>
    </row>
    <row r="232" customFormat="false" ht="15" hidden="false" customHeight="false" outlineLevel="0" collapsed="false">
      <c r="A232" s="64" t="s">
        <v>541</v>
      </c>
      <c r="B232" s="65" t="n">
        <v>1027</v>
      </c>
      <c r="C232" s="65" t="n">
        <v>549.7682707</v>
      </c>
      <c r="D232" s="65" t="n">
        <v>1819.859518</v>
      </c>
      <c r="E232" s="65" t="n">
        <v>1688.348491</v>
      </c>
      <c r="F232" s="65" t="n">
        <v>566.7938994</v>
      </c>
      <c r="G232" s="65" t="n">
        <v>1208.66925</v>
      </c>
      <c r="H232" s="65" t="n">
        <v>350.3</v>
      </c>
      <c r="I232" s="65" t="n">
        <v>200</v>
      </c>
      <c r="J232" s="65" t="n">
        <v>2468.343061</v>
      </c>
      <c r="K232" s="65" t="n">
        <v>3253.730501</v>
      </c>
      <c r="L232" s="65" t="n">
        <v>2452.622961</v>
      </c>
      <c r="M232" s="65" t="n">
        <v>1371.716597</v>
      </c>
      <c r="N232" s="65" t="n">
        <v>368.064563</v>
      </c>
      <c r="O232" s="65" t="n">
        <v>1700</v>
      </c>
      <c r="P232" s="65" t="n">
        <v>337.5</v>
      </c>
      <c r="Q232" s="65" t="n">
        <v>1165.691435</v>
      </c>
      <c r="R232" s="65" t="n">
        <v>247.8450801</v>
      </c>
      <c r="S232" s="65" t="n">
        <v>6687</v>
      </c>
      <c r="T232" s="66" t="n">
        <v>9459</v>
      </c>
      <c r="U232" s="66" t="n">
        <v>18934</v>
      </c>
      <c r="V232" s="65" t="n">
        <v>211.4</v>
      </c>
      <c r="W232" s="66" t="n">
        <v>855.2</v>
      </c>
      <c r="X232" s="65" t="n">
        <v>200.1</v>
      </c>
      <c r="Y232" s="65" t="n">
        <v>1895.322079</v>
      </c>
      <c r="Z232" s="65" t="n">
        <v>1134.244089</v>
      </c>
      <c r="AA232" s="65" t="n">
        <v>182.6</v>
      </c>
      <c r="AB232" s="65" t="n">
        <v>1932</v>
      </c>
      <c r="AC232" s="67" t="n">
        <v>161.2</v>
      </c>
      <c r="AD232" s="63"/>
    </row>
    <row r="233" customFormat="false" ht="15" hidden="false" customHeight="false" outlineLevel="0" collapsed="false">
      <c r="A233" s="64" t="s">
        <v>542</v>
      </c>
      <c r="B233" s="65" t="n">
        <v>841</v>
      </c>
      <c r="C233" s="65" t="n">
        <v>507.1870802</v>
      </c>
      <c r="D233" s="65" t="n">
        <v>1678.905976</v>
      </c>
      <c r="E233" s="65" t="n">
        <v>1054.084595</v>
      </c>
      <c r="F233" s="65" t="n">
        <v>540.7585569</v>
      </c>
      <c r="G233" s="65" t="n">
        <v>1153.149742</v>
      </c>
      <c r="H233" s="65" t="n">
        <v>134.2</v>
      </c>
      <c r="I233" s="65" t="n">
        <v>200</v>
      </c>
      <c r="J233" s="65" t="n">
        <v>1107.80016</v>
      </c>
      <c r="K233" s="65" t="n">
        <v>3001.719379</v>
      </c>
      <c r="L233" s="65" t="n">
        <v>2262.660005</v>
      </c>
      <c r="M233" s="65" t="n">
        <v>1265.473059</v>
      </c>
      <c r="N233" s="65" t="n">
        <v>339.5568661</v>
      </c>
      <c r="O233" s="65" t="n">
        <v>1700</v>
      </c>
      <c r="P233" s="65" t="n">
        <v>864.1</v>
      </c>
      <c r="Q233" s="65" t="n">
        <v>1075.405161</v>
      </c>
      <c r="R233" s="65" t="n">
        <v>228.6487402</v>
      </c>
      <c r="S233" s="65" t="n">
        <v>5392</v>
      </c>
      <c r="T233" s="66" t="n">
        <v>7223</v>
      </c>
      <c r="U233" s="66" t="n">
        <v>14603</v>
      </c>
      <c r="V233" s="65" t="n">
        <v>93.12</v>
      </c>
      <c r="W233" s="66" t="n">
        <v>1134</v>
      </c>
      <c r="X233" s="65" t="n">
        <v>225.8</v>
      </c>
      <c r="Y233" s="65" t="n">
        <v>1808.26158</v>
      </c>
      <c r="Z233" s="65" t="n">
        <v>1046.393505</v>
      </c>
      <c r="AA233" s="65" t="n">
        <v>196.6</v>
      </c>
      <c r="AB233" s="65" t="n">
        <v>2718</v>
      </c>
      <c r="AC233" s="67" t="n">
        <v>163.4</v>
      </c>
      <c r="AD233" s="63"/>
    </row>
    <row r="234" customFormat="false" ht="15" hidden="false" customHeight="false" outlineLevel="0" collapsed="false">
      <c r="A234" s="64" t="s">
        <v>543</v>
      </c>
      <c r="B234" s="65" t="n">
        <v>3910</v>
      </c>
      <c r="C234" s="65" t="n">
        <v>247.5306728</v>
      </c>
      <c r="D234" s="65" t="n">
        <v>819.3835018</v>
      </c>
      <c r="E234" s="65" t="n">
        <v>801.5065963</v>
      </c>
      <c r="F234" s="65" t="n">
        <v>203.6539768</v>
      </c>
      <c r="G234" s="65" t="n">
        <v>434.2853717</v>
      </c>
      <c r="H234" s="65" t="n">
        <v>491.1</v>
      </c>
      <c r="I234" s="65" t="n">
        <v>200</v>
      </c>
      <c r="J234" s="65" t="n">
        <v>761.7248717</v>
      </c>
      <c r="K234" s="65" t="n">
        <v>1464.977415</v>
      </c>
      <c r="L234" s="65" t="n">
        <v>1104.282375</v>
      </c>
      <c r="M234" s="65" t="n">
        <v>617.6091821</v>
      </c>
      <c r="N234" s="65" t="n">
        <v>165.7194017</v>
      </c>
      <c r="O234" s="65" t="n">
        <v>2587</v>
      </c>
      <c r="P234" s="65" t="n">
        <v>797</v>
      </c>
      <c r="Q234" s="65" t="n">
        <v>524.8472867</v>
      </c>
      <c r="R234" s="65" t="n">
        <v>111.5911243</v>
      </c>
      <c r="S234" s="65" t="n">
        <v>6959</v>
      </c>
      <c r="T234" s="66" t="n">
        <v>9775</v>
      </c>
      <c r="U234" s="66" t="n">
        <v>24310</v>
      </c>
      <c r="V234" s="65" t="n">
        <v>622.3</v>
      </c>
      <c r="W234" s="66" t="n">
        <v>1749</v>
      </c>
      <c r="X234" s="65" t="n">
        <v>791.3</v>
      </c>
      <c r="Y234" s="65" t="n">
        <v>681.0057041</v>
      </c>
      <c r="Z234" s="65" t="n">
        <v>510.6882617</v>
      </c>
      <c r="AA234" s="65" t="n">
        <v>175</v>
      </c>
      <c r="AB234" s="65" t="n">
        <v>2265</v>
      </c>
      <c r="AC234" s="67" t="n">
        <v>2099</v>
      </c>
      <c r="AD234" s="63"/>
    </row>
    <row r="235" customFormat="false" ht="15" hidden="false" customHeight="false" outlineLevel="0" collapsed="false">
      <c r="A235" s="64" t="s">
        <v>544</v>
      </c>
      <c r="B235" s="65" t="n">
        <v>2829</v>
      </c>
      <c r="C235" s="65" t="n">
        <v>206.4902897</v>
      </c>
      <c r="D235" s="65" t="n">
        <v>683.5303875</v>
      </c>
      <c r="E235" s="65" t="n">
        <v>1126.356437</v>
      </c>
      <c r="F235" s="65" t="n">
        <v>185.2461342</v>
      </c>
      <c r="G235" s="65" t="n">
        <v>395.0312561</v>
      </c>
      <c r="H235" s="65" t="n">
        <v>788.6</v>
      </c>
      <c r="I235" s="65" t="n">
        <v>200</v>
      </c>
      <c r="J235" s="65" t="n">
        <v>1196.783933</v>
      </c>
      <c r="K235" s="65" t="n">
        <v>1222.085358</v>
      </c>
      <c r="L235" s="65" t="n">
        <v>921.1932604</v>
      </c>
      <c r="M235" s="65" t="n">
        <v>515.210085</v>
      </c>
      <c r="N235" s="65" t="n">
        <v>138.2432605</v>
      </c>
      <c r="O235" s="65" t="n">
        <v>5377</v>
      </c>
      <c r="P235" s="65" t="n">
        <v>848.9</v>
      </c>
      <c r="Q235" s="65" t="n">
        <v>437.828036</v>
      </c>
      <c r="R235" s="65" t="n">
        <v>93.08940715</v>
      </c>
      <c r="S235" s="65" t="n">
        <v>13876</v>
      </c>
      <c r="T235" s="66" t="n">
        <v>17132</v>
      </c>
      <c r="U235" s="66" t="n">
        <v>34292</v>
      </c>
      <c r="V235" s="65" t="n">
        <v>660.3</v>
      </c>
      <c r="W235" s="66" t="n">
        <v>1779</v>
      </c>
      <c r="X235" s="65" t="n">
        <v>265.1</v>
      </c>
      <c r="Y235" s="65" t="n">
        <v>619.4510712</v>
      </c>
      <c r="Z235" s="65" t="n">
        <v>426.0165657</v>
      </c>
      <c r="AA235" s="65" t="n">
        <v>917.8</v>
      </c>
      <c r="AB235" s="65" t="n">
        <v>3932</v>
      </c>
      <c r="AC235" s="67" t="n">
        <v>944.5</v>
      </c>
      <c r="AD235" s="63"/>
    </row>
    <row r="236" customFormat="false" ht="15" hidden="false" customHeight="false" outlineLevel="0" collapsed="false">
      <c r="A236" s="64" t="s">
        <v>545</v>
      </c>
      <c r="B236" s="65" t="n">
        <v>2811</v>
      </c>
      <c r="C236" s="65" t="n">
        <v>239.7732868</v>
      </c>
      <c r="D236" s="65" t="n">
        <v>793.7047686</v>
      </c>
      <c r="E236" s="65" t="n">
        <v>1075.865747</v>
      </c>
      <c r="F236" s="65" t="n">
        <v>273.400557</v>
      </c>
      <c r="G236" s="65" t="n">
        <v>583.0176478</v>
      </c>
      <c r="H236" s="65" t="n">
        <v>3.158</v>
      </c>
      <c r="I236" s="65" t="n">
        <v>200</v>
      </c>
      <c r="J236" s="65" t="n">
        <v>976.8706673</v>
      </c>
      <c r="K236" s="65" t="n">
        <v>1419.066356</v>
      </c>
      <c r="L236" s="65" t="n">
        <v>1069.67517</v>
      </c>
      <c r="M236" s="65" t="n">
        <v>598.2538725</v>
      </c>
      <c r="N236" s="65" t="n">
        <v>160.5259065</v>
      </c>
      <c r="O236" s="65" t="n">
        <v>5377</v>
      </c>
      <c r="P236" s="65" t="n">
        <v>806</v>
      </c>
      <c r="Q236" s="65" t="n">
        <v>508.3990504</v>
      </c>
      <c r="R236" s="65" t="n">
        <v>108.09396</v>
      </c>
      <c r="S236" s="65" t="n">
        <v>8739</v>
      </c>
      <c r="T236" s="66" t="n">
        <v>9544</v>
      </c>
      <c r="U236" s="66" t="n">
        <v>21384</v>
      </c>
      <c r="V236" s="65" t="n">
        <v>2301</v>
      </c>
      <c r="W236" s="66" t="n">
        <v>3859</v>
      </c>
      <c r="X236" s="65" t="n">
        <v>1633</v>
      </c>
      <c r="Y236" s="65" t="n">
        <v>914.2337496</v>
      </c>
      <c r="Z236" s="65" t="n">
        <v>494.6837563</v>
      </c>
      <c r="AA236" s="65" t="n">
        <v>1080</v>
      </c>
      <c r="AB236" s="65" t="n">
        <v>2256</v>
      </c>
      <c r="AC236" s="67" t="n">
        <v>255.5</v>
      </c>
      <c r="AD236" s="63"/>
    </row>
    <row r="237" customFormat="false" ht="15" hidden="false" customHeight="false" outlineLevel="0" collapsed="false">
      <c r="A237" s="64" t="s">
        <v>546</v>
      </c>
      <c r="B237" s="65" t="n">
        <v>3067</v>
      </c>
      <c r="C237" s="65" t="n">
        <v>132.6268253</v>
      </c>
      <c r="D237" s="65" t="n">
        <v>439.0253189</v>
      </c>
      <c r="E237" s="65" t="n">
        <v>1013.914797</v>
      </c>
      <c r="F237" s="65" t="n">
        <v>140.5142321</v>
      </c>
      <c r="G237" s="65" t="n">
        <v>299.6419538</v>
      </c>
      <c r="H237" s="65" t="n">
        <v>4.399</v>
      </c>
      <c r="I237" s="65" t="n">
        <v>277.4</v>
      </c>
      <c r="J237" s="65" t="n">
        <v>661.5394691</v>
      </c>
      <c r="K237" s="65" t="n">
        <v>784.9342526</v>
      </c>
      <c r="L237" s="65" t="n">
        <v>591.6740093</v>
      </c>
      <c r="M237" s="65" t="n">
        <v>330.9147274</v>
      </c>
      <c r="N237" s="65" t="n">
        <v>88.79238236</v>
      </c>
      <c r="O237" s="65" t="n">
        <v>3647</v>
      </c>
      <c r="P237" s="65" t="n">
        <v>1436</v>
      </c>
      <c r="Q237" s="65" t="n">
        <v>281.2129447</v>
      </c>
      <c r="R237" s="65" t="n">
        <v>59.79047516</v>
      </c>
      <c r="S237" s="65" t="n">
        <v>7083</v>
      </c>
      <c r="T237" s="66" t="n">
        <v>5066</v>
      </c>
      <c r="U237" s="66" t="n">
        <v>14103</v>
      </c>
      <c r="V237" s="65" t="n">
        <v>516.7</v>
      </c>
      <c r="W237" s="66" t="n">
        <v>1952</v>
      </c>
      <c r="X237" s="65" t="n">
        <v>1506</v>
      </c>
      <c r="Y237" s="65" t="n">
        <v>469.8704885</v>
      </c>
      <c r="Z237" s="65" t="n">
        <v>273.6265453</v>
      </c>
      <c r="AA237" s="65" t="n">
        <v>1007</v>
      </c>
      <c r="AB237" s="65" t="n">
        <v>2342</v>
      </c>
      <c r="AC237" s="67" t="n">
        <v>398.9</v>
      </c>
      <c r="AD237" s="63"/>
    </row>
    <row r="238" customFormat="false" ht="15" hidden="false" customHeight="false" outlineLevel="0" collapsed="false">
      <c r="A238" s="64" t="s">
        <v>547</v>
      </c>
      <c r="B238" s="65" t="n">
        <v>4868</v>
      </c>
      <c r="C238" s="65" t="n">
        <v>47.85439215</v>
      </c>
      <c r="D238" s="65" t="n">
        <v>158.4090528</v>
      </c>
      <c r="E238" s="65" t="n">
        <v>148.9523357</v>
      </c>
      <c r="F238" s="65" t="n">
        <v>67.77932084</v>
      </c>
      <c r="G238" s="65" t="n">
        <v>144.5371606</v>
      </c>
      <c r="H238" s="65" t="n">
        <v>10.39</v>
      </c>
      <c r="I238" s="65" t="n">
        <v>200</v>
      </c>
      <c r="J238" s="65" t="n">
        <v>349.0369073</v>
      </c>
      <c r="K238" s="65" t="n">
        <v>283.2198649</v>
      </c>
      <c r="L238" s="65" t="n">
        <v>213.4877315</v>
      </c>
      <c r="M238" s="65" t="n">
        <v>119.4006047</v>
      </c>
      <c r="N238" s="65" t="n">
        <v>32.03805472</v>
      </c>
      <c r="O238" s="65" t="n">
        <v>3102</v>
      </c>
      <c r="P238" s="65" t="n">
        <v>1706</v>
      </c>
      <c r="Q238" s="65" t="n">
        <v>101.4672145</v>
      </c>
      <c r="R238" s="65" t="n">
        <v>21.57359071</v>
      </c>
      <c r="S238" s="65" t="n">
        <v>10681</v>
      </c>
      <c r="T238" s="66" t="n">
        <v>4677</v>
      </c>
      <c r="U238" s="66" t="n">
        <v>15527</v>
      </c>
      <c r="V238" s="65" t="n">
        <v>1229</v>
      </c>
      <c r="W238" s="66" t="n">
        <v>2720</v>
      </c>
      <c r="X238" s="65" t="n">
        <v>866</v>
      </c>
      <c r="Y238" s="65" t="n">
        <v>226.6496576</v>
      </c>
      <c r="Z238" s="65" t="n">
        <v>98.729891</v>
      </c>
      <c r="AA238" s="65" t="n">
        <v>250</v>
      </c>
      <c r="AB238" s="65" t="n">
        <v>3659</v>
      </c>
      <c r="AC238" s="67" t="n">
        <v>851.6</v>
      </c>
      <c r="AD238" s="63"/>
    </row>
    <row r="239" customFormat="false" ht="15" hidden="false" customHeight="false" outlineLevel="0" collapsed="false">
      <c r="A239" s="64" t="s">
        <v>548</v>
      </c>
      <c r="B239" s="65" t="n">
        <v>2050</v>
      </c>
      <c r="C239" s="65" t="n">
        <v>29.38282911</v>
      </c>
      <c r="D239" s="65" t="n">
        <v>97.2639275</v>
      </c>
      <c r="E239" s="65" t="n">
        <v>9.79826986</v>
      </c>
      <c r="F239" s="65" t="n">
        <v>56.31104929</v>
      </c>
      <c r="G239" s="65" t="n">
        <v>120.0814507</v>
      </c>
      <c r="H239" s="65" t="n">
        <v>11.61</v>
      </c>
      <c r="I239" s="65" t="n">
        <v>85</v>
      </c>
      <c r="J239" s="65" t="n">
        <v>103.8577095</v>
      </c>
      <c r="K239" s="65" t="n">
        <v>173.898372</v>
      </c>
      <c r="L239" s="65" t="n">
        <v>131.0825036</v>
      </c>
      <c r="M239" s="65" t="n">
        <v>73.31255094</v>
      </c>
      <c r="N239" s="65" t="n">
        <v>19.67152114</v>
      </c>
      <c r="O239" s="65" t="n">
        <v>8730</v>
      </c>
      <c r="P239" s="65" t="n">
        <v>852</v>
      </c>
      <c r="Q239" s="65" t="n">
        <v>62.30136234</v>
      </c>
      <c r="R239" s="65" t="n">
        <v>13.24628943</v>
      </c>
      <c r="S239" s="65" t="n">
        <v>10463</v>
      </c>
      <c r="T239" s="66" t="n">
        <v>3529</v>
      </c>
      <c r="U239" s="66" t="n">
        <v>14529</v>
      </c>
      <c r="V239" s="65" t="n">
        <v>965.4</v>
      </c>
      <c r="W239" s="66" t="n">
        <v>1519</v>
      </c>
      <c r="X239" s="65" t="n">
        <v>319</v>
      </c>
      <c r="Y239" s="65" t="n">
        <v>188.3005006</v>
      </c>
      <c r="Z239" s="65" t="n">
        <v>60.6206324</v>
      </c>
      <c r="AA239" s="65" t="n">
        <v>250</v>
      </c>
      <c r="AB239" s="65" t="n">
        <v>700</v>
      </c>
      <c r="AC239" s="67" t="n">
        <v>968.5</v>
      </c>
      <c r="AD239" s="63"/>
    </row>
    <row r="240" customFormat="false" ht="15" hidden="false" customHeight="false" outlineLevel="0" collapsed="false">
      <c r="A240" s="64" t="s">
        <v>549</v>
      </c>
      <c r="B240" s="65" t="n">
        <v>1402</v>
      </c>
      <c r="C240" s="65" t="n">
        <v>27.50026074</v>
      </c>
      <c r="D240" s="65" t="n">
        <v>91.03219288</v>
      </c>
      <c r="E240" s="65" t="n">
        <v>60.99799653</v>
      </c>
      <c r="F240" s="65" t="n">
        <v>50.61283515</v>
      </c>
      <c r="G240" s="65" t="n">
        <v>107.9301975</v>
      </c>
      <c r="H240" s="65" t="n">
        <v>13.42</v>
      </c>
      <c r="I240" s="65" t="n">
        <v>85</v>
      </c>
      <c r="J240" s="65" t="n">
        <v>219.2729749</v>
      </c>
      <c r="K240" s="65" t="n">
        <v>162.7566411</v>
      </c>
      <c r="L240" s="65" t="n">
        <v>122.6840007</v>
      </c>
      <c r="M240" s="65" t="n">
        <v>68.61538958</v>
      </c>
      <c r="N240" s="65" t="n">
        <v>18.41115974</v>
      </c>
      <c r="O240" s="65" t="n">
        <v>1803</v>
      </c>
      <c r="P240" s="65" t="n">
        <v>1010</v>
      </c>
      <c r="Q240" s="65" t="n">
        <v>58.30969177</v>
      </c>
      <c r="R240" s="65" t="n">
        <v>12.39759493</v>
      </c>
      <c r="S240" s="65" t="n">
        <v>9208</v>
      </c>
      <c r="T240" s="66" t="n">
        <v>3529</v>
      </c>
      <c r="U240" s="66" t="n">
        <v>7424</v>
      </c>
      <c r="V240" s="65" t="n">
        <v>1614</v>
      </c>
      <c r="W240" s="66" t="n">
        <v>2421</v>
      </c>
      <c r="X240" s="65" t="n">
        <v>340.7</v>
      </c>
      <c r="Y240" s="65" t="n">
        <v>169.2460417</v>
      </c>
      <c r="Z240" s="65" t="n">
        <v>56.7366468</v>
      </c>
      <c r="AA240" s="65" t="n">
        <v>250</v>
      </c>
      <c r="AB240" s="65" t="n">
        <v>600</v>
      </c>
      <c r="AC240" s="67" t="n">
        <v>1202</v>
      </c>
      <c r="AD240" s="63"/>
    </row>
    <row r="241" customFormat="false" ht="15" hidden="false" customHeight="false" outlineLevel="0" collapsed="false">
      <c r="A241" s="64" t="s">
        <v>550</v>
      </c>
      <c r="B241" s="65" t="n">
        <v>1183</v>
      </c>
      <c r="C241" s="65" t="n">
        <v>30.47805372</v>
      </c>
      <c r="D241" s="65" t="n">
        <v>100.889373</v>
      </c>
      <c r="E241" s="65" t="n">
        <v>49.21638913</v>
      </c>
      <c r="F241" s="65" t="n">
        <v>43.59797433</v>
      </c>
      <c r="G241" s="65" t="n">
        <v>92.9712387</v>
      </c>
      <c r="H241" s="65" t="n">
        <v>16</v>
      </c>
      <c r="I241" s="65" t="n">
        <v>150</v>
      </c>
      <c r="J241" s="65" t="n">
        <v>110.88325</v>
      </c>
      <c r="K241" s="65" t="n">
        <v>180.3803134</v>
      </c>
      <c r="L241" s="65" t="n">
        <v>135.9685131</v>
      </c>
      <c r="M241" s="65" t="n">
        <v>76.0452255</v>
      </c>
      <c r="N241" s="65" t="n">
        <v>20.40476347</v>
      </c>
      <c r="O241" s="65" t="n">
        <v>1000</v>
      </c>
      <c r="P241" s="65" t="n">
        <v>527.7</v>
      </c>
      <c r="Q241" s="65" t="n">
        <v>64.62360248</v>
      </c>
      <c r="R241" s="65" t="n">
        <v>13.7400357</v>
      </c>
      <c r="S241" s="65" t="n">
        <v>5358</v>
      </c>
      <c r="T241" s="66" t="n">
        <v>3529</v>
      </c>
      <c r="U241" s="66" t="n">
        <v>7866</v>
      </c>
      <c r="V241" s="65" t="n">
        <v>1075</v>
      </c>
      <c r="W241" s="66" t="n">
        <v>1482</v>
      </c>
      <c r="X241" s="65" t="n">
        <v>281.1</v>
      </c>
      <c r="Y241" s="65" t="n">
        <v>145.7888016</v>
      </c>
      <c r="Z241" s="65" t="n">
        <v>62.88022449</v>
      </c>
      <c r="AA241" s="65" t="n">
        <v>250</v>
      </c>
      <c r="AB241" s="65" t="n">
        <v>500</v>
      </c>
      <c r="AC241" s="67" t="n">
        <v>1192</v>
      </c>
      <c r="AD241" s="63"/>
    </row>
    <row r="242" customFormat="false" ht="15" hidden="false" customHeight="false" outlineLevel="0" collapsed="false">
      <c r="A242" s="64" t="s">
        <v>551</v>
      </c>
      <c r="B242" s="65" t="n">
        <v>1240</v>
      </c>
      <c r="C242" s="65" t="n">
        <v>67.13769547</v>
      </c>
      <c r="D242" s="65" t="n">
        <v>222.2412253</v>
      </c>
      <c r="E242" s="65" t="n">
        <v>317.2667384</v>
      </c>
      <c r="F242" s="65" t="n">
        <v>58.57094405</v>
      </c>
      <c r="G242" s="65" t="n">
        <v>124.9006015</v>
      </c>
      <c r="H242" s="65" t="n">
        <v>45.54</v>
      </c>
      <c r="I242" s="65" t="n">
        <v>200</v>
      </c>
      <c r="J242" s="65" t="n">
        <v>263.5453926</v>
      </c>
      <c r="K242" s="65" t="n">
        <v>397.3455347</v>
      </c>
      <c r="L242" s="65" t="n">
        <v>299.5142903</v>
      </c>
      <c r="M242" s="65" t="n">
        <v>167.5140165</v>
      </c>
      <c r="N242" s="65" t="n">
        <v>44.9480406</v>
      </c>
      <c r="O242" s="65" t="n">
        <v>1700</v>
      </c>
      <c r="P242" s="65" t="n">
        <v>371.2</v>
      </c>
      <c r="Q242" s="65" t="n">
        <v>142.3542259</v>
      </c>
      <c r="R242" s="65" t="n">
        <v>30.26683859</v>
      </c>
      <c r="S242" s="65" t="n">
        <v>4247</v>
      </c>
      <c r="T242" s="66" t="n">
        <v>3882</v>
      </c>
      <c r="U242" s="66" t="n">
        <v>10548</v>
      </c>
      <c r="V242" s="65" t="n">
        <v>894.1</v>
      </c>
      <c r="W242" s="66" t="n">
        <v>1214</v>
      </c>
      <c r="X242" s="65" t="n">
        <v>776.8</v>
      </c>
      <c r="Y242" s="65" t="n">
        <v>195.8574422</v>
      </c>
      <c r="Z242" s="65" t="n">
        <v>138.5138763</v>
      </c>
      <c r="AA242" s="65" t="n">
        <v>396.8</v>
      </c>
      <c r="AB242" s="65" t="n">
        <v>500</v>
      </c>
      <c r="AC242" s="67" t="n">
        <v>806</v>
      </c>
      <c r="AD242" s="63"/>
    </row>
    <row r="243" customFormat="false" ht="15" hidden="false" customHeight="false" outlineLevel="0" collapsed="false">
      <c r="A243" s="64" t="s">
        <v>552</v>
      </c>
      <c r="B243" s="65" t="n">
        <v>4399</v>
      </c>
      <c r="C243" s="65" t="n">
        <v>178.8566633</v>
      </c>
      <c r="D243" s="65" t="n">
        <v>592.0567234</v>
      </c>
      <c r="E243" s="65" t="n">
        <v>1008.429086</v>
      </c>
      <c r="F243" s="65" t="n">
        <v>142.5628193</v>
      </c>
      <c r="G243" s="65" t="n">
        <v>304.0104982</v>
      </c>
      <c r="H243" s="65" t="n">
        <v>686.8</v>
      </c>
      <c r="I243" s="65" t="n">
        <v>200</v>
      </c>
      <c r="J243" s="65" t="n">
        <v>927.1559855</v>
      </c>
      <c r="K243" s="65" t="n">
        <v>1058.539409</v>
      </c>
      <c r="L243" s="65" t="n">
        <v>797.9142893</v>
      </c>
      <c r="M243" s="65" t="n">
        <v>446.2619371</v>
      </c>
      <c r="N243" s="65" t="n">
        <v>119.7428137</v>
      </c>
      <c r="O243" s="65" t="n">
        <v>1700</v>
      </c>
      <c r="P243" s="65" t="n">
        <v>947.3</v>
      </c>
      <c r="Q243" s="65" t="n">
        <v>379.2355645</v>
      </c>
      <c r="R243" s="65" t="n">
        <v>80.63168864</v>
      </c>
      <c r="S243" s="65" t="n">
        <v>5538</v>
      </c>
      <c r="T243" s="66" t="n">
        <v>6690</v>
      </c>
      <c r="U243" s="66" t="n">
        <v>17365</v>
      </c>
      <c r="V243" s="65" t="n">
        <v>774</v>
      </c>
      <c r="W243" s="66" t="n">
        <v>1869</v>
      </c>
      <c r="X243" s="65" t="n">
        <v>200.1</v>
      </c>
      <c r="Y243" s="65" t="n">
        <v>476.7208313</v>
      </c>
      <c r="Z243" s="65" t="n">
        <v>369.0047679</v>
      </c>
      <c r="AA243" s="65" t="n">
        <v>300</v>
      </c>
      <c r="AB243" s="65" t="n">
        <v>1200</v>
      </c>
      <c r="AC243" s="67" t="n">
        <v>348.1</v>
      </c>
      <c r="AD243" s="63"/>
    </row>
    <row r="244" customFormat="false" ht="15" hidden="false" customHeight="false" outlineLevel="0" collapsed="false">
      <c r="A244" s="64" t="s">
        <v>553</v>
      </c>
      <c r="B244" s="65" t="n">
        <v>7490</v>
      </c>
      <c r="C244" s="65" t="n">
        <v>614.5241803</v>
      </c>
      <c r="D244" s="65" t="n">
        <v>2034.216484</v>
      </c>
      <c r="E244" s="65" t="n">
        <v>2008.106721</v>
      </c>
      <c r="F244" s="65" t="n">
        <v>682.2954441</v>
      </c>
      <c r="G244" s="65" t="n">
        <v>1454.972475</v>
      </c>
      <c r="H244" s="65" t="n">
        <v>842.5</v>
      </c>
      <c r="I244" s="65" t="n">
        <v>200</v>
      </c>
      <c r="J244" s="65" t="n">
        <v>3964.222984</v>
      </c>
      <c r="K244" s="65" t="n">
        <v>3636.979752</v>
      </c>
      <c r="L244" s="65" t="n">
        <v>2741.511642</v>
      </c>
      <c r="M244" s="65" t="n">
        <v>1533.287864</v>
      </c>
      <c r="N244" s="65" t="n">
        <v>411.418021</v>
      </c>
      <c r="O244" s="65" t="n">
        <v>1700</v>
      </c>
      <c r="P244" s="65" t="n">
        <v>783.8</v>
      </c>
      <c r="Q244" s="65" t="n">
        <v>1302.995484</v>
      </c>
      <c r="R244" s="65" t="n">
        <v>277.0381683</v>
      </c>
      <c r="S244" s="65" t="n">
        <v>22816</v>
      </c>
      <c r="T244" s="66" t="n">
        <v>30965</v>
      </c>
      <c r="U244" s="66" t="n">
        <v>55827</v>
      </c>
      <c r="V244" s="65" t="n">
        <v>366.6</v>
      </c>
      <c r="W244" s="66" t="n">
        <v>1484</v>
      </c>
      <c r="X244" s="65" t="n">
        <v>200.4</v>
      </c>
      <c r="Y244" s="65" t="n">
        <v>2281.551761</v>
      </c>
      <c r="Z244" s="65" t="n">
        <v>1267.844029</v>
      </c>
      <c r="AA244" s="65" t="n">
        <v>1661</v>
      </c>
      <c r="AB244" s="65" t="n">
        <v>4787</v>
      </c>
      <c r="AC244" s="67" t="n">
        <v>3269</v>
      </c>
      <c r="AD244" s="63"/>
    </row>
    <row r="245" customFormat="false" ht="15" hidden="false" customHeight="false" outlineLevel="0" collapsed="false">
      <c r="A245" s="64" t="s">
        <v>554</v>
      </c>
      <c r="B245" s="65" t="n">
        <v>5143</v>
      </c>
      <c r="C245" s="65" t="n">
        <v>264.177615</v>
      </c>
      <c r="D245" s="65" t="n">
        <v>874.4887123</v>
      </c>
      <c r="E245" s="65" t="n">
        <v>800.4544515</v>
      </c>
      <c r="F245" s="65" t="n">
        <v>214.7283781</v>
      </c>
      <c r="G245" s="65" t="n">
        <v>457.9011664</v>
      </c>
      <c r="H245" s="65" t="n">
        <v>543.3</v>
      </c>
      <c r="I245" s="65" t="n">
        <v>200</v>
      </c>
      <c r="J245" s="65" t="n">
        <v>1083.986165</v>
      </c>
      <c r="K245" s="65" t="n">
        <v>1563.500131</v>
      </c>
      <c r="L245" s="65" t="n">
        <v>1178.547615</v>
      </c>
      <c r="M245" s="65" t="n">
        <v>659.1446584</v>
      </c>
      <c r="N245" s="65" t="n">
        <v>176.8643693</v>
      </c>
      <c r="O245" s="65" t="n">
        <v>1700</v>
      </c>
      <c r="P245" s="65" t="n">
        <v>2565</v>
      </c>
      <c r="Q245" s="65" t="n">
        <v>560.1443364</v>
      </c>
      <c r="R245" s="65" t="n">
        <v>119.0958548</v>
      </c>
      <c r="S245" s="65" t="n">
        <v>17978</v>
      </c>
      <c r="T245" s="66" t="n">
        <v>22808</v>
      </c>
      <c r="U245" s="66" t="n">
        <v>38374</v>
      </c>
      <c r="V245" s="65" t="n">
        <v>1009</v>
      </c>
      <c r="W245" s="66" t="n">
        <v>3785</v>
      </c>
      <c r="X245" s="65" t="n">
        <v>225.8</v>
      </c>
      <c r="Y245" s="65" t="n">
        <v>718.0377847</v>
      </c>
      <c r="Z245" s="65" t="n">
        <v>545.0330881</v>
      </c>
      <c r="AA245" s="65" t="n">
        <v>4165</v>
      </c>
      <c r="AB245" s="65" t="n">
        <v>5286</v>
      </c>
      <c r="AC245" s="67" t="n">
        <v>192.2</v>
      </c>
      <c r="AD245" s="63"/>
    </row>
    <row r="246" customFormat="false" ht="15" hidden="false" customHeight="false" outlineLevel="0" collapsed="false">
      <c r="A246" s="64" t="s">
        <v>555</v>
      </c>
      <c r="B246" s="65" t="n">
        <v>2089</v>
      </c>
      <c r="C246" s="65" t="n">
        <v>210.6563401</v>
      </c>
      <c r="D246" s="65" t="n">
        <v>697.3209732</v>
      </c>
      <c r="E246" s="65" t="n">
        <v>986.7109428</v>
      </c>
      <c r="F246" s="65" t="n">
        <v>173.3387773</v>
      </c>
      <c r="G246" s="65" t="n">
        <v>369.6392112</v>
      </c>
      <c r="H246" s="65" t="n">
        <v>219.4</v>
      </c>
      <c r="I246" s="65" t="n">
        <v>200</v>
      </c>
      <c r="J246" s="65" t="n">
        <v>1632.342087</v>
      </c>
      <c r="K246" s="65" t="n">
        <v>1246.741574</v>
      </c>
      <c r="L246" s="65" t="n">
        <v>939.7788197</v>
      </c>
      <c r="M246" s="65" t="n">
        <v>525.6047199</v>
      </c>
      <c r="N246" s="65" t="n">
        <v>141.0323911</v>
      </c>
      <c r="O246" s="65" t="n">
        <v>3210</v>
      </c>
      <c r="P246" s="65" t="n">
        <v>1482</v>
      </c>
      <c r="Q246" s="65" t="n">
        <v>446.6614472</v>
      </c>
      <c r="R246" s="65" t="n">
        <v>94.96753498</v>
      </c>
      <c r="S246" s="65" t="n">
        <v>7438</v>
      </c>
      <c r="T246" s="66" t="n">
        <v>10202</v>
      </c>
      <c r="U246" s="66" t="n">
        <v>20356</v>
      </c>
      <c r="V246" s="65" t="n">
        <v>337.4</v>
      </c>
      <c r="W246" s="66" t="n">
        <v>2138</v>
      </c>
      <c r="X246" s="65" t="n">
        <v>228.6</v>
      </c>
      <c r="Y246" s="65" t="n">
        <v>579.6336412</v>
      </c>
      <c r="Z246" s="65" t="n">
        <v>434.6116743</v>
      </c>
      <c r="AA246" s="65" t="n">
        <v>2592</v>
      </c>
      <c r="AB246" s="65" t="n">
        <v>1836</v>
      </c>
      <c r="AC246" s="67" t="n">
        <v>199.4</v>
      </c>
      <c r="AD246" s="63"/>
    </row>
    <row r="247" customFormat="false" ht="15" hidden="false" customHeight="false" outlineLevel="0" collapsed="false">
      <c r="A247" s="64" t="s">
        <v>556</v>
      </c>
      <c r="B247" s="65" t="n">
        <v>3987</v>
      </c>
      <c r="C247" s="65" t="n">
        <v>173.0489462</v>
      </c>
      <c r="D247" s="65" t="n">
        <v>572.8318431</v>
      </c>
      <c r="E247" s="65" t="n">
        <v>1126.911785</v>
      </c>
      <c r="F247" s="65" t="n">
        <v>131.4133552</v>
      </c>
      <c r="G247" s="65" t="n">
        <v>280.2346348</v>
      </c>
      <c r="H247" s="65" t="n">
        <v>175.8</v>
      </c>
      <c r="I247" s="65" t="n">
        <v>200</v>
      </c>
      <c r="J247" s="65" t="n">
        <v>854.388344</v>
      </c>
      <c r="K247" s="65" t="n">
        <v>1024.167207</v>
      </c>
      <c r="L247" s="65" t="n">
        <v>772.0049362</v>
      </c>
      <c r="M247" s="65" t="n">
        <v>431.7712101</v>
      </c>
      <c r="N247" s="65" t="n">
        <v>115.854603</v>
      </c>
      <c r="O247" s="65" t="n">
        <v>9130</v>
      </c>
      <c r="P247" s="65" t="n">
        <v>514</v>
      </c>
      <c r="Q247" s="65" t="n">
        <v>366.9212743</v>
      </c>
      <c r="R247" s="65" t="n">
        <v>78.01346896</v>
      </c>
      <c r="S247" s="65" t="n">
        <v>15945</v>
      </c>
      <c r="T247" s="66" t="n">
        <v>17358</v>
      </c>
      <c r="U247" s="66" t="n">
        <v>37700</v>
      </c>
      <c r="V247" s="65" t="n">
        <v>1200</v>
      </c>
      <c r="W247" s="66" t="n">
        <v>2061</v>
      </c>
      <c r="X247" s="65" t="n">
        <v>410</v>
      </c>
      <c r="Y247" s="65" t="n">
        <v>439.4377458</v>
      </c>
      <c r="Z247" s="65" t="n">
        <v>357.0226854</v>
      </c>
      <c r="AA247" s="65" t="n">
        <v>3366</v>
      </c>
      <c r="AB247" s="65" t="n">
        <v>4808</v>
      </c>
      <c r="AC247" s="67" t="n">
        <v>173.7</v>
      </c>
      <c r="AD247" s="63"/>
    </row>
    <row r="248" customFormat="false" ht="15" hidden="false" customHeight="false" outlineLevel="0" collapsed="false">
      <c r="A248" s="64" t="s">
        <v>557</v>
      </c>
      <c r="B248" s="65" t="n">
        <v>3523</v>
      </c>
      <c r="C248" s="65" t="n">
        <v>109.3397382</v>
      </c>
      <c r="D248" s="65" t="n">
        <v>361.9397005</v>
      </c>
      <c r="E248" s="65" t="n">
        <v>706.8702118</v>
      </c>
      <c r="F248" s="65" t="n">
        <v>119.8329215</v>
      </c>
      <c r="G248" s="65" t="n">
        <v>255.5397429</v>
      </c>
      <c r="H248" s="65" t="n">
        <v>4.428</v>
      </c>
      <c r="I248" s="65" t="n">
        <v>200</v>
      </c>
      <c r="J248" s="65" t="n">
        <v>515.669466</v>
      </c>
      <c r="K248" s="65" t="n">
        <v>647.1127201</v>
      </c>
      <c r="L248" s="65" t="n">
        <v>487.785794</v>
      </c>
      <c r="M248" s="65" t="n">
        <v>272.8115491</v>
      </c>
      <c r="N248" s="65" t="n">
        <v>73.2019018</v>
      </c>
      <c r="O248" s="65" t="n">
        <v>5566</v>
      </c>
      <c r="P248" s="65" t="n">
        <v>206.8</v>
      </c>
      <c r="Q248" s="65" t="n">
        <v>231.8365812</v>
      </c>
      <c r="R248" s="65" t="n">
        <v>49.29225205</v>
      </c>
      <c r="S248" s="65" t="n">
        <v>9487</v>
      </c>
      <c r="T248" s="66" t="n">
        <v>10226</v>
      </c>
      <c r="U248" s="66" t="n">
        <v>23491</v>
      </c>
      <c r="V248" s="65" t="n">
        <v>3451</v>
      </c>
      <c r="W248" s="66" t="n">
        <v>4335</v>
      </c>
      <c r="X248" s="65" t="n">
        <v>1633</v>
      </c>
      <c r="Y248" s="65" t="n">
        <v>400.7135259</v>
      </c>
      <c r="Z248" s="65" t="n">
        <v>225.5822287</v>
      </c>
      <c r="AA248" s="65" t="n">
        <v>1080</v>
      </c>
      <c r="AB248" s="65" t="n">
        <v>2629</v>
      </c>
      <c r="AC248" s="67" t="n">
        <v>341.9</v>
      </c>
      <c r="AD248" s="63"/>
    </row>
    <row r="249" customFormat="false" ht="15" hidden="false" customHeight="false" outlineLevel="0" collapsed="false">
      <c r="A249" s="64" t="s">
        <v>558</v>
      </c>
      <c r="B249" s="65" t="n">
        <v>3502</v>
      </c>
      <c r="C249" s="65" t="n">
        <v>68.65938239</v>
      </c>
      <c r="D249" s="65" t="n">
        <v>227.2783593</v>
      </c>
      <c r="E249" s="65" t="n">
        <v>348.1218279</v>
      </c>
      <c r="F249" s="65" t="n">
        <v>78.24825545</v>
      </c>
      <c r="G249" s="65" t="n">
        <v>166.8618175</v>
      </c>
      <c r="H249" s="65" t="n">
        <v>4.422</v>
      </c>
      <c r="I249" s="65" t="n">
        <v>277.4</v>
      </c>
      <c r="J249" s="65" t="n">
        <v>975.2858337</v>
      </c>
      <c r="K249" s="65" t="n">
        <v>406.3514367</v>
      </c>
      <c r="L249" s="65" t="n">
        <v>306.302831</v>
      </c>
      <c r="M249" s="65" t="n">
        <v>171.3107492</v>
      </c>
      <c r="N249" s="65" t="n">
        <v>45.96679534</v>
      </c>
      <c r="O249" s="65" t="n">
        <v>3026</v>
      </c>
      <c r="P249" s="65" t="n">
        <v>247.2</v>
      </c>
      <c r="Q249" s="65" t="n">
        <v>145.5807079</v>
      </c>
      <c r="R249" s="65" t="n">
        <v>30.95284147</v>
      </c>
      <c r="S249" s="65" t="n">
        <v>11459</v>
      </c>
      <c r="T249" s="66" t="n">
        <v>8450</v>
      </c>
      <c r="U249" s="66" t="n">
        <v>17467</v>
      </c>
      <c r="V249" s="65" t="n">
        <v>485.7</v>
      </c>
      <c r="W249" s="66" t="n">
        <v>757.9</v>
      </c>
      <c r="X249" s="65" t="n">
        <v>1506</v>
      </c>
      <c r="Y249" s="65" t="n">
        <v>261.6570967</v>
      </c>
      <c r="Z249" s="65" t="n">
        <v>141.6533161</v>
      </c>
      <c r="AA249" s="65" t="n">
        <v>1007</v>
      </c>
      <c r="AB249" s="65" t="n">
        <v>2625</v>
      </c>
      <c r="AC249" s="67" t="n">
        <v>347.4</v>
      </c>
      <c r="AD249" s="63"/>
    </row>
    <row r="250" customFormat="false" ht="15" hidden="false" customHeight="false" outlineLevel="0" collapsed="false">
      <c r="A250" s="64" t="s">
        <v>559</v>
      </c>
      <c r="B250" s="65" t="n">
        <v>3946</v>
      </c>
      <c r="C250" s="65" t="n">
        <v>38.99348312</v>
      </c>
      <c r="D250" s="65" t="n">
        <v>129.0774044</v>
      </c>
      <c r="E250" s="65" t="n">
        <v>49.09727094</v>
      </c>
      <c r="F250" s="65" t="n">
        <v>58.74534313</v>
      </c>
      <c r="G250" s="65" t="n">
        <v>125.2725018</v>
      </c>
      <c r="H250" s="65" t="n">
        <v>10.48</v>
      </c>
      <c r="I250" s="65" t="n">
        <v>200</v>
      </c>
      <c r="J250" s="65" t="n">
        <v>45.90777222</v>
      </c>
      <c r="K250" s="65" t="n">
        <v>230.7777515</v>
      </c>
      <c r="L250" s="65" t="n">
        <v>173.9574965</v>
      </c>
      <c r="M250" s="65" t="n">
        <v>97.29191518</v>
      </c>
      <c r="N250" s="65" t="n">
        <v>26.10576145</v>
      </c>
      <c r="O250" s="65" t="n">
        <v>5541</v>
      </c>
      <c r="P250" s="65" t="n">
        <v>224.8</v>
      </c>
      <c r="Q250" s="65" t="n">
        <v>82.67914269</v>
      </c>
      <c r="R250" s="65" t="n">
        <v>17.57893909</v>
      </c>
      <c r="S250" s="65" t="n">
        <v>14336</v>
      </c>
      <c r="T250" s="66" t="n">
        <v>7127</v>
      </c>
      <c r="U250" s="66" t="n">
        <v>16752</v>
      </c>
      <c r="V250" s="65" t="n">
        <v>685.1</v>
      </c>
      <c r="W250" s="66" t="n">
        <v>768.3</v>
      </c>
      <c r="X250" s="65" t="n">
        <v>874.8</v>
      </c>
      <c r="Y250" s="65" t="n">
        <v>196.4406214</v>
      </c>
      <c r="Z250" s="65" t="n">
        <v>80.44867283</v>
      </c>
      <c r="AA250" s="65" t="n">
        <v>250</v>
      </c>
      <c r="AB250" s="65" t="n">
        <v>1191</v>
      </c>
      <c r="AC250" s="67" t="n">
        <v>807.9</v>
      </c>
      <c r="AD250" s="63"/>
    </row>
    <row r="251" customFormat="false" ht="15" hidden="false" customHeight="false" outlineLevel="0" collapsed="false">
      <c r="A251" s="64" t="s">
        <v>560</v>
      </c>
      <c r="B251" s="65" t="n">
        <v>2551</v>
      </c>
      <c r="C251" s="65" t="n">
        <v>25.87581887</v>
      </c>
      <c r="D251" s="65" t="n">
        <v>85.65491637</v>
      </c>
      <c r="E251" s="65" t="n">
        <v>11.6510835</v>
      </c>
      <c r="F251" s="65" t="n">
        <v>41.37468398</v>
      </c>
      <c r="G251" s="65" t="n">
        <v>88.23014554</v>
      </c>
      <c r="H251" s="65" t="n">
        <v>11.78</v>
      </c>
      <c r="I251" s="65" t="n">
        <v>85</v>
      </c>
      <c r="J251" s="65" t="n">
        <v>413.375516</v>
      </c>
      <c r="K251" s="65" t="n">
        <v>153.1425976</v>
      </c>
      <c r="L251" s="65" t="n">
        <v>115.4370502</v>
      </c>
      <c r="M251" s="65" t="n">
        <v>64.56227484</v>
      </c>
      <c r="N251" s="65" t="n">
        <v>17.32361155</v>
      </c>
      <c r="O251" s="65" t="n">
        <v>8945</v>
      </c>
      <c r="P251" s="65" t="n">
        <v>198.2</v>
      </c>
      <c r="Q251" s="65" t="n">
        <v>54.86533516</v>
      </c>
      <c r="R251" s="65" t="n">
        <v>11.66526833</v>
      </c>
      <c r="S251" s="65" t="n">
        <v>14601</v>
      </c>
      <c r="T251" s="66" t="n">
        <v>8131</v>
      </c>
      <c r="U251" s="66" t="n">
        <v>19775</v>
      </c>
      <c r="V251" s="65" t="n">
        <v>1149</v>
      </c>
      <c r="W251" s="66" t="n">
        <v>1049</v>
      </c>
      <c r="X251" s="65" t="n">
        <v>315.9</v>
      </c>
      <c r="Y251" s="65" t="n">
        <v>138.3542627</v>
      </c>
      <c r="Z251" s="65" t="n">
        <v>53.38521003</v>
      </c>
      <c r="AA251" s="65" t="n">
        <v>250</v>
      </c>
      <c r="AB251" s="65" t="n">
        <v>503.9</v>
      </c>
      <c r="AC251" s="67" t="n">
        <v>948.6</v>
      </c>
      <c r="AD251" s="63"/>
    </row>
    <row r="252" customFormat="false" ht="15" hidden="false" customHeight="false" outlineLevel="0" collapsed="false">
      <c r="A252" s="64" t="s">
        <v>561</v>
      </c>
      <c r="B252" s="65" t="n">
        <v>1736</v>
      </c>
      <c r="C252" s="65" t="n">
        <v>24.2664332</v>
      </c>
      <c r="D252" s="65" t="n">
        <v>80.32747936</v>
      </c>
      <c r="E252" s="65" t="n">
        <v>70.73718963</v>
      </c>
      <c r="F252" s="65" t="n">
        <v>46.8078413</v>
      </c>
      <c r="G252" s="65" t="n">
        <v>99.81617387</v>
      </c>
      <c r="H252" s="65" t="n">
        <v>13.25</v>
      </c>
      <c r="I252" s="65" t="n">
        <v>85</v>
      </c>
      <c r="J252" s="65" t="n">
        <v>349.1409815</v>
      </c>
      <c r="K252" s="65" t="n">
        <v>143.6176623</v>
      </c>
      <c r="L252" s="65" t="n">
        <v>108.2572684</v>
      </c>
      <c r="M252" s="65" t="n">
        <v>60.54672656</v>
      </c>
      <c r="N252" s="65" t="n">
        <v>16.24614334</v>
      </c>
      <c r="O252" s="65" t="n">
        <v>4320</v>
      </c>
      <c r="P252" s="65" t="n">
        <v>193.8</v>
      </c>
      <c r="Q252" s="65" t="n">
        <v>51.4529027</v>
      </c>
      <c r="R252" s="65" t="n">
        <v>10.93972933</v>
      </c>
      <c r="S252" s="65" t="n">
        <v>10832</v>
      </c>
      <c r="T252" s="66" t="n">
        <v>5668</v>
      </c>
      <c r="U252" s="66" t="n">
        <v>12067</v>
      </c>
      <c r="V252" s="65" t="n">
        <v>1373</v>
      </c>
      <c r="W252" s="66" t="n">
        <v>1355</v>
      </c>
      <c r="X252" s="65" t="n">
        <v>340.7</v>
      </c>
      <c r="Y252" s="65" t="n">
        <v>156.5223887</v>
      </c>
      <c r="Z252" s="65" t="n">
        <v>50.06483619</v>
      </c>
      <c r="AA252" s="65" t="n">
        <v>250</v>
      </c>
      <c r="AB252" s="65" t="n">
        <v>400</v>
      </c>
      <c r="AC252" s="67" t="n">
        <v>1216</v>
      </c>
      <c r="AD252" s="63"/>
    </row>
    <row r="253" customFormat="false" ht="15" hidden="false" customHeight="false" outlineLevel="0" collapsed="false">
      <c r="A253" s="64" t="s">
        <v>562</v>
      </c>
      <c r="B253" s="65" t="n">
        <v>1160</v>
      </c>
      <c r="C253" s="65" t="n">
        <v>28.03067243</v>
      </c>
      <c r="D253" s="65" t="n">
        <v>92.78797765</v>
      </c>
      <c r="E253" s="65" t="n">
        <v>40.56035857</v>
      </c>
      <c r="F253" s="65" t="n">
        <v>34.77716877</v>
      </c>
      <c r="G253" s="65" t="n">
        <v>74.1611625</v>
      </c>
      <c r="H253" s="65" t="n">
        <v>16.12</v>
      </c>
      <c r="I253" s="65" t="n">
        <v>150</v>
      </c>
      <c r="J253" s="65" t="n">
        <v>11.75257195</v>
      </c>
      <c r="K253" s="65" t="n">
        <v>165.8958123</v>
      </c>
      <c r="L253" s="65" t="n">
        <v>125.0502702</v>
      </c>
      <c r="M253" s="65" t="n">
        <v>69.93880993</v>
      </c>
      <c r="N253" s="65" t="n">
        <v>18.76626526</v>
      </c>
      <c r="O253" s="65" t="n">
        <v>1000</v>
      </c>
      <c r="P253" s="65" t="n">
        <v>67.4</v>
      </c>
      <c r="Q253" s="65" t="n">
        <v>59.43434082</v>
      </c>
      <c r="R253" s="65" t="n">
        <v>12.63671373</v>
      </c>
      <c r="S253" s="65" t="n">
        <v>5471</v>
      </c>
      <c r="T253" s="66" t="n">
        <v>4586</v>
      </c>
      <c r="U253" s="66" t="n">
        <v>8876</v>
      </c>
      <c r="V253" s="65" t="n">
        <v>1128</v>
      </c>
      <c r="W253" s="66" t="n">
        <v>1100</v>
      </c>
      <c r="X253" s="65" t="n">
        <v>263.8</v>
      </c>
      <c r="Y253" s="65" t="n">
        <v>116.2925992</v>
      </c>
      <c r="Z253" s="65" t="n">
        <v>57.83095572</v>
      </c>
      <c r="AA253" s="65" t="n">
        <v>250</v>
      </c>
      <c r="AB253" s="65" t="n">
        <v>441.5</v>
      </c>
      <c r="AC253" s="67" t="n">
        <v>1244</v>
      </c>
      <c r="AD253" s="63"/>
    </row>
    <row r="254" customFormat="false" ht="15" hidden="false" customHeight="false" outlineLevel="0" collapsed="false">
      <c r="A254" s="64" t="s">
        <v>563</v>
      </c>
      <c r="B254" s="65" t="n">
        <v>1223</v>
      </c>
      <c r="C254" s="65" t="n">
        <v>33.53169826</v>
      </c>
      <c r="D254" s="65" t="n">
        <v>110.9976393</v>
      </c>
      <c r="E254" s="65" t="n">
        <v>123.9184987</v>
      </c>
      <c r="F254" s="65" t="n">
        <v>29.98773698</v>
      </c>
      <c r="G254" s="65" t="n">
        <v>63.94785758</v>
      </c>
      <c r="H254" s="65" t="n">
        <v>5.475</v>
      </c>
      <c r="I254" s="65" t="n">
        <v>200</v>
      </c>
      <c r="J254" s="65" t="n">
        <v>53.51098085</v>
      </c>
      <c r="K254" s="65" t="n">
        <v>198.4529031</v>
      </c>
      <c r="L254" s="65" t="n">
        <v>149.5914141</v>
      </c>
      <c r="M254" s="65" t="n">
        <v>83.66431726</v>
      </c>
      <c r="N254" s="65" t="n">
        <v>22.44914908</v>
      </c>
      <c r="O254" s="65" t="n">
        <v>4716</v>
      </c>
      <c r="P254" s="65" t="n">
        <v>248.5</v>
      </c>
      <c r="Q254" s="65" t="n">
        <v>71.09834371</v>
      </c>
      <c r="R254" s="65" t="n">
        <v>15.11667167</v>
      </c>
      <c r="S254" s="65" t="n">
        <v>6767</v>
      </c>
      <c r="T254" s="66" t="n">
        <v>5693</v>
      </c>
      <c r="U254" s="66" t="n">
        <v>12985</v>
      </c>
      <c r="V254" s="65" t="n">
        <v>676.2</v>
      </c>
      <c r="W254" s="66" t="n">
        <v>873.4</v>
      </c>
      <c r="X254" s="65" t="n">
        <v>777.9</v>
      </c>
      <c r="Y254" s="65" t="n">
        <v>100.2770496</v>
      </c>
      <c r="Z254" s="65" t="n">
        <v>69.18029391</v>
      </c>
      <c r="AA254" s="65" t="n">
        <v>396.8</v>
      </c>
      <c r="AB254" s="65" t="n">
        <v>615.5</v>
      </c>
      <c r="AC254" s="67" t="n">
        <v>569.4</v>
      </c>
      <c r="AD254" s="63"/>
    </row>
    <row r="255" customFormat="false" ht="15" hidden="false" customHeight="false" outlineLevel="0" collapsed="false">
      <c r="A255" s="64" t="s">
        <v>564</v>
      </c>
      <c r="B255" s="65" t="n">
        <v>1268</v>
      </c>
      <c r="C255" s="65" t="n">
        <v>42.55922883</v>
      </c>
      <c r="D255" s="65" t="n">
        <v>140.8808434</v>
      </c>
      <c r="E255" s="65" t="n">
        <v>193.6191541</v>
      </c>
      <c r="F255" s="65" t="n">
        <v>35.89311694</v>
      </c>
      <c r="G255" s="65" t="n">
        <v>76.54088507</v>
      </c>
      <c r="H255" s="65" t="n">
        <v>264.5</v>
      </c>
      <c r="I255" s="65" t="n">
        <v>200</v>
      </c>
      <c r="J255" s="65" t="n">
        <v>53.05194654</v>
      </c>
      <c r="K255" s="65" t="n">
        <v>251.881144</v>
      </c>
      <c r="L255" s="65" t="n">
        <v>189.8649802</v>
      </c>
      <c r="M255" s="65" t="n">
        <v>106.188741</v>
      </c>
      <c r="N255" s="65" t="n">
        <v>28.49299386</v>
      </c>
      <c r="O255" s="65" t="n">
        <v>4221</v>
      </c>
      <c r="P255" s="65" t="n">
        <v>214.5</v>
      </c>
      <c r="Q255" s="65" t="n">
        <v>90.23970859</v>
      </c>
      <c r="R255" s="65" t="n">
        <v>19.18643916</v>
      </c>
      <c r="S255" s="65" t="n">
        <v>4723</v>
      </c>
      <c r="T255" s="66" t="n">
        <v>4586</v>
      </c>
      <c r="U255" s="66" t="n">
        <v>13625</v>
      </c>
      <c r="V255" s="65" t="n">
        <v>971.1</v>
      </c>
      <c r="W255" s="66" t="n">
        <v>1424</v>
      </c>
      <c r="X255" s="65" t="n">
        <v>200.1</v>
      </c>
      <c r="Y255" s="65" t="n">
        <v>120.0242576</v>
      </c>
      <c r="Z255" s="65" t="n">
        <v>87.80527417</v>
      </c>
      <c r="AA255" s="65" t="n">
        <v>300</v>
      </c>
      <c r="AB255" s="65" t="n">
        <v>511</v>
      </c>
      <c r="AC255" s="67" t="n">
        <v>317</v>
      </c>
      <c r="AD255" s="63"/>
    </row>
    <row r="256" customFormat="false" ht="15" hidden="false" customHeight="false" outlineLevel="0" collapsed="false">
      <c r="A256" s="64" t="s">
        <v>565</v>
      </c>
      <c r="B256" s="65" t="n">
        <v>1279</v>
      </c>
      <c r="C256" s="65" t="n">
        <v>97.53741637</v>
      </c>
      <c r="D256" s="65" t="n">
        <v>322.8712987</v>
      </c>
      <c r="E256" s="65" t="n">
        <v>318.8318526</v>
      </c>
      <c r="F256" s="65" t="n">
        <v>72.5251526</v>
      </c>
      <c r="G256" s="65" t="n">
        <v>154.6574899</v>
      </c>
      <c r="H256" s="65" t="n">
        <v>189.5</v>
      </c>
      <c r="I256" s="65" t="n">
        <v>200</v>
      </c>
      <c r="J256" s="65" t="n">
        <v>149.1313728</v>
      </c>
      <c r="K256" s="65" t="n">
        <v>577.2622458</v>
      </c>
      <c r="L256" s="65" t="n">
        <v>435.1333456</v>
      </c>
      <c r="M256" s="65" t="n">
        <v>243.3637952</v>
      </c>
      <c r="N256" s="65" t="n">
        <v>65.300361</v>
      </c>
      <c r="O256" s="65" t="n">
        <v>4223</v>
      </c>
      <c r="P256" s="65" t="n">
        <v>207.3</v>
      </c>
      <c r="Q256" s="65" t="n">
        <v>206.8117368</v>
      </c>
      <c r="R256" s="65" t="n">
        <v>43.97156049</v>
      </c>
      <c r="S256" s="65" t="n">
        <v>5198</v>
      </c>
      <c r="T256" s="66" t="n">
        <v>6601</v>
      </c>
      <c r="U256" s="66" t="n">
        <v>17544</v>
      </c>
      <c r="V256" s="65" t="n">
        <v>518.3</v>
      </c>
      <c r="W256" s="66" t="n">
        <v>1068</v>
      </c>
      <c r="X256" s="65" t="n">
        <v>351.2</v>
      </c>
      <c r="Y256" s="65" t="n">
        <v>242.5194116</v>
      </c>
      <c r="Z256" s="65" t="n">
        <v>201.2324899</v>
      </c>
      <c r="AA256" s="65" t="n">
        <v>309.3</v>
      </c>
      <c r="AB256" s="65" t="n">
        <v>1134</v>
      </c>
      <c r="AC256" s="67" t="n">
        <v>170.4</v>
      </c>
      <c r="AD256" s="63"/>
    </row>
    <row r="257" customFormat="false" ht="15" hidden="false" customHeight="false" outlineLevel="0" collapsed="false">
      <c r="A257" s="64" t="s">
        <v>566</v>
      </c>
      <c r="B257" s="65" t="n">
        <v>1046</v>
      </c>
      <c r="C257" s="65" t="n">
        <v>159.7395027</v>
      </c>
      <c r="D257" s="65" t="n">
        <v>528.7745217</v>
      </c>
      <c r="E257" s="65" t="n">
        <v>706.2277832</v>
      </c>
      <c r="F257" s="65" t="n">
        <v>122.8922312</v>
      </c>
      <c r="G257" s="65" t="n">
        <v>262.0636197</v>
      </c>
      <c r="H257" s="65" t="n">
        <v>3.378</v>
      </c>
      <c r="I257" s="65" t="n">
        <v>200</v>
      </c>
      <c r="J257" s="65" t="n">
        <v>618.4756119</v>
      </c>
      <c r="K257" s="65" t="n">
        <v>945.3970333</v>
      </c>
      <c r="L257" s="65" t="n">
        <v>712.6289256</v>
      </c>
      <c r="M257" s="65" t="n">
        <v>398.563065</v>
      </c>
      <c r="N257" s="65" t="n">
        <v>106.9440588</v>
      </c>
      <c r="O257" s="65" t="n">
        <v>4217</v>
      </c>
      <c r="P257" s="65" t="n">
        <v>563.2</v>
      </c>
      <c r="Q257" s="65" t="n">
        <v>338.700831</v>
      </c>
      <c r="R257" s="65" t="n">
        <v>72.0133408</v>
      </c>
      <c r="S257" s="65" t="n">
        <v>4962</v>
      </c>
      <c r="T257" s="66" t="n">
        <v>6255</v>
      </c>
      <c r="U257" s="66" t="n">
        <v>13902</v>
      </c>
      <c r="V257" s="65" t="n">
        <v>136</v>
      </c>
      <c r="W257" s="66" t="n">
        <v>909.3</v>
      </c>
      <c r="X257" s="65" t="n">
        <v>225.8</v>
      </c>
      <c r="Y257" s="65" t="n">
        <v>410.9436593</v>
      </c>
      <c r="Z257" s="65" t="n">
        <v>329.5635569</v>
      </c>
      <c r="AA257" s="65" t="n">
        <v>321.6</v>
      </c>
      <c r="AB257" s="65" t="n">
        <v>1196</v>
      </c>
      <c r="AC257" s="67" t="n">
        <v>616.2</v>
      </c>
      <c r="AD257" s="63"/>
    </row>
    <row r="258" customFormat="false" ht="15" hidden="false" customHeight="false" outlineLevel="0" collapsed="false">
      <c r="A258" s="64" t="s">
        <v>567</v>
      </c>
      <c r="B258" s="65" t="n">
        <v>869</v>
      </c>
      <c r="C258" s="65" t="n">
        <v>115.9932022</v>
      </c>
      <c r="D258" s="65" t="n">
        <v>383.9641977</v>
      </c>
      <c r="E258" s="65" t="n">
        <v>700.4204902</v>
      </c>
      <c r="F258" s="65" t="n">
        <v>86.9595215</v>
      </c>
      <c r="G258" s="65" t="n">
        <v>185.4383043</v>
      </c>
      <c r="H258" s="65" t="n">
        <v>87.52</v>
      </c>
      <c r="I258" s="65" t="n">
        <v>200</v>
      </c>
      <c r="J258" s="65" t="n">
        <v>428.8581435</v>
      </c>
      <c r="K258" s="65" t="n">
        <v>686.4903631</v>
      </c>
      <c r="L258" s="65" t="n">
        <v>517.4681881</v>
      </c>
      <c r="M258" s="65" t="n">
        <v>289.4124834</v>
      </c>
      <c r="N258" s="65" t="n">
        <v>77.65633185</v>
      </c>
      <c r="O258" s="65" t="n">
        <v>4218</v>
      </c>
      <c r="P258" s="65" t="n">
        <v>941.8</v>
      </c>
      <c r="Q258" s="65" t="n">
        <v>245.9441359</v>
      </c>
      <c r="R258" s="65" t="n">
        <v>52.29174911</v>
      </c>
      <c r="S258" s="65" t="n">
        <v>5072</v>
      </c>
      <c r="T258" s="66" t="n">
        <v>6969</v>
      </c>
      <c r="U258" s="66" t="n">
        <v>17249</v>
      </c>
      <c r="V258" s="65" t="n">
        <v>118.3</v>
      </c>
      <c r="W258" s="66" t="n">
        <v>1287</v>
      </c>
      <c r="X258" s="65" t="n">
        <v>228.8</v>
      </c>
      <c r="Y258" s="65" t="n">
        <v>290.787006</v>
      </c>
      <c r="Z258" s="65" t="n">
        <v>239.309198</v>
      </c>
      <c r="AA258" s="65" t="n">
        <v>300</v>
      </c>
      <c r="AB258" s="65" t="n">
        <v>1076</v>
      </c>
      <c r="AC258" s="67" t="n">
        <v>334.7</v>
      </c>
      <c r="AD258" s="63"/>
    </row>
    <row r="259" customFormat="false" ht="15" hidden="false" customHeight="false" outlineLevel="0" collapsed="false">
      <c r="A259" s="64" t="s">
        <v>568</v>
      </c>
      <c r="B259" s="65" t="n">
        <v>2792</v>
      </c>
      <c r="C259" s="65" t="n">
        <v>93.35037132</v>
      </c>
      <c r="D259" s="65" t="n">
        <v>309.0112158</v>
      </c>
      <c r="E259" s="65" t="n">
        <v>632.2211539</v>
      </c>
      <c r="F259" s="65" t="n">
        <v>68.96170536</v>
      </c>
      <c r="G259" s="65" t="n">
        <v>147.0585565</v>
      </c>
      <c r="H259" s="65" t="n">
        <v>21.28</v>
      </c>
      <c r="I259" s="65" t="n">
        <v>200</v>
      </c>
      <c r="J259" s="65" t="n">
        <v>199.8298319</v>
      </c>
      <c r="K259" s="65" t="n">
        <v>552.4817757</v>
      </c>
      <c r="L259" s="65" t="n">
        <v>416.4541249</v>
      </c>
      <c r="M259" s="65" t="n">
        <v>232.9167769</v>
      </c>
      <c r="N259" s="65" t="n">
        <v>62.49717465</v>
      </c>
      <c r="O259" s="65" t="n">
        <v>4217</v>
      </c>
      <c r="P259" s="65" t="n">
        <v>254.2</v>
      </c>
      <c r="Q259" s="65" t="n">
        <v>197.9338098</v>
      </c>
      <c r="R259" s="65" t="n">
        <v>42.0839679</v>
      </c>
      <c r="S259" s="65" t="n">
        <v>11644</v>
      </c>
      <c r="T259" s="66" t="n">
        <v>13244</v>
      </c>
      <c r="U259" s="66" t="n">
        <v>27015</v>
      </c>
      <c r="V259" s="65" t="n">
        <v>291.4</v>
      </c>
      <c r="W259" s="66" t="n">
        <v>699.7</v>
      </c>
      <c r="X259" s="65" t="n">
        <v>363.7</v>
      </c>
      <c r="Y259" s="65" t="n">
        <v>230.6034749</v>
      </c>
      <c r="Z259" s="65" t="n">
        <v>192.5940665</v>
      </c>
      <c r="AA259" s="65" t="n">
        <v>300</v>
      </c>
      <c r="AB259" s="65" t="n">
        <v>3572</v>
      </c>
      <c r="AC259" s="67" t="n">
        <v>159</v>
      </c>
      <c r="AD259" s="63"/>
    </row>
    <row r="260" customFormat="false" ht="15" hidden="false" customHeight="false" outlineLevel="0" collapsed="false">
      <c r="A260" s="64" t="s">
        <v>569</v>
      </c>
      <c r="B260" s="65" t="n">
        <v>2759</v>
      </c>
      <c r="C260" s="65" t="n">
        <v>65.68487686</v>
      </c>
      <c r="D260" s="65" t="n">
        <v>217.4320613</v>
      </c>
      <c r="E260" s="65" t="n">
        <v>681.0978816</v>
      </c>
      <c r="F260" s="65" t="n">
        <v>64.68627039</v>
      </c>
      <c r="G260" s="65" t="n">
        <v>137.9413328</v>
      </c>
      <c r="H260" s="65" t="n">
        <v>3.271</v>
      </c>
      <c r="I260" s="65" t="n">
        <v>200</v>
      </c>
      <c r="J260" s="65" t="n">
        <v>158.8249809</v>
      </c>
      <c r="K260" s="65" t="n">
        <v>388.7472207</v>
      </c>
      <c r="L260" s="65" t="n">
        <v>293.0329845</v>
      </c>
      <c r="M260" s="65" t="n">
        <v>163.8891157</v>
      </c>
      <c r="N260" s="65" t="n">
        <v>43.97539252</v>
      </c>
      <c r="O260" s="65" t="n">
        <v>1000</v>
      </c>
      <c r="P260" s="65" t="n">
        <v>188.7</v>
      </c>
      <c r="Q260" s="65" t="n">
        <v>139.2737676</v>
      </c>
      <c r="R260" s="65" t="n">
        <v>29.61188274</v>
      </c>
      <c r="S260" s="65" t="n">
        <v>9592</v>
      </c>
      <c r="T260" s="66" t="n">
        <v>10209</v>
      </c>
      <c r="U260" s="66" t="n">
        <v>18117</v>
      </c>
      <c r="V260" s="65" t="n">
        <v>320.4</v>
      </c>
      <c r="W260" s="66" t="n">
        <v>1051</v>
      </c>
      <c r="X260" s="65" t="n">
        <v>1638</v>
      </c>
      <c r="Y260" s="65" t="n">
        <v>216.3066973</v>
      </c>
      <c r="Z260" s="65" t="n">
        <v>135.5165209</v>
      </c>
      <c r="AA260" s="65" t="n">
        <v>514.8</v>
      </c>
      <c r="AB260" s="65" t="n">
        <v>2106</v>
      </c>
      <c r="AC260" s="67" t="n">
        <v>399.5</v>
      </c>
      <c r="AD260" s="63"/>
    </row>
    <row r="261" customFormat="false" ht="15" hidden="false" customHeight="false" outlineLevel="0" collapsed="false">
      <c r="A261" s="64" t="s">
        <v>570</v>
      </c>
      <c r="B261" s="65" t="n">
        <v>794.6</v>
      </c>
      <c r="C261" s="65" t="n">
        <v>42.04649706</v>
      </c>
      <c r="D261" s="65" t="n">
        <v>139.1835833</v>
      </c>
      <c r="E261" s="65" t="n">
        <v>130.2499472</v>
      </c>
      <c r="F261" s="65" t="n">
        <v>54.88360094</v>
      </c>
      <c r="G261" s="65" t="n">
        <v>117.0374643</v>
      </c>
      <c r="H261" s="65" t="n">
        <v>7.256</v>
      </c>
      <c r="I261" s="65" t="n">
        <v>277.4</v>
      </c>
      <c r="J261" s="65" t="n">
        <v>43.91304259</v>
      </c>
      <c r="K261" s="65" t="n">
        <v>248.8466091</v>
      </c>
      <c r="L261" s="65" t="n">
        <v>187.5775843</v>
      </c>
      <c r="M261" s="65" t="n">
        <v>104.9094335</v>
      </c>
      <c r="N261" s="65" t="n">
        <v>28.14972488</v>
      </c>
      <c r="O261" s="65" t="n">
        <v>2276</v>
      </c>
      <c r="P261" s="65" t="n">
        <v>223.2</v>
      </c>
      <c r="Q261" s="65" t="n">
        <v>89.15254685</v>
      </c>
      <c r="R261" s="65" t="n">
        <v>18.95529078</v>
      </c>
      <c r="S261" s="65" t="n">
        <v>10606</v>
      </c>
      <c r="T261" s="66" t="n">
        <v>6676</v>
      </c>
      <c r="U261" s="66" t="n">
        <v>11041</v>
      </c>
      <c r="V261" s="65" t="n">
        <v>614.4</v>
      </c>
      <c r="W261" s="66" t="n">
        <v>777</v>
      </c>
      <c r="X261" s="65" t="n">
        <v>1508</v>
      </c>
      <c r="Y261" s="65" t="n">
        <v>183.5272058</v>
      </c>
      <c r="Z261" s="65" t="n">
        <v>86.74744125</v>
      </c>
      <c r="AA261" s="65" t="n">
        <v>481</v>
      </c>
      <c r="AB261" s="65" t="n">
        <v>2000</v>
      </c>
      <c r="AC261" s="67" t="n">
        <v>646.4</v>
      </c>
      <c r="AD261" s="63"/>
    </row>
    <row r="262" customFormat="false" ht="15" hidden="false" customHeight="false" outlineLevel="0" collapsed="false">
      <c r="A262" s="64" t="s">
        <v>571</v>
      </c>
      <c r="B262" s="65" t="n">
        <v>1634</v>
      </c>
      <c r="C262" s="65" t="n">
        <v>23.55051105</v>
      </c>
      <c r="D262" s="65" t="n">
        <v>77.95761229</v>
      </c>
      <c r="E262" s="65" t="n">
        <v>0.268854078</v>
      </c>
      <c r="F262" s="65" t="n">
        <v>38.42476424</v>
      </c>
      <c r="G262" s="65" t="n">
        <v>81.93953923</v>
      </c>
      <c r="H262" s="65" t="n">
        <v>12.25</v>
      </c>
      <c r="I262" s="65" t="n">
        <v>150</v>
      </c>
      <c r="J262" s="65" t="n">
        <v>258.5919638</v>
      </c>
      <c r="K262" s="65" t="n">
        <v>139.3805722</v>
      </c>
      <c r="L262" s="65" t="n">
        <v>105.0634008</v>
      </c>
      <c r="M262" s="65" t="n">
        <v>58.76044253</v>
      </c>
      <c r="N262" s="65" t="n">
        <v>15.76684036</v>
      </c>
      <c r="O262" s="65" t="n">
        <v>4284</v>
      </c>
      <c r="P262" s="65" t="n">
        <v>177.1</v>
      </c>
      <c r="Q262" s="65" t="n">
        <v>49.93490984</v>
      </c>
      <c r="R262" s="65" t="n">
        <v>10.61697921</v>
      </c>
      <c r="S262" s="65" t="n">
        <v>14748</v>
      </c>
      <c r="T262" s="66" t="n">
        <v>7531</v>
      </c>
      <c r="U262" s="66" t="n">
        <v>14248</v>
      </c>
      <c r="V262" s="65" t="n">
        <v>757.7</v>
      </c>
      <c r="W262" s="66" t="n">
        <v>652.8</v>
      </c>
      <c r="X262" s="65" t="n">
        <v>410.9</v>
      </c>
      <c r="Y262" s="65" t="n">
        <v>128.4899222</v>
      </c>
      <c r="Z262" s="65" t="n">
        <v>48.58779487</v>
      </c>
      <c r="AA262" s="65" t="n">
        <v>50</v>
      </c>
      <c r="AB262" s="65" t="n">
        <v>1500</v>
      </c>
      <c r="AC262" s="67" t="n">
        <v>957.2</v>
      </c>
      <c r="AD262" s="63"/>
    </row>
    <row r="263" customFormat="false" ht="15" hidden="false" customHeight="false" outlineLevel="0" collapsed="false">
      <c r="A263" s="64" t="s">
        <v>572</v>
      </c>
      <c r="B263" s="65" t="n">
        <v>1697</v>
      </c>
      <c r="C263" s="65" t="n">
        <v>18.58637698</v>
      </c>
      <c r="D263" s="65" t="n">
        <v>61.52518588</v>
      </c>
      <c r="E263" s="65" t="n">
        <v>0.224935041</v>
      </c>
      <c r="F263" s="65" t="n">
        <v>33.96544232</v>
      </c>
      <c r="G263" s="65" t="n">
        <v>72.43018267</v>
      </c>
      <c r="H263" s="65" t="n">
        <v>11.92</v>
      </c>
      <c r="I263" s="65" t="n">
        <v>85</v>
      </c>
      <c r="J263" s="65" t="n">
        <v>99.31074247</v>
      </c>
      <c r="K263" s="65" t="n">
        <v>110.0010039</v>
      </c>
      <c r="L263" s="65" t="n">
        <v>82.91743514</v>
      </c>
      <c r="M263" s="65" t="n">
        <v>46.37452383</v>
      </c>
      <c r="N263" s="65" t="n">
        <v>12.4434004</v>
      </c>
      <c r="O263" s="65" t="n">
        <v>7148</v>
      </c>
      <c r="P263" s="65" t="n">
        <v>124.6</v>
      </c>
      <c r="Q263" s="65" t="n">
        <v>39.40929589</v>
      </c>
      <c r="R263" s="65" t="n">
        <v>8.379061389</v>
      </c>
      <c r="S263" s="65" t="n">
        <v>12137</v>
      </c>
      <c r="T263" s="66" t="n">
        <v>6183</v>
      </c>
      <c r="U263" s="66" t="n">
        <v>15322</v>
      </c>
      <c r="V263" s="65" t="n">
        <v>1065</v>
      </c>
      <c r="W263" s="66" t="n">
        <v>890.8</v>
      </c>
      <c r="X263" s="65" t="n">
        <v>334.7</v>
      </c>
      <c r="Y263" s="65" t="n">
        <v>113.5782386</v>
      </c>
      <c r="Z263" s="65" t="n">
        <v>38.34613481</v>
      </c>
      <c r="AA263" s="65" t="n">
        <v>50</v>
      </c>
      <c r="AB263" s="65" t="n">
        <v>700</v>
      </c>
      <c r="AC263" s="67" t="n">
        <v>926.3</v>
      </c>
      <c r="AD263" s="63"/>
    </row>
    <row r="264" customFormat="false" ht="15" hidden="false" customHeight="false" outlineLevel="0" collapsed="false">
      <c r="A264" s="64" t="s">
        <v>573</v>
      </c>
      <c r="B264" s="65" t="n">
        <v>874.9</v>
      </c>
      <c r="C264" s="65" t="n">
        <v>17.54940832</v>
      </c>
      <c r="D264" s="65" t="n">
        <v>58.09258093</v>
      </c>
      <c r="E264" s="65" t="n">
        <v>50.51670588</v>
      </c>
      <c r="F264" s="65" t="n">
        <v>39.06623769</v>
      </c>
      <c r="G264" s="65" t="n">
        <v>83.30746015</v>
      </c>
      <c r="H264" s="65" t="n">
        <v>13.32</v>
      </c>
      <c r="I264" s="65" t="n">
        <v>85</v>
      </c>
      <c r="J264" s="65" t="n">
        <v>140.8232966</v>
      </c>
      <c r="K264" s="65" t="n">
        <v>103.8638426</v>
      </c>
      <c r="L264" s="65" t="n">
        <v>78.29131669</v>
      </c>
      <c r="M264" s="65" t="n">
        <v>43.7872026</v>
      </c>
      <c r="N264" s="65" t="n">
        <v>11.74915987</v>
      </c>
      <c r="O264" s="65" t="n">
        <v>1471</v>
      </c>
      <c r="P264" s="65" t="n">
        <v>109.3</v>
      </c>
      <c r="Q264" s="65" t="n">
        <v>37.21057773</v>
      </c>
      <c r="R264" s="65" t="n">
        <v>7.911577916</v>
      </c>
      <c r="S264" s="65" t="n">
        <v>8438</v>
      </c>
      <c r="T264" s="66" t="n">
        <v>3524</v>
      </c>
      <c r="U264" s="66" t="n">
        <v>6543</v>
      </c>
      <c r="V264" s="65" t="n">
        <v>1178</v>
      </c>
      <c r="W264" s="66" t="n">
        <v>1069</v>
      </c>
      <c r="X264" s="65" t="n">
        <v>329</v>
      </c>
      <c r="Y264" s="65" t="n">
        <v>130.6349678</v>
      </c>
      <c r="Z264" s="65" t="n">
        <v>36.20673239</v>
      </c>
      <c r="AA264" s="65" t="n">
        <v>50</v>
      </c>
      <c r="AB264" s="65" t="n">
        <v>600</v>
      </c>
      <c r="AC264" s="67" t="n">
        <v>1195</v>
      </c>
      <c r="AD264" s="63"/>
    </row>
    <row r="265" customFormat="false" ht="15" hidden="false" customHeight="false" outlineLevel="0" collapsed="false">
      <c r="A265" s="64" t="s">
        <v>574</v>
      </c>
      <c r="B265" s="65" t="n">
        <v>821.1</v>
      </c>
      <c r="C265" s="65" t="n">
        <v>20.87897104</v>
      </c>
      <c r="D265" s="65" t="n">
        <v>69.11419991</v>
      </c>
      <c r="E265" s="65" t="n">
        <v>14.64385274</v>
      </c>
      <c r="F265" s="65" t="n">
        <v>30.03863915</v>
      </c>
      <c r="G265" s="65" t="n">
        <v>64.05640477</v>
      </c>
      <c r="H265" s="65" t="n">
        <v>12.28</v>
      </c>
      <c r="I265" s="65" t="n">
        <v>150</v>
      </c>
      <c r="J265" s="65" t="n">
        <v>49.02810606</v>
      </c>
      <c r="K265" s="65" t="n">
        <v>123.5694173</v>
      </c>
      <c r="L265" s="65" t="n">
        <v>93.14514222</v>
      </c>
      <c r="M265" s="65" t="n">
        <v>52.09473267</v>
      </c>
      <c r="N265" s="65" t="n">
        <v>13.97827005</v>
      </c>
      <c r="O265" s="65" t="n">
        <v>1492</v>
      </c>
      <c r="P265" s="65" t="n">
        <v>83.25</v>
      </c>
      <c r="Q265" s="65" t="n">
        <v>44.27035719</v>
      </c>
      <c r="R265" s="65" t="n">
        <v>9.412602589</v>
      </c>
      <c r="S265" s="65" t="n">
        <v>5562</v>
      </c>
      <c r="T265" s="66" t="n">
        <v>3438</v>
      </c>
      <c r="U265" s="66" t="n">
        <v>7505</v>
      </c>
      <c r="V265" s="65" t="n">
        <v>1206</v>
      </c>
      <c r="W265" s="66" t="n">
        <v>1137</v>
      </c>
      <c r="X265" s="65" t="n">
        <v>283.7</v>
      </c>
      <c r="Y265" s="65" t="n">
        <v>100.4472632</v>
      </c>
      <c r="Z265" s="65" t="n">
        <v>43.07605722</v>
      </c>
      <c r="AA265" s="65" t="n">
        <v>50</v>
      </c>
      <c r="AB265" s="65" t="n">
        <v>500</v>
      </c>
      <c r="AC265" s="67" t="n">
        <v>1068</v>
      </c>
      <c r="AD265" s="63"/>
    </row>
    <row r="266" customFormat="false" ht="15" hidden="false" customHeight="false" outlineLevel="0" collapsed="false">
      <c r="A266" s="64" t="s">
        <v>575</v>
      </c>
      <c r="B266" s="65" t="n">
        <v>850.1</v>
      </c>
      <c r="C266" s="65" t="n">
        <v>94.42683048</v>
      </c>
      <c r="D266" s="65" t="n">
        <v>312.5745434</v>
      </c>
      <c r="E266" s="65" t="n">
        <v>376.3733022</v>
      </c>
      <c r="F266" s="65" t="n">
        <v>87.04905143</v>
      </c>
      <c r="G266" s="65" t="n">
        <v>185.6292239</v>
      </c>
      <c r="H266" s="65" t="n">
        <v>16.22</v>
      </c>
      <c r="I266" s="65" t="n">
        <v>200</v>
      </c>
      <c r="J266" s="65" t="n">
        <v>245.6052829</v>
      </c>
      <c r="K266" s="65" t="n">
        <v>558.8526563</v>
      </c>
      <c r="L266" s="65" t="n">
        <v>421.2564182</v>
      </c>
      <c r="M266" s="65" t="n">
        <v>235.6026302</v>
      </c>
      <c r="N266" s="65" t="n">
        <v>63.2178537</v>
      </c>
      <c r="O266" s="65" t="n">
        <v>1556</v>
      </c>
      <c r="P266" s="65" t="n">
        <v>248.5</v>
      </c>
      <c r="Q266" s="65" t="n">
        <v>200.216261</v>
      </c>
      <c r="R266" s="65" t="n">
        <v>42.56925437</v>
      </c>
      <c r="S266" s="65" t="n">
        <v>5270</v>
      </c>
      <c r="T266" s="66" t="n">
        <v>4913</v>
      </c>
      <c r="U266" s="66" t="n">
        <v>11903</v>
      </c>
      <c r="V266" s="65" t="n">
        <v>767.6</v>
      </c>
      <c r="W266" s="66" t="n">
        <v>1044</v>
      </c>
      <c r="X266" s="65" t="n">
        <v>777.9</v>
      </c>
      <c r="Y266" s="65" t="n">
        <v>291.0863883</v>
      </c>
      <c r="Z266" s="65" t="n">
        <v>194.814943</v>
      </c>
      <c r="AA266" s="65" t="n">
        <v>150</v>
      </c>
      <c r="AB266" s="65" t="n">
        <v>500</v>
      </c>
      <c r="AC266" s="67" t="n">
        <v>748.4</v>
      </c>
      <c r="AD266" s="63"/>
    </row>
    <row r="267" customFormat="false" ht="15" hidden="false" customHeight="false" outlineLevel="0" collapsed="false">
      <c r="A267" s="64" t="s">
        <v>576</v>
      </c>
      <c r="B267" s="65" t="n">
        <v>516.6</v>
      </c>
      <c r="C267" s="65" t="n">
        <v>218.3241003</v>
      </c>
      <c r="D267" s="65" t="n">
        <v>722.7030243</v>
      </c>
      <c r="E267" s="65" t="n">
        <v>749.1141165</v>
      </c>
      <c r="F267" s="65" t="n">
        <v>173.0631999</v>
      </c>
      <c r="G267" s="65" t="n">
        <v>369.0515514</v>
      </c>
      <c r="H267" s="65" t="n">
        <v>67.54</v>
      </c>
      <c r="I267" s="65" t="n">
        <v>200</v>
      </c>
      <c r="J267" s="65" t="n">
        <v>365.4994162</v>
      </c>
      <c r="K267" s="65" t="n">
        <v>1292.122194</v>
      </c>
      <c r="L267" s="65" t="n">
        <v>973.9861862</v>
      </c>
      <c r="M267" s="65" t="n">
        <v>544.7364058</v>
      </c>
      <c r="N267" s="65" t="n">
        <v>146.1658827</v>
      </c>
      <c r="O267" s="65" t="n">
        <v>1528</v>
      </c>
      <c r="P267" s="65" t="n">
        <v>187.7</v>
      </c>
      <c r="Q267" s="65" t="n">
        <v>462.919647</v>
      </c>
      <c r="R267" s="65" t="n">
        <v>98.42429438</v>
      </c>
      <c r="S267" s="65" t="n">
        <v>4264</v>
      </c>
      <c r="T267" s="66" t="n">
        <v>4413</v>
      </c>
      <c r="U267" s="66" t="n">
        <v>8441</v>
      </c>
      <c r="V267" s="65" t="n">
        <v>688</v>
      </c>
      <c r="W267" s="66" t="n">
        <v>1527</v>
      </c>
      <c r="X267" s="65" t="n">
        <v>200</v>
      </c>
      <c r="Y267" s="65" t="n">
        <v>578.712128</v>
      </c>
      <c r="Z267" s="65" t="n">
        <v>450.4312698</v>
      </c>
      <c r="AA267" s="65" t="n">
        <v>150</v>
      </c>
      <c r="AB267" s="65" t="n">
        <v>813.3</v>
      </c>
      <c r="AC267" s="67" t="n">
        <v>316.6</v>
      </c>
      <c r="AD267" s="63"/>
    </row>
    <row r="268" customFormat="false" ht="15" hidden="false" customHeight="false" outlineLevel="0" collapsed="false">
      <c r="A268" s="64" t="s">
        <v>577</v>
      </c>
      <c r="B268" s="65" t="n">
        <v>527</v>
      </c>
      <c r="C268" s="65" t="n">
        <v>120.7200719</v>
      </c>
      <c r="D268" s="65" t="n">
        <v>399.6112246</v>
      </c>
      <c r="E268" s="65" t="n">
        <v>411.5210389</v>
      </c>
      <c r="F268" s="65" t="n">
        <v>95.40925489</v>
      </c>
      <c r="G268" s="65" t="n">
        <v>203.4570814</v>
      </c>
      <c r="H268" s="65" t="n">
        <v>11.69</v>
      </c>
      <c r="I268" s="65" t="n">
        <v>200</v>
      </c>
      <c r="J268" s="65" t="n">
        <v>245.164035</v>
      </c>
      <c r="K268" s="65" t="n">
        <v>714.4657139</v>
      </c>
      <c r="L268" s="65" t="n">
        <v>538.5556715</v>
      </c>
      <c r="M268" s="65" t="n">
        <v>301.2064083</v>
      </c>
      <c r="N268" s="65" t="n">
        <v>80.82092563</v>
      </c>
      <c r="O268" s="65" t="n">
        <v>1537</v>
      </c>
      <c r="P268" s="65" t="n">
        <v>179.6</v>
      </c>
      <c r="Q268" s="65" t="n">
        <v>255.9666707</v>
      </c>
      <c r="R268" s="65" t="n">
        <v>54.42270404</v>
      </c>
      <c r="S268" s="65" t="n">
        <v>4149</v>
      </c>
      <c r="T268" s="66" t="n">
        <v>4806</v>
      </c>
      <c r="U268" s="66" t="n">
        <v>9427</v>
      </c>
      <c r="V268" s="65" t="n">
        <v>104.5</v>
      </c>
      <c r="W268" s="66" t="n">
        <v>534.1</v>
      </c>
      <c r="X268" s="65" t="n">
        <v>340.1</v>
      </c>
      <c r="Y268" s="65" t="n">
        <v>319.042367</v>
      </c>
      <c r="Z268" s="65" t="n">
        <v>249.0613506</v>
      </c>
      <c r="AA268" s="65" t="n">
        <v>157.2</v>
      </c>
      <c r="AB268" s="65" t="n">
        <v>717.9</v>
      </c>
      <c r="AC268" s="67" t="n">
        <v>255</v>
      </c>
      <c r="AD268" s="63"/>
    </row>
    <row r="269" customFormat="false" ht="15" hidden="false" customHeight="false" outlineLevel="0" collapsed="false">
      <c r="A269" s="64" t="s">
        <v>578</v>
      </c>
      <c r="B269" s="65" t="n">
        <v>529.1</v>
      </c>
      <c r="C269" s="65" t="n">
        <v>187.0624467</v>
      </c>
      <c r="D269" s="65" t="n">
        <v>619.2197555</v>
      </c>
      <c r="E269" s="65" t="n">
        <v>603.8599865</v>
      </c>
      <c r="F269" s="65" t="n">
        <v>141.094951</v>
      </c>
      <c r="G269" s="65" t="n">
        <v>300.8803178</v>
      </c>
      <c r="H269" s="65" t="n">
        <v>4.791</v>
      </c>
      <c r="I269" s="65" t="n">
        <v>200</v>
      </c>
      <c r="J269" s="65" t="n">
        <v>1057.443443</v>
      </c>
      <c r="K269" s="65" t="n">
        <v>1107.104249</v>
      </c>
      <c r="L269" s="65" t="n">
        <v>834.5218821</v>
      </c>
      <c r="M269" s="65" t="n">
        <v>466.736035</v>
      </c>
      <c r="N269" s="65" t="n">
        <v>125.2365067</v>
      </c>
      <c r="O269" s="65" t="n">
        <v>1700</v>
      </c>
      <c r="P269" s="65" t="n">
        <v>181.2</v>
      </c>
      <c r="Q269" s="65" t="n">
        <v>396.6345525</v>
      </c>
      <c r="R269" s="65" t="n">
        <v>84.33099828</v>
      </c>
      <c r="S269" s="65" t="n">
        <v>4959</v>
      </c>
      <c r="T269" s="66" t="n">
        <v>6172</v>
      </c>
      <c r="U269" s="66" t="n">
        <v>11684</v>
      </c>
      <c r="V269" s="65" t="n">
        <v>114.6</v>
      </c>
      <c r="W269" s="66" t="n">
        <v>430.1</v>
      </c>
      <c r="X269" s="65" t="n">
        <v>257.8</v>
      </c>
      <c r="Y269" s="65" t="n">
        <v>471.812375</v>
      </c>
      <c r="Z269" s="65" t="n">
        <v>385.9343761</v>
      </c>
      <c r="AA269" s="65" t="n">
        <v>167.6</v>
      </c>
      <c r="AB269" s="65" t="n">
        <v>1175</v>
      </c>
      <c r="AC269" s="67" t="n">
        <v>169</v>
      </c>
      <c r="AD269" s="63"/>
    </row>
    <row r="270" customFormat="false" ht="15" hidden="false" customHeight="false" outlineLevel="0" collapsed="false">
      <c r="A270" s="64" t="s">
        <v>579</v>
      </c>
      <c r="B270" s="65" t="n">
        <v>994.8</v>
      </c>
      <c r="C270" s="65" t="n">
        <v>249.7668725</v>
      </c>
      <c r="D270" s="65" t="n">
        <v>826.7858377</v>
      </c>
      <c r="E270" s="65" t="n">
        <v>656.7156361</v>
      </c>
      <c r="F270" s="65" t="n">
        <v>193.5116651</v>
      </c>
      <c r="G270" s="65" t="n">
        <v>412.6572273</v>
      </c>
      <c r="H270" s="65" t="n">
        <v>10.92</v>
      </c>
      <c r="I270" s="65" t="n">
        <v>200</v>
      </c>
      <c r="J270" s="65" t="n">
        <v>938.7395784</v>
      </c>
      <c r="K270" s="65" t="n">
        <v>1478.212066</v>
      </c>
      <c r="L270" s="65" t="n">
        <v>1114.258496</v>
      </c>
      <c r="M270" s="65" t="n">
        <v>623.1886826</v>
      </c>
      <c r="N270" s="65" t="n">
        <v>167.2165159</v>
      </c>
      <c r="O270" s="65" t="n">
        <v>1700</v>
      </c>
      <c r="P270" s="65" t="n">
        <v>178</v>
      </c>
      <c r="Q270" s="65" t="n">
        <v>529.5887733</v>
      </c>
      <c r="R270" s="65" t="n">
        <v>112.5992419</v>
      </c>
      <c r="S270" s="65" t="n">
        <v>7142</v>
      </c>
      <c r="T270" s="66" t="n">
        <v>8375</v>
      </c>
      <c r="U270" s="66" t="n">
        <v>13475</v>
      </c>
      <c r="V270" s="65" t="n">
        <v>160.3</v>
      </c>
      <c r="W270" s="66" t="n">
        <v>500.5</v>
      </c>
      <c r="X270" s="65" t="n">
        <v>1309</v>
      </c>
      <c r="Y270" s="65" t="n">
        <v>647.0904709</v>
      </c>
      <c r="Z270" s="65" t="n">
        <v>515.3018352</v>
      </c>
      <c r="AA270" s="65" t="n">
        <v>150</v>
      </c>
      <c r="AB270" s="65" t="n">
        <v>1030</v>
      </c>
      <c r="AC270" s="67" t="n">
        <v>210.3</v>
      </c>
      <c r="AD270" s="63"/>
    </row>
    <row r="271" customFormat="false" ht="15" hidden="false" customHeight="false" outlineLevel="0" collapsed="false">
      <c r="A271" s="64" t="s">
        <v>580</v>
      </c>
      <c r="B271" s="65" t="n">
        <v>2202</v>
      </c>
      <c r="C271" s="65" t="n">
        <v>94.48905874</v>
      </c>
      <c r="D271" s="65" t="n">
        <v>312.7805333</v>
      </c>
      <c r="E271" s="65" t="n">
        <v>406.0727764</v>
      </c>
      <c r="F271" s="65" t="n">
        <v>71.45983469</v>
      </c>
      <c r="G271" s="65" t="n">
        <v>152.3857347</v>
      </c>
      <c r="H271" s="65" t="n">
        <v>36.47</v>
      </c>
      <c r="I271" s="65" t="n">
        <v>200</v>
      </c>
      <c r="J271" s="65" t="n">
        <v>543.382767</v>
      </c>
      <c r="K271" s="65" t="n">
        <v>559.220946</v>
      </c>
      <c r="L271" s="65" t="n">
        <v>421.5340306</v>
      </c>
      <c r="M271" s="65" t="n">
        <v>235.7578947</v>
      </c>
      <c r="N271" s="65" t="n">
        <v>63.25951492</v>
      </c>
      <c r="O271" s="65" t="n">
        <v>1700</v>
      </c>
      <c r="P271" s="65" t="n">
        <v>239.7</v>
      </c>
      <c r="Q271" s="65" t="n">
        <v>200.3482055</v>
      </c>
      <c r="R271" s="65" t="n">
        <v>42.59730795</v>
      </c>
      <c r="S271" s="65" t="n">
        <v>5758</v>
      </c>
      <c r="T271" s="66" t="n">
        <v>7503</v>
      </c>
      <c r="U271" s="66" t="n">
        <v>17847</v>
      </c>
      <c r="V271" s="65" t="n">
        <v>1387</v>
      </c>
      <c r="W271" s="66" t="n">
        <v>1729</v>
      </c>
      <c r="X271" s="65" t="n">
        <v>200.1</v>
      </c>
      <c r="Y271" s="65" t="n">
        <v>238.9570575</v>
      </c>
      <c r="Z271" s="65" t="n">
        <v>194.9433281</v>
      </c>
      <c r="AA271" s="65" t="n">
        <v>150</v>
      </c>
      <c r="AB271" s="65" t="n">
        <v>1355</v>
      </c>
      <c r="AC271" s="67" t="n">
        <v>347.9</v>
      </c>
      <c r="AD271" s="63"/>
    </row>
    <row r="272" customFormat="false" ht="15" hidden="false" customHeight="false" outlineLevel="0" collapsed="false">
      <c r="A272" s="64" t="s">
        <v>581</v>
      </c>
      <c r="B272" s="65" t="n">
        <v>1670</v>
      </c>
      <c r="C272" s="65" t="n">
        <v>70.39653837</v>
      </c>
      <c r="D272" s="65" t="n">
        <v>233.0287454</v>
      </c>
      <c r="E272" s="65" t="n">
        <v>522.1047505</v>
      </c>
      <c r="F272" s="65" t="n">
        <v>75.69925644</v>
      </c>
      <c r="G272" s="65" t="n">
        <v>161.4261614</v>
      </c>
      <c r="H272" s="65" t="n">
        <v>3.864</v>
      </c>
      <c r="I272" s="65" t="n">
        <v>200</v>
      </c>
      <c r="J272" s="65" t="n">
        <v>336.2400895</v>
      </c>
      <c r="K272" s="65" t="n">
        <v>416.6325636</v>
      </c>
      <c r="L272" s="65" t="n">
        <v>314.052621</v>
      </c>
      <c r="M272" s="65" t="n">
        <v>175.6450948</v>
      </c>
      <c r="N272" s="65" t="n">
        <v>47.12980453</v>
      </c>
      <c r="O272" s="65" t="n">
        <v>1000</v>
      </c>
      <c r="P272" s="65" t="n">
        <v>169.8</v>
      </c>
      <c r="Q272" s="65" t="n">
        <v>149.2640558</v>
      </c>
      <c r="R272" s="65" t="n">
        <v>31.73598154</v>
      </c>
      <c r="S272" s="65" t="n">
        <v>8504</v>
      </c>
      <c r="T272" s="66" t="n">
        <v>12366</v>
      </c>
      <c r="U272" s="66" t="n">
        <v>26455</v>
      </c>
      <c r="V272" s="65" t="n">
        <v>1940</v>
      </c>
      <c r="W272" s="66" t="n">
        <v>2836</v>
      </c>
      <c r="X272" s="65" t="n">
        <v>1000</v>
      </c>
      <c r="Y272" s="65" t="n">
        <v>253.1334092</v>
      </c>
      <c r="Z272" s="65" t="n">
        <v>145.2372969</v>
      </c>
      <c r="AA272" s="65" t="n">
        <v>695.7</v>
      </c>
      <c r="AB272" s="65" t="n">
        <v>3573</v>
      </c>
      <c r="AC272" s="67" t="n">
        <v>528.5</v>
      </c>
      <c r="AD272" s="63"/>
    </row>
    <row r="273" customFormat="false" ht="15" hidden="false" customHeight="false" outlineLevel="0" collapsed="false">
      <c r="A273" s="64" t="s">
        <v>582</v>
      </c>
      <c r="B273" s="65" t="n">
        <v>2754</v>
      </c>
      <c r="C273" s="65" t="n">
        <v>46.74193486</v>
      </c>
      <c r="D273" s="65" t="n">
        <v>154.7265631</v>
      </c>
      <c r="E273" s="65" t="n">
        <v>182.8917259</v>
      </c>
      <c r="F273" s="65" t="n">
        <v>68.25535615</v>
      </c>
      <c r="G273" s="65" t="n">
        <v>145.5522901</v>
      </c>
      <c r="H273" s="65" t="n">
        <v>3.116</v>
      </c>
      <c r="I273" s="65" t="n">
        <v>277.4</v>
      </c>
      <c r="J273" s="65" t="n">
        <v>130.8049068</v>
      </c>
      <c r="K273" s="65" t="n">
        <v>276.6359341</v>
      </c>
      <c r="L273" s="65" t="n">
        <v>208.5248436</v>
      </c>
      <c r="M273" s="65" t="n">
        <v>116.6249331</v>
      </c>
      <c r="N273" s="65" t="n">
        <v>31.29327528</v>
      </c>
      <c r="O273" s="65" t="n">
        <v>4213</v>
      </c>
      <c r="P273" s="65" t="n">
        <v>216.5</v>
      </c>
      <c r="Q273" s="65" t="n">
        <v>99.10843539</v>
      </c>
      <c r="R273" s="65" t="n">
        <v>21.07207565</v>
      </c>
      <c r="S273" s="65" t="n">
        <v>10056</v>
      </c>
      <c r="T273" s="66" t="n">
        <v>11502</v>
      </c>
      <c r="U273" s="66" t="n">
        <v>21742</v>
      </c>
      <c r="V273" s="65" t="n">
        <v>435.8</v>
      </c>
      <c r="W273" s="66" t="n">
        <v>831.5</v>
      </c>
      <c r="X273" s="65" t="n">
        <v>1031</v>
      </c>
      <c r="Y273" s="65" t="n">
        <v>228.2414889</v>
      </c>
      <c r="Z273" s="65" t="n">
        <v>96.43474562</v>
      </c>
      <c r="AA273" s="65" t="n">
        <v>647.4</v>
      </c>
      <c r="AB273" s="65" t="n">
        <v>2133</v>
      </c>
      <c r="AC273" s="67" t="n">
        <v>220.8</v>
      </c>
      <c r="AD273" s="63"/>
    </row>
    <row r="274" customFormat="false" ht="15" hidden="false" customHeight="false" outlineLevel="0" collapsed="false">
      <c r="A274" s="64" t="s">
        <v>583</v>
      </c>
      <c r="B274" s="65" t="n">
        <v>2689</v>
      </c>
      <c r="C274" s="65" t="n">
        <v>22.71209371</v>
      </c>
      <c r="D274" s="65" t="n">
        <v>75.18225791</v>
      </c>
      <c r="E274" s="65" t="n">
        <v>0.252798758</v>
      </c>
      <c r="F274" s="65" t="n">
        <v>47.13435052</v>
      </c>
      <c r="G274" s="65" t="n">
        <v>100.512444</v>
      </c>
      <c r="H274" s="65" t="n">
        <v>7.852</v>
      </c>
      <c r="I274" s="65" t="n">
        <v>150</v>
      </c>
      <c r="J274" s="65" t="n">
        <v>166.3006617</v>
      </c>
      <c r="K274" s="65" t="n">
        <v>134.4185105</v>
      </c>
      <c r="L274" s="65" t="n">
        <v>101.3230583</v>
      </c>
      <c r="M274" s="65" t="n">
        <v>56.668523</v>
      </c>
      <c r="N274" s="65" t="n">
        <v>15.20552803</v>
      </c>
      <c r="O274" s="65" t="n">
        <v>5691</v>
      </c>
      <c r="P274" s="65" t="n">
        <v>195.6</v>
      </c>
      <c r="Q274" s="65" t="n">
        <v>48.15718645</v>
      </c>
      <c r="R274" s="65" t="n">
        <v>10.23900611</v>
      </c>
      <c r="S274" s="65" t="n">
        <v>11092</v>
      </c>
      <c r="T274" s="66" t="n">
        <v>5430</v>
      </c>
      <c r="U274" s="66" t="n">
        <v>17160</v>
      </c>
      <c r="V274" s="65" t="n">
        <v>575.2</v>
      </c>
      <c r="W274" s="66" t="n">
        <v>514.6</v>
      </c>
      <c r="X274" s="65" t="n">
        <v>1504</v>
      </c>
      <c r="Y274" s="65" t="n">
        <v>157.6142144</v>
      </c>
      <c r="Z274" s="65" t="n">
        <v>46.85802986</v>
      </c>
      <c r="AA274" s="65" t="n">
        <v>75</v>
      </c>
      <c r="AB274" s="65" t="n">
        <v>3497</v>
      </c>
      <c r="AC274" s="67" t="n">
        <v>649.3</v>
      </c>
      <c r="AD274" s="63"/>
    </row>
    <row r="275" customFormat="false" ht="15" hidden="false" customHeight="false" outlineLevel="0" collapsed="false">
      <c r="A275" s="64" t="s">
        <v>584</v>
      </c>
      <c r="B275" s="65" t="n">
        <v>2629</v>
      </c>
      <c r="C275" s="65" t="n">
        <v>16.53889357</v>
      </c>
      <c r="D275" s="65" t="n">
        <v>54.74754454</v>
      </c>
      <c r="E275" s="65" t="n">
        <v>0.214858924</v>
      </c>
      <c r="F275" s="65" t="n">
        <v>35.80500598</v>
      </c>
      <c r="G275" s="65" t="n">
        <v>76.35299136</v>
      </c>
      <c r="H275" s="65" t="n">
        <v>8.365</v>
      </c>
      <c r="I275" s="65" t="n">
        <v>85</v>
      </c>
      <c r="J275" s="65" t="n">
        <v>11.84030285</v>
      </c>
      <c r="K275" s="65" t="n">
        <v>97.88324525</v>
      </c>
      <c r="L275" s="65" t="n">
        <v>73.78321429</v>
      </c>
      <c r="M275" s="65" t="n">
        <v>41.26588604</v>
      </c>
      <c r="N275" s="65" t="n">
        <v>11.07262998</v>
      </c>
      <c r="O275" s="65" t="n">
        <v>10453</v>
      </c>
      <c r="P275" s="65" t="n">
        <v>167.3</v>
      </c>
      <c r="Q275" s="65" t="n">
        <v>35.06795065</v>
      </c>
      <c r="R275" s="65" t="n">
        <v>7.456020328</v>
      </c>
      <c r="S275" s="65" t="n">
        <v>12700</v>
      </c>
      <c r="T275" s="66" t="n">
        <v>6622</v>
      </c>
      <c r="U275" s="66" t="n">
        <v>20162</v>
      </c>
      <c r="V275" s="65" t="n">
        <v>926</v>
      </c>
      <c r="W275" s="66" t="n">
        <v>792.7</v>
      </c>
      <c r="X275" s="65" t="n">
        <v>390.5</v>
      </c>
      <c r="Y275" s="65" t="n">
        <v>119.7296203</v>
      </c>
      <c r="Z275" s="65" t="n">
        <v>34.12190786</v>
      </c>
      <c r="AA275" s="65" t="n">
        <v>75</v>
      </c>
      <c r="AB275" s="65" t="n">
        <v>967.7</v>
      </c>
      <c r="AC275" s="67" t="n">
        <v>654.8</v>
      </c>
      <c r="AD275" s="63"/>
    </row>
    <row r="276" customFormat="false" ht="15" hidden="false" customHeight="false" outlineLevel="0" collapsed="false">
      <c r="A276" s="64" t="s">
        <v>585</v>
      </c>
      <c r="B276" s="65" t="n">
        <v>2284</v>
      </c>
      <c r="C276" s="65" t="n">
        <v>17.53404798</v>
      </c>
      <c r="D276" s="65" t="n">
        <v>58.0417347</v>
      </c>
      <c r="E276" s="65" t="n">
        <v>37.90419201</v>
      </c>
      <c r="F276" s="65" t="n">
        <v>40.25048133</v>
      </c>
      <c r="G276" s="65" t="n">
        <v>85.83282056</v>
      </c>
      <c r="H276" s="65" t="n">
        <v>15.55</v>
      </c>
      <c r="I276" s="65" t="n">
        <v>85</v>
      </c>
      <c r="J276" s="65" t="n">
        <v>198.227194</v>
      </c>
      <c r="K276" s="65" t="n">
        <v>103.7729345</v>
      </c>
      <c r="L276" s="65" t="n">
        <v>78.22279126</v>
      </c>
      <c r="M276" s="65" t="n">
        <v>43.74887732</v>
      </c>
      <c r="N276" s="65" t="n">
        <v>11.73887628</v>
      </c>
      <c r="O276" s="65" t="n">
        <v>7139</v>
      </c>
      <c r="P276" s="65" t="n">
        <v>135.3</v>
      </c>
      <c r="Q276" s="65" t="n">
        <v>37.17800872</v>
      </c>
      <c r="R276" s="65" t="n">
        <v>7.904653211</v>
      </c>
      <c r="S276" s="65" t="n">
        <v>11211</v>
      </c>
      <c r="T276" s="66" t="n">
        <v>6055</v>
      </c>
      <c r="U276" s="66" t="n">
        <v>16169</v>
      </c>
      <c r="V276" s="65" t="n">
        <v>1233</v>
      </c>
      <c r="W276" s="66" t="n">
        <v>1154</v>
      </c>
      <c r="X276" s="65" t="n">
        <v>331.8</v>
      </c>
      <c r="Y276" s="65" t="n">
        <v>134.5950018</v>
      </c>
      <c r="Z276" s="65" t="n">
        <v>36.175042</v>
      </c>
      <c r="AA276" s="65" t="n">
        <v>75</v>
      </c>
      <c r="AB276" s="65" t="n">
        <v>600</v>
      </c>
      <c r="AC276" s="67" t="n">
        <v>1167</v>
      </c>
      <c r="AD276" s="63"/>
    </row>
    <row r="277" customFormat="false" ht="15" hidden="false" customHeight="false" outlineLevel="0" collapsed="false">
      <c r="A277" s="64" t="s">
        <v>586</v>
      </c>
      <c r="B277" s="65" t="n">
        <v>1849</v>
      </c>
      <c r="C277" s="65" t="n">
        <v>54.43494932</v>
      </c>
      <c r="D277" s="65" t="n">
        <v>180.1922117</v>
      </c>
      <c r="E277" s="65" t="n">
        <v>154.1733091</v>
      </c>
      <c r="F277" s="65" t="n">
        <v>60.12534871</v>
      </c>
      <c r="G277" s="65" t="n">
        <v>128.2153181</v>
      </c>
      <c r="H277" s="65" t="n">
        <v>12.5</v>
      </c>
      <c r="I277" s="65" t="n">
        <v>150</v>
      </c>
      <c r="J277" s="65" t="n">
        <v>152.842614</v>
      </c>
      <c r="K277" s="65" t="n">
        <v>322.1660186</v>
      </c>
      <c r="L277" s="65" t="n">
        <v>242.8448743</v>
      </c>
      <c r="M277" s="65" t="n">
        <v>135.8196306</v>
      </c>
      <c r="N277" s="65" t="n">
        <v>36.44367437</v>
      </c>
      <c r="O277" s="65" t="n">
        <v>1000</v>
      </c>
      <c r="P277" s="65" t="n">
        <v>70.43</v>
      </c>
      <c r="Q277" s="65" t="n">
        <v>115.4201826</v>
      </c>
      <c r="R277" s="65" t="n">
        <v>24.54022011</v>
      </c>
      <c r="S277" s="65" t="n">
        <v>7385</v>
      </c>
      <c r="T277" s="66" t="n">
        <v>5561</v>
      </c>
      <c r="U277" s="66" t="n">
        <v>10944</v>
      </c>
      <c r="V277" s="65" t="n">
        <v>1201</v>
      </c>
      <c r="W277" s="66" t="n">
        <v>1155</v>
      </c>
      <c r="X277" s="65" t="n">
        <v>278.9</v>
      </c>
      <c r="Y277" s="65" t="n">
        <v>201.0552707</v>
      </c>
      <c r="Z277" s="65" t="n">
        <v>112.306444</v>
      </c>
      <c r="AA277" s="65" t="n">
        <v>75</v>
      </c>
      <c r="AB277" s="65" t="n">
        <v>500</v>
      </c>
      <c r="AC277" s="67" t="n">
        <v>972.3</v>
      </c>
      <c r="AD277" s="63"/>
    </row>
    <row r="278" customFormat="false" ht="15" hidden="false" customHeight="false" outlineLevel="0" collapsed="false">
      <c r="A278" s="64" t="s">
        <v>587</v>
      </c>
      <c r="B278" s="65" t="n">
        <v>3353</v>
      </c>
      <c r="C278" s="65" t="n">
        <v>111.8225011</v>
      </c>
      <c r="D278" s="65" t="n">
        <v>370.1582171</v>
      </c>
      <c r="E278" s="65" t="n">
        <v>339.6641953</v>
      </c>
      <c r="F278" s="65" t="n">
        <v>87.06581479</v>
      </c>
      <c r="G278" s="65" t="n">
        <v>185.6649712</v>
      </c>
      <c r="H278" s="65" t="n">
        <v>7.449</v>
      </c>
      <c r="I278" s="65" t="n">
        <v>200</v>
      </c>
      <c r="J278" s="65" t="n">
        <v>643.9484496</v>
      </c>
      <c r="K278" s="65" t="n">
        <v>661.8066225</v>
      </c>
      <c r="L278" s="65" t="n">
        <v>498.861881</v>
      </c>
      <c r="M278" s="65" t="n">
        <v>279.0062446</v>
      </c>
      <c r="N278" s="65" t="n">
        <v>74.86408763</v>
      </c>
      <c r="O278" s="65" t="n">
        <v>1494</v>
      </c>
      <c r="P278" s="65" t="n">
        <v>245</v>
      </c>
      <c r="Q278" s="65" t="n">
        <v>237.1008636</v>
      </c>
      <c r="R278" s="65" t="n">
        <v>50.41152465</v>
      </c>
      <c r="S278" s="65" t="n">
        <v>6300</v>
      </c>
      <c r="T278" s="66" t="n">
        <v>5212</v>
      </c>
      <c r="U278" s="66" t="n">
        <v>11451</v>
      </c>
      <c r="V278" s="65" t="n">
        <v>676.7</v>
      </c>
      <c r="W278" s="66" t="n">
        <v>1093</v>
      </c>
      <c r="X278" s="65" t="n">
        <v>639.9</v>
      </c>
      <c r="Y278" s="65" t="n">
        <v>291.1424439</v>
      </c>
      <c r="Z278" s="65" t="n">
        <v>230.7044943</v>
      </c>
      <c r="AA278" s="65" t="n">
        <v>215.2</v>
      </c>
      <c r="AB278" s="65" t="n">
        <v>500</v>
      </c>
      <c r="AC278" s="67" t="n">
        <v>668.2</v>
      </c>
      <c r="AD278" s="63"/>
    </row>
    <row r="279" customFormat="false" ht="15" hidden="false" customHeight="false" outlineLevel="0" collapsed="false">
      <c r="A279" s="64" t="s">
        <v>588</v>
      </c>
      <c r="B279" s="65" t="n">
        <v>1729</v>
      </c>
      <c r="C279" s="65" t="n">
        <v>646.896991</v>
      </c>
      <c r="D279" s="65" t="n">
        <v>2141.377939</v>
      </c>
      <c r="E279" s="65" t="n">
        <v>1473.75334</v>
      </c>
      <c r="F279" s="65" t="n">
        <v>626.6333748</v>
      </c>
      <c r="G279" s="65" t="n">
        <v>1336.274952</v>
      </c>
      <c r="H279" s="65" t="n">
        <v>466.1</v>
      </c>
      <c r="I279" s="65" t="n">
        <v>200</v>
      </c>
      <c r="J279" s="65" t="n">
        <v>1592.767943</v>
      </c>
      <c r="K279" s="65" t="n">
        <v>3828.573933</v>
      </c>
      <c r="L279" s="65" t="n">
        <v>2885.933034</v>
      </c>
      <c r="M279" s="65" t="n">
        <v>1614.060662</v>
      </c>
      <c r="N279" s="65" t="n">
        <v>433.091306</v>
      </c>
      <c r="O279" s="65" t="n">
        <v>5866</v>
      </c>
      <c r="P279" s="65" t="n">
        <v>169.7</v>
      </c>
      <c r="Q279" s="65" t="n">
        <v>1371.6366</v>
      </c>
      <c r="R279" s="65" t="n">
        <v>291.6323933</v>
      </c>
      <c r="S279" s="65" t="n">
        <v>4669</v>
      </c>
      <c r="T279" s="66" t="n">
        <v>4299</v>
      </c>
      <c r="U279" s="66" t="n">
        <v>13399</v>
      </c>
      <c r="V279" s="65" t="n">
        <v>438.6</v>
      </c>
      <c r="W279" s="66" t="n">
        <v>665</v>
      </c>
      <c r="X279" s="65" t="n">
        <v>200</v>
      </c>
      <c r="Y279" s="65" t="n">
        <v>2095.421407</v>
      </c>
      <c r="Z279" s="65" t="n">
        <v>1334.633385</v>
      </c>
      <c r="AA279" s="65" t="n">
        <v>175</v>
      </c>
      <c r="AB279" s="65" t="n">
        <v>642.9</v>
      </c>
      <c r="AC279" s="67" t="n">
        <v>272.2</v>
      </c>
      <c r="AD279" s="63"/>
    </row>
    <row r="280" customFormat="false" ht="15" hidden="false" customHeight="false" outlineLevel="0" collapsed="false">
      <c r="A280" s="64" t="s">
        <v>589</v>
      </c>
      <c r="B280" s="65" t="n">
        <v>1735</v>
      </c>
      <c r="C280" s="65" t="n">
        <v>333.4483233</v>
      </c>
      <c r="D280" s="65" t="n">
        <v>1103.790701</v>
      </c>
      <c r="E280" s="65" t="n">
        <v>796.4190823</v>
      </c>
      <c r="F280" s="65" t="n">
        <v>286.299602</v>
      </c>
      <c r="G280" s="65" t="n">
        <v>610.5244348</v>
      </c>
      <c r="H280" s="65" t="n">
        <v>134.5</v>
      </c>
      <c r="I280" s="65" t="n">
        <v>200</v>
      </c>
      <c r="J280" s="65" t="n">
        <v>949.3776041</v>
      </c>
      <c r="K280" s="65" t="n">
        <v>1973.46962</v>
      </c>
      <c r="L280" s="65" t="n">
        <v>1487.57769</v>
      </c>
      <c r="M280" s="65" t="n">
        <v>831.9807156</v>
      </c>
      <c r="N280" s="65" t="n">
        <v>223.2404414</v>
      </c>
      <c r="O280" s="65" t="n">
        <v>1566</v>
      </c>
      <c r="P280" s="65" t="n">
        <v>175.9</v>
      </c>
      <c r="Q280" s="65" t="n">
        <v>707.0212584</v>
      </c>
      <c r="R280" s="65" t="n">
        <v>150.3242926</v>
      </c>
      <c r="S280" s="65" t="n">
        <v>4599</v>
      </c>
      <c r="T280" s="66" t="n">
        <v>5596</v>
      </c>
      <c r="U280" s="66" t="n">
        <v>13728</v>
      </c>
      <c r="V280" s="65" t="n">
        <v>138.8</v>
      </c>
      <c r="W280" s="66" t="n">
        <v>574.3</v>
      </c>
      <c r="X280" s="65" t="n">
        <v>200.2</v>
      </c>
      <c r="Y280" s="65" t="n">
        <v>957.3673204</v>
      </c>
      <c r="Z280" s="65" t="n">
        <v>687.9476498</v>
      </c>
      <c r="AA280" s="65" t="n">
        <v>181.3</v>
      </c>
      <c r="AB280" s="65" t="n">
        <v>688.2</v>
      </c>
      <c r="AC280" s="67" t="n">
        <v>393.3</v>
      </c>
      <c r="AD280" s="63"/>
    </row>
    <row r="281" customFormat="false" ht="15" hidden="false" customHeight="false" outlineLevel="0" collapsed="false">
      <c r="A281" s="64" t="s">
        <v>590</v>
      </c>
      <c r="B281" s="65" t="n">
        <v>1442</v>
      </c>
      <c r="C281" s="65" t="n">
        <v>186.3190463</v>
      </c>
      <c r="D281" s="65" t="n">
        <v>616.7589289</v>
      </c>
      <c r="E281" s="65" t="n">
        <v>532.0536964</v>
      </c>
      <c r="F281" s="65" t="n">
        <v>131.4065724</v>
      </c>
      <c r="G281" s="65" t="n">
        <v>280.2201707</v>
      </c>
      <c r="H281" s="65" t="n">
        <v>35.54</v>
      </c>
      <c r="I281" s="65" t="n">
        <v>200</v>
      </c>
      <c r="J281" s="65" t="n">
        <v>393.4519596</v>
      </c>
      <c r="K281" s="65" t="n">
        <v>1102.704532</v>
      </c>
      <c r="L281" s="65" t="n">
        <v>831.2054285</v>
      </c>
      <c r="M281" s="65" t="n">
        <v>464.8811904</v>
      </c>
      <c r="N281" s="65" t="n">
        <v>124.7388073</v>
      </c>
      <c r="O281" s="65" t="n">
        <v>1520</v>
      </c>
      <c r="P281" s="65" t="n">
        <v>176.2</v>
      </c>
      <c r="Q281" s="65" t="n">
        <v>395.0582965</v>
      </c>
      <c r="R281" s="65" t="n">
        <v>83.99586046</v>
      </c>
      <c r="S281" s="65" t="n">
        <v>4350</v>
      </c>
      <c r="T281" s="66" t="n">
        <v>5121</v>
      </c>
      <c r="U281" s="66" t="n">
        <v>10008</v>
      </c>
      <c r="V281" s="65" t="n">
        <v>89.34</v>
      </c>
      <c r="W281" s="66" t="n">
        <v>440.5</v>
      </c>
      <c r="X281" s="65" t="n">
        <v>323</v>
      </c>
      <c r="Y281" s="65" t="n">
        <v>439.4150646</v>
      </c>
      <c r="Z281" s="65" t="n">
        <v>384.4006434</v>
      </c>
      <c r="AA281" s="65" t="n">
        <v>189.5</v>
      </c>
      <c r="AB281" s="65" t="n">
        <v>718.9</v>
      </c>
      <c r="AC281" s="67" t="n">
        <v>145.8</v>
      </c>
      <c r="AD281" s="63"/>
    </row>
    <row r="282" customFormat="false" ht="15" hidden="false" customHeight="false" outlineLevel="0" collapsed="false">
      <c r="A282" s="64" t="s">
        <v>591</v>
      </c>
      <c r="B282" s="65" t="n">
        <v>1194</v>
      </c>
      <c r="C282" s="65" t="n">
        <v>123.6608363</v>
      </c>
      <c r="D282" s="65" t="n">
        <v>409.3458315</v>
      </c>
      <c r="E282" s="65" t="n">
        <v>714.2574684</v>
      </c>
      <c r="F282" s="65" t="n">
        <v>86.34366987</v>
      </c>
      <c r="G282" s="65" t="n">
        <v>184.1250211</v>
      </c>
      <c r="H282" s="65" t="n">
        <v>12.87</v>
      </c>
      <c r="I282" s="65" t="n">
        <v>200</v>
      </c>
      <c r="J282" s="65" t="n">
        <v>939.3600418</v>
      </c>
      <c r="K282" s="65" t="n">
        <v>731.8702372</v>
      </c>
      <c r="L282" s="65" t="n">
        <v>551.6749921</v>
      </c>
      <c r="M282" s="65" t="n">
        <v>308.5438548</v>
      </c>
      <c r="N282" s="65" t="n">
        <v>82.78973905</v>
      </c>
      <c r="O282" s="65" t="n">
        <v>1544</v>
      </c>
      <c r="P282" s="65" t="n">
        <v>179.3</v>
      </c>
      <c r="Q282" s="65" t="n">
        <v>262.2020684</v>
      </c>
      <c r="R282" s="65" t="n">
        <v>55.74845167</v>
      </c>
      <c r="S282" s="65" t="n">
        <v>4471</v>
      </c>
      <c r="T282" s="66" t="n">
        <v>5740</v>
      </c>
      <c r="U282" s="66" t="n">
        <v>11667</v>
      </c>
      <c r="V282" s="65" t="n">
        <v>343</v>
      </c>
      <c r="W282" s="66" t="n">
        <v>710</v>
      </c>
      <c r="X282" s="65" t="n">
        <v>1061</v>
      </c>
      <c r="Y282" s="65" t="n">
        <v>288.7276381</v>
      </c>
      <c r="Z282" s="65" t="n">
        <v>255.1285334</v>
      </c>
      <c r="AA282" s="65" t="n">
        <v>175</v>
      </c>
      <c r="AB282" s="65" t="n">
        <v>983.7</v>
      </c>
      <c r="AC282" s="67" t="n">
        <v>156.1</v>
      </c>
      <c r="AD282" s="63"/>
    </row>
    <row r="283" customFormat="false" ht="15" hidden="false" customHeight="false" outlineLevel="0" collapsed="false">
      <c r="A283" s="64" t="s">
        <v>592</v>
      </c>
      <c r="B283" s="65" t="n">
        <v>3984</v>
      </c>
      <c r="C283" s="65" t="n">
        <v>79.06909971</v>
      </c>
      <c r="D283" s="65" t="n">
        <v>261.7369196</v>
      </c>
      <c r="E283" s="65" t="n">
        <v>775.8575348</v>
      </c>
      <c r="F283" s="65" t="n">
        <v>76.53444395</v>
      </c>
      <c r="G283" s="65" t="n">
        <v>163.2071711</v>
      </c>
      <c r="H283" s="65" t="n">
        <v>100.1</v>
      </c>
      <c r="I283" s="65" t="n">
        <v>200</v>
      </c>
      <c r="J283" s="65" t="n">
        <v>392.2254979</v>
      </c>
      <c r="K283" s="65" t="n">
        <v>467.9599663</v>
      </c>
      <c r="L283" s="65" t="n">
        <v>352.7426004</v>
      </c>
      <c r="M283" s="65" t="n">
        <v>197.2838415</v>
      </c>
      <c r="N283" s="65" t="n">
        <v>52.93600084</v>
      </c>
      <c r="O283" s="65" t="n">
        <v>1686</v>
      </c>
      <c r="P283" s="65" t="n">
        <v>240.2</v>
      </c>
      <c r="Q283" s="65" t="n">
        <v>167.652768</v>
      </c>
      <c r="R283" s="65" t="n">
        <v>35.64572274</v>
      </c>
      <c r="S283" s="65" t="n">
        <v>14914</v>
      </c>
      <c r="T283" s="66" t="n">
        <v>19061</v>
      </c>
      <c r="U283" s="66" t="n">
        <v>37208</v>
      </c>
      <c r="V283" s="65" t="n">
        <v>1272</v>
      </c>
      <c r="W283" s="66" t="n">
        <v>1833</v>
      </c>
      <c r="X283" s="65" t="n">
        <v>200.2</v>
      </c>
      <c r="Y283" s="65" t="n">
        <v>255.9262221</v>
      </c>
      <c r="Z283" s="65" t="n">
        <v>163.129929</v>
      </c>
      <c r="AA283" s="65" t="n">
        <v>175</v>
      </c>
      <c r="AB283" s="65" t="n">
        <v>2909</v>
      </c>
      <c r="AC283" s="67" t="n">
        <v>947.1</v>
      </c>
      <c r="AD283" s="63"/>
    </row>
    <row r="284" customFormat="false" ht="15" hidden="false" customHeight="false" outlineLevel="0" collapsed="false">
      <c r="A284" s="64" t="s">
        <v>593</v>
      </c>
      <c r="B284" s="65" t="n">
        <v>8608</v>
      </c>
      <c r="C284" s="65" t="n">
        <v>42.42504316</v>
      </c>
      <c r="D284" s="65" t="n">
        <v>140.436658</v>
      </c>
      <c r="E284" s="65" t="n">
        <v>736.8792166</v>
      </c>
      <c r="F284" s="65" t="n">
        <v>50.37437113</v>
      </c>
      <c r="G284" s="65" t="n">
        <v>107.4216808</v>
      </c>
      <c r="H284" s="65" t="n">
        <v>3.371</v>
      </c>
      <c r="I284" s="65" t="n">
        <v>200</v>
      </c>
      <c r="J284" s="65" t="n">
        <v>279.9682716</v>
      </c>
      <c r="K284" s="65" t="n">
        <v>251.0869839</v>
      </c>
      <c r="L284" s="65" t="n">
        <v>189.2663519</v>
      </c>
      <c r="M284" s="65" t="n">
        <v>105.8539369</v>
      </c>
      <c r="N284" s="65" t="n">
        <v>28.40315785</v>
      </c>
      <c r="O284" s="65" t="n">
        <v>1000</v>
      </c>
      <c r="P284" s="65" t="n">
        <v>160.7</v>
      </c>
      <c r="Q284" s="65" t="n">
        <v>89.95519037</v>
      </c>
      <c r="R284" s="65" t="n">
        <v>19.12594593</v>
      </c>
      <c r="S284" s="65" t="n">
        <v>9807</v>
      </c>
      <c r="T284" s="66" t="n">
        <v>10450</v>
      </c>
      <c r="U284" s="66" t="n">
        <v>24109</v>
      </c>
      <c r="V284" s="65" t="n">
        <v>1746</v>
      </c>
      <c r="W284" s="66" t="n">
        <v>2130</v>
      </c>
      <c r="X284" s="65" t="n">
        <v>1000</v>
      </c>
      <c r="Y284" s="65" t="n">
        <v>168.4486334</v>
      </c>
      <c r="Z284" s="65" t="n">
        <v>87.52843152</v>
      </c>
      <c r="AA284" s="65" t="n">
        <v>576.1</v>
      </c>
      <c r="AB284" s="65" t="n">
        <v>2939</v>
      </c>
      <c r="AC284" s="67" t="n">
        <v>216.2</v>
      </c>
      <c r="AD284" s="63"/>
    </row>
    <row r="285" customFormat="false" ht="15" hidden="false" customHeight="false" outlineLevel="0" collapsed="false">
      <c r="A285" s="64" t="s">
        <v>594</v>
      </c>
      <c r="B285" s="65" t="n">
        <v>3286</v>
      </c>
      <c r="C285" s="65" t="n">
        <v>27.2096219</v>
      </c>
      <c r="D285" s="65" t="n">
        <v>90.07011143</v>
      </c>
      <c r="E285" s="65" t="n">
        <v>91.27560664</v>
      </c>
      <c r="F285" s="65" t="n">
        <v>32.79395138</v>
      </c>
      <c r="G285" s="65" t="n">
        <v>69.93201699</v>
      </c>
      <c r="H285" s="65" t="n">
        <v>4.85</v>
      </c>
      <c r="I285" s="65" t="n">
        <v>277.4</v>
      </c>
      <c r="J285" s="65" t="n">
        <v>46.24782448</v>
      </c>
      <c r="K285" s="65" t="n">
        <v>161.0365338</v>
      </c>
      <c r="L285" s="65" t="n">
        <v>121.3874045</v>
      </c>
      <c r="M285" s="65" t="n">
        <v>67.89022202</v>
      </c>
      <c r="N285" s="65" t="n">
        <v>18.21657984</v>
      </c>
      <c r="O285" s="65" t="n">
        <v>3620</v>
      </c>
      <c r="P285" s="65" t="n">
        <v>215.2</v>
      </c>
      <c r="Q285" s="65" t="n">
        <v>57.69344086</v>
      </c>
      <c r="R285" s="65" t="n">
        <v>12.2665699</v>
      </c>
      <c r="S285" s="65" t="n">
        <v>11936</v>
      </c>
      <c r="T285" s="66" t="n">
        <v>8919</v>
      </c>
      <c r="U285" s="66" t="n">
        <v>17702</v>
      </c>
      <c r="V285" s="65" t="n">
        <v>648.9</v>
      </c>
      <c r="W285" s="66" t="n">
        <v>1287</v>
      </c>
      <c r="X285" s="65" t="n">
        <v>1040</v>
      </c>
      <c r="Y285" s="65" t="n">
        <v>109.6608488</v>
      </c>
      <c r="Z285" s="65" t="n">
        <v>56.13702074</v>
      </c>
      <c r="AA285" s="65" t="n">
        <v>539.4</v>
      </c>
      <c r="AB285" s="65" t="n">
        <v>2040</v>
      </c>
      <c r="AC285" s="67" t="n">
        <v>455.8</v>
      </c>
      <c r="AD285" s="63"/>
    </row>
    <row r="286" customFormat="false" ht="15" hidden="false" customHeight="false" outlineLevel="0" collapsed="false">
      <c r="A286" s="64" t="s">
        <v>595</v>
      </c>
      <c r="B286" s="65" t="n">
        <v>3851</v>
      </c>
      <c r="C286" s="65" t="n">
        <v>20.9896435</v>
      </c>
      <c r="D286" s="65" t="n">
        <v>69.48055124</v>
      </c>
      <c r="E286" s="65" t="n">
        <v>19.20634508</v>
      </c>
      <c r="F286" s="65" t="n">
        <v>39.37599035</v>
      </c>
      <c r="G286" s="65" t="n">
        <v>83.96799745</v>
      </c>
      <c r="H286" s="65" t="n">
        <v>10.76</v>
      </c>
      <c r="I286" s="65" t="n">
        <v>200</v>
      </c>
      <c r="J286" s="65" t="n">
        <v>132.9677472</v>
      </c>
      <c r="K286" s="65" t="n">
        <v>124.2244176</v>
      </c>
      <c r="L286" s="65" t="n">
        <v>93.63887356</v>
      </c>
      <c r="M286" s="65" t="n">
        <v>52.37086948</v>
      </c>
      <c r="N286" s="65" t="n">
        <v>14.0523642</v>
      </c>
      <c r="O286" s="65" t="n">
        <v>2714</v>
      </c>
      <c r="P286" s="65" t="n">
        <v>186.7</v>
      </c>
      <c r="Q286" s="65" t="n">
        <v>44.50501959</v>
      </c>
      <c r="R286" s="65" t="n">
        <v>9.462495658</v>
      </c>
      <c r="S286" s="65" t="n">
        <v>15220</v>
      </c>
      <c r="T286" s="66" t="n">
        <v>6851</v>
      </c>
      <c r="U286" s="66" t="n">
        <v>13365</v>
      </c>
      <c r="V286" s="65" t="n">
        <v>720.6</v>
      </c>
      <c r="W286" s="66" t="n">
        <v>664.6</v>
      </c>
      <c r="X286" s="65" t="n">
        <v>1354</v>
      </c>
      <c r="Y286" s="65" t="n">
        <v>131.6707606</v>
      </c>
      <c r="Z286" s="65" t="n">
        <v>43.30438904</v>
      </c>
      <c r="AA286" s="65" t="n">
        <v>75</v>
      </c>
      <c r="AB286" s="65" t="n">
        <v>1500</v>
      </c>
      <c r="AC286" s="67" t="n">
        <v>799.4</v>
      </c>
      <c r="AD286" s="63"/>
    </row>
    <row r="287" customFormat="false" ht="15" hidden="false" customHeight="false" outlineLevel="0" collapsed="false">
      <c r="A287" s="64" t="s">
        <v>596</v>
      </c>
      <c r="B287" s="65" t="n">
        <v>1389</v>
      </c>
      <c r="C287" s="65" t="n">
        <v>18.33387847</v>
      </c>
      <c r="D287" s="65" t="n">
        <v>60.68935769</v>
      </c>
      <c r="E287" s="65" t="n">
        <v>0.229584187</v>
      </c>
      <c r="F287" s="65" t="n">
        <v>51.36201733</v>
      </c>
      <c r="G287" s="65" t="n">
        <v>109.5278037</v>
      </c>
      <c r="H287" s="65" t="n">
        <v>14.53</v>
      </c>
      <c r="I287" s="65" t="n">
        <v>85</v>
      </c>
      <c r="J287" s="65" t="n">
        <v>11.78435422</v>
      </c>
      <c r="K287" s="65" t="n">
        <v>108.506625</v>
      </c>
      <c r="L287" s="65" t="n">
        <v>81.79099028</v>
      </c>
      <c r="M287" s="65" t="n">
        <v>45.74451949</v>
      </c>
      <c r="N287" s="65" t="n">
        <v>12.27435508</v>
      </c>
      <c r="O287" s="65" t="n">
        <v>1464</v>
      </c>
      <c r="P287" s="65" t="n">
        <v>160.5</v>
      </c>
      <c r="Q287" s="65" t="n">
        <v>38.87391514</v>
      </c>
      <c r="R287" s="65" t="n">
        <v>8.265230677</v>
      </c>
      <c r="S287" s="65" t="n">
        <v>10951</v>
      </c>
      <c r="T287" s="66" t="n">
        <v>5005</v>
      </c>
      <c r="U287" s="66" t="n">
        <v>8806</v>
      </c>
      <c r="V287" s="65" t="n">
        <v>1018</v>
      </c>
      <c r="W287" s="66" t="n">
        <v>880.1</v>
      </c>
      <c r="X287" s="65" t="n">
        <v>319.5</v>
      </c>
      <c r="Y287" s="65" t="n">
        <v>171.7512583</v>
      </c>
      <c r="Z287" s="65" t="n">
        <v>37.82519725</v>
      </c>
      <c r="AA287" s="65" t="n">
        <v>75</v>
      </c>
      <c r="AB287" s="65" t="n">
        <v>1071</v>
      </c>
      <c r="AC287" s="67" t="n">
        <v>1038</v>
      </c>
      <c r="AD287" s="63"/>
    </row>
    <row r="288" customFormat="false" ht="15" hidden="false" customHeight="false" outlineLevel="0" collapsed="false">
      <c r="A288" s="64" t="s">
        <v>597</v>
      </c>
      <c r="B288" s="65" t="n">
        <v>798.9</v>
      </c>
      <c r="C288" s="65" t="n">
        <v>19.09164613</v>
      </c>
      <c r="D288" s="65" t="n">
        <v>63.19774307</v>
      </c>
      <c r="E288" s="65" t="n">
        <v>35.92600003</v>
      </c>
      <c r="F288" s="65" t="n">
        <v>36.20304544</v>
      </c>
      <c r="G288" s="65" t="n">
        <v>77.20179735</v>
      </c>
      <c r="H288" s="65" t="n">
        <v>16.07</v>
      </c>
      <c r="I288" s="65" t="n">
        <v>85</v>
      </c>
      <c r="J288" s="65" t="n">
        <v>367.5908975</v>
      </c>
      <c r="K288" s="65" t="n">
        <v>112.9913722</v>
      </c>
      <c r="L288" s="65" t="n">
        <v>85.1715389</v>
      </c>
      <c r="M288" s="65" t="n">
        <v>47.63521151</v>
      </c>
      <c r="N288" s="65" t="n">
        <v>12.78167323</v>
      </c>
      <c r="O288" s="65" t="n">
        <v>1459</v>
      </c>
      <c r="P288" s="65" t="n">
        <v>125.6</v>
      </c>
      <c r="Q288" s="65" t="n">
        <v>40.48063441</v>
      </c>
      <c r="R288" s="65" t="n">
        <v>8.606845494</v>
      </c>
      <c r="S288" s="65" t="n">
        <v>8523</v>
      </c>
      <c r="T288" s="66" t="n">
        <v>3339</v>
      </c>
      <c r="U288" s="66" t="n">
        <v>6198</v>
      </c>
      <c r="V288" s="65" t="n">
        <v>1286</v>
      </c>
      <c r="W288" s="66" t="n">
        <v>1196</v>
      </c>
      <c r="X288" s="65" t="n">
        <v>327.2</v>
      </c>
      <c r="Y288" s="65" t="n">
        <v>121.0606384</v>
      </c>
      <c r="Z288" s="65" t="n">
        <v>39.38857138</v>
      </c>
      <c r="AA288" s="65" t="n">
        <v>75</v>
      </c>
      <c r="AB288" s="65" t="n">
        <v>600</v>
      </c>
      <c r="AC288" s="67" t="n">
        <v>1141</v>
      </c>
      <c r="AD288" s="63"/>
    </row>
    <row r="289" customFormat="false" ht="15" hidden="false" customHeight="false" outlineLevel="0" collapsed="false">
      <c r="A289" s="64" t="s">
        <v>598</v>
      </c>
      <c r="B289" s="65" t="n">
        <v>885.9</v>
      </c>
      <c r="C289" s="65" t="n">
        <v>19.67255713</v>
      </c>
      <c r="D289" s="65" t="n">
        <v>65.12069219</v>
      </c>
      <c r="E289" s="65" t="n">
        <v>34.45280547</v>
      </c>
      <c r="F289" s="65" t="n">
        <v>15.3677213</v>
      </c>
      <c r="G289" s="65" t="n">
        <v>32.77115754</v>
      </c>
      <c r="H289" s="65" t="n">
        <v>11.93</v>
      </c>
      <c r="I289" s="65" t="n">
        <v>150</v>
      </c>
      <c r="J289" s="65" t="n">
        <v>47.28424111</v>
      </c>
      <c r="K289" s="65" t="n">
        <v>116.4294168</v>
      </c>
      <c r="L289" s="65" t="n">
        <v>87.76309562</v>
      </c>
      <c r="M289" s="65" t="n">
        <v>49.08463175</v>
      </c>
      <c r="N289" s="65" t="n">
        <v>13.17058755</v>
      </c>
      <c r="O289" s="65" t="n">
        <v>1491</v>
      </c>
      <c r="P289" s="65" t="n">
        <v>65.02</v>
      </c>
      <c r="Q289" s="65" t="n">
        <v>41.71235878</v>
      </c>
      <c r="R289" s="65" t="n">
        <v>8.868730257</v>
      </c>
      <c r="S289" s="65" t="n">
        <v>5750</v>
      </c>
      <c r="T289" s="66" t="n">
        <v>3727</v>
      </c>
      <c r="U289" s="66" t="n">
        <v>7842</v>
      </c>
      <c r="V289" s="65" t="n">
        <v>1061</v>
      </c>
      <c r="W289" s="66" t="n">
        <v>999.5</v>
      </c>
      <c r="X289" s="65" t="n">
        <v>282.4</v>
      </c>
      <c r="Y289" s="65" t="n">
        <v>51.38866439</v>
      </c>
      <c r="Z289" s="65" t="n">
        <v>40.58706701</v>
      </c>
      <c r="AA289" s="65" t="n">
        <v>75</v>
      </c>
      <c r="AB289" s="65" t="n">
        <v>516.2</v>
      </c>
      <c r="AC289" s="67" t="n">
        <v>968.5</v>
      </c>
      <c r="AD289" s="63"/>
    </row>
    <row r="290" customFormat="false" ht="15" hidden="false" customHeight="false" outlineLevel="0" collapsed="false">
      <c r="A290" s="64" t="s">
        <v>599</v>
      </c>
      <c r="B290" s="65" t="n">
        <v>1406</v>
      </c>
      <c r="C290" s="65" t="n">
        <v>51.86116901</v>
      </c>
      <c r="D290" s="65" t="n">
        <v>171.6724065</v>
      </c>
      <c r="E290" s="65" t="n">
        <v>210.4122442</v>
      </c>
      <c r="F290" s="65" t="n">
        <v>44.78520953</v>
      </c>
      <c r="G290" s="65" t="n">
        <v>95.50297851</v>
      </c>
      <c r="H290" s="65" t="n">
        <v>8.277</v>
      </c>
      <c r="I290" s="65" t="n">
        <v>200</v>
      </c>
      <c r="J290" s="65" t="n">
        <v>200.2507995</v>
      </c>
      <c r="K290" s="65" t="n">
        <v>306.9334416</v>
      </c>
      <c r="L290" s="65" t="n">
        <v>231.3627407</v>
      </c>
      <c r="M290" s="65" t="n">
        <v>129.3978391</v>
      </c>
      <c r="N290" s="65" t="n">
        <v>34.72055324</v>
      </c>
      <c r="O290" s="65" t="n">
        <v>1489</v>
      </c>
      <c r="P290" s="65" t="n">
        <v>243.5</v>
      </c>
      <c r="Q290" s="65" t="n">
        <v>109.962913</v>
      </c>
      <c r="R290" s="65" t="n">
        <v>23.37991527</v>
      </c>
      <c r="S290" s="65" t="n">
        <v>10081</v>
      </c>
      <c r="T290" s="66" t="n">
        <v>8592</v>
      </c>
      <c r="U290" s="66" t="n">
        <v>12274</v>
      </c>
      <c r="V290" s="65" t="n">
        <v>572.7</v>
      </c>
      <c r="W290" s="66" t="n">
        <v>812.4</v>
      </c>
      <c r="X290" s="65" t="n">
        <v>639.6</v>
      </c>
      <c r="Y290" s="65" t="n">
        <v>149.7588391</v>
      </c>
      <c r="Z290" s="65" t="n">
        <v>106.9963975</v>
      </c>
      <c r="AA290" s="65" t="n">
        <v>207.3</v>
      </c>
      <c r="AB290" s="65" t="n">
        <v>647.1</v>
      </c>
      <c r="AC290" s="67" t="n">
        <v>801.7</v>
      </c>
      <c r="AD290" s="63"/>
    </row>
    <row r="291" customFormat="false" ht="15" hidden="false" customHeight="false" outlineLevel="0" collapsed="false">
      <c r="A291" s="64" t="s">
        <v>600</v>
      </c>
      <c r="B291" s="65" t="n">
        <v>500</v>
      </c>
      <c r="C291" s="65" t="n">
        <v>111.0696434</v>
      </c>
      <c r="D291" s="65" t="n">
        <v>367.6660849</v>
      </c>
      <c r="E291" s="65" t="n">
        <v>494.7888604</v>
      </c>
      <c r="F291" s="65" t="n">
        <v>93.80843409</v>
      </c>
      <c r="G291" s="65" t="n">
        <v>200.0433839</v>
      </c>
      <c r="H291" s="65" t="n">
        <v>222.7</v>
      </c>
      <c r="I291" s="65" t="n">
        <v>200</v>
      </c>
      <c r="J291" s="65" t="n">
        <v>277.2210016</v>
      </c>
      <c r="K291" s="65" t="n">
        <v>657.3509344</v>
      </c>
      <c r="L291" s="65" t="n">
        <v>495.5032368</v>
      </c>
      <c r="M291" s="65" t="n">
        <v>277.1278034</v>
      </c>
      <c r="N291" s="65" t="n">
        <v>74.36005668</v>
      </c>
      <c r="O291" s="65" t="n">
        <v>1521</v>
      </c>
      <c r="P291" s="65" t="n">
        <v>161.3</v>
      </c>
      <c r="Q291" s="65" t="n">
        <v>235.5045551</v>
      </c>
      <c r="R291" s="65" t="n">
        <v>50.07212334</v>
      </c>
      <c r="S291" s="65" t="n">
        <v>3892</v>
      </c>
      <c r="T291" s="66" t="n">
        <v>3638</v>
      </c>
      <c r="U291" s="66" t="n">
        <v>7668</v>
      </c>
      <c r="V291" s="65" t="n">
        <v>764.8</v>
      </c>
      <c r="W291" s="66" t="n">
        <v>1521</v>
      </c>
      <c r="X291" s="65" t="n">
        <v>200</v>
      </c>
      <c r="Y291" s="65" t="n">
        <v>313.689326</v>
      </c>
      <c r="Z291" s="65" t="n">
        <v>229.1512501</v>
      </c>
      <c r="AA291" s="65" t="n">
        <v>180</v>
      </c>
      <c r="AB291" s="65" t="n">
        <v>679.7</v>
      </c>
      <c r="AC291" s="67" t="n">
        <v>384</v>
      </c>
      <c r="AD291" s="63"/>
    </row>
    <row r="292" customFormat="false" ht="15" hidden="false" customHeight="false" outlineLevel="0" collapsed="false">
      <c r="A292" s="64" t="s">
        <v>601</v>
      </c>
      <c r="B292" s="65" t="n">
        <v>500.4</v>
      </c>
      <c r="C292" s="65" t="n">
        <v>90.66364495</v>
      </c>
      <c r="D292" s="65" t="n">
        <v>300.1175331</v>
      </c>
      <c r="E292" s="65" t="n">
        <v>338.1842103</v>
      </c>
      <c r="F292" s="65" t="n">
        <v>63.04476683</v>
      </c>
      <c r="G292" s="65" t="n">
        <v>134.4408807</v>
      </c>
      <c r="H292" s="65" t="n">
        <v>11.99</v>
      </c>
      <c r="I292" s="65" t="n">
        <v>200</v>
      </c>
      <c r="J292" s="65" t="n">
        <v>170.8908493</v>
      </c>
      <c r="K292" s="65" t="n">
        <v>536.5807425</v>
      </c>
      <c r="L292" s="65" t="n">
        <v>404.4681171</v>
      </c>
      <c r="M292" s="65" t="n">
        <v>226.2131759</v>
      </c>
      <c r="N292" s="65" t="n">
        <v>60.69843722</v>
      </c>
      <c r="O292" s="65" t="n">
        <v>1700</v>
      </c>
      <c r="P292" s="65" t="n">
        <v>161.8</v>
      </c>
      <c r="Q292" s="65" t="n">
        <v>192.237057</v>
      </c>
      <c r="R292" s="65" t="n">
        <v>40.87274501</v>
      </c>
      <c r="S292" s="65" t="n">
        <v>3757</v>
      </c>
      <c r="T292" s="66" t="n">
        <v>3954</v>
      </c>
      <c r="U292" s="66" t="n">
        <v>7651</v>
      </c>
      <c r="V292" s="65" t="n">
        <v>111.4</v>
      </c>
      <c r="W292" s="66" t="n">
        <v>529.1</v>
      </c>
      <c r="X292" s="65" t="n">
        <v>386.1</v>
      </c>
      <c r="Y292" s="65" t="n">
        <v>210.8176158</v>
      </c>
      <c r="Z292" s="65" t="n">
        <v>187.0509974</v>
      </c>
      <c r="AA292" s="65" t="n">
        <v>186.5</v>
      </c>
      <c r="AB292" s="65" t="n">
        <v>678.2</v>
      </c>
      <c r="AC292" s="67" t="n">
        <v>176.4</v>
      </c>
      <c r="AD292" s="63"/>
    </row>
    <row r="293" customFormat="false" ht="15" hidden="false" customHeight="false" outlineLevel="0" collapsed="false">
      <c r="A293" s="64" t="s">
        <v>602</v>
      </c>
      <c r="B293" s="65" t="n">
        <v>525.1</v>
      </c>
      <c r="C293" s="65" t="n">
        <v>96.91821668</v>
      </c>
      <c r="D293" s="65" t="n">
        <v>320.8216052</v>
      </c>
      <c r="E293" s="65" t="n">
        <v>429.6024679</v>
      </c>
      <c r="F293" s="65" t="n">
        <v>75.99141691</v>
      </c>
      <c r="G293" s="65" t="n">
        <v>162.0491839</v>
      </c>
      <c r="H293" s="65" t="n">
        <v>403.9</v>
      </c>
      <c r="I293" s="65" t="n">
        <v>200</v>
      </c>
      <c r="J293" s="65" t="n">
        <v>319.6929091</v>
      </c>
      <c r="K293" s="65" t="n">
        <v>573.5975946</v>
      </c>
      <c r="L293" s="65" t="n">
        <v>432.3709756</v>
      </c>
      <c r="M293" s="65" t="n">
        <v>241.8188416</v>
      </c>
      <c r="N293" s="65" t="n">
        <v>64.88581276</v>
      </c>
      <c r="O293" s="65" t="n">
        <v>1700</v>
      </c>
      <c r="P293" s="65" t="n">
        <v>175.4</v>
      </c>
      <c r="Q293" s="65" t="n">
        <v>205.4988276</v>
      </c>
      <c r="R293" s="65" t="n">
        <v>43.69241452</v>
      </c>
      <c r="S293" s="65" t="n">
        <v>5246</v>
      </c>
      <c r="T293" s="66" t="n">
        <v>6796</v>
      </c>
      <c r="U293" s="66" t="n">
        <v>15701</v>
      </c>
      <c r="V293" s="65" t="n">
        <v>194.4</v>
      </c>
      <c r="W293" s="66" t="n">
        <v>575.8</v>
      </c>
      <c r="X293" s="65" t="n">
        <v>298.3</v>
      </c>
      <c r="Y293" s="65" t="n">
        <v>254.1103748</v>
      </c>
      <c r="Z293" s="65" t="n">
        <v>199.9549997</v>
      </c>
      <c r="AA293" s="65" t="n">
        <v>194.8</v>
      </c>
      <c r="AB293" s="65" t="n">
        <v>736.4</v>
      </c>
      <c r="AC293" s="67" t="n">
        <v>203.6</v>
      </c>
      <c r="AD293" s="63"/>
    </row>
    <row r="294" customFormat="false" ht="15" hidden="false" customHeight="false" outlineLevel="0" collapsed="false">
      <c r="A294" s="64" t="s">
        <v>603</v>
      </c>
      <c r="B294" s="65" t="n">
        <v>7972</v>
      </c>
      <c r="C294" s="65" t="n">
        <v>127.8637335</v>
      </c>
      <c r="D294" s="65" t="n">
        <v>423.2583886</v>
      </c>
      <c r="E294" s="65" t="n">
        <v>737.2875659</v>
      </c>
      <c r="F294" s="65" t="n">
        <v>90.49631387</v>
      </c>
      <c r="G294" s="65" t="n">
        <v>192.9803971</v>
      </c>
      <c r="H294" s="65" t="n">
        <v>426</v>
      </c>
      <c r="I294" s="65" t="n">
        <v>200</v>
      </c>
      <c r="J294" s="65" t="n">
        <v>298.2558579</v>
      </c>
      <c r="K294" s="65" t="n">
        <v>756.7445261</v>
      </c>
      <c r="L294" s="65" t="n">
        <v>570.4249322</v>
      </c>
      <c r="M294" s="65" t="n">
        <v>319.0304255</v>
      </c>
      <c r="N294" s="65" t="n">
        <v>85.60353825</v>
      </c>
      <c r="O294" s="65" t="n">
        <v>1700</v>
      </c>
      <c r="P294" s="65" t="n">
        <v>174.8</v>
      </c>
      <c r="Q294" s="65" t="n">
        <v>271.1136072</v>
      </c>
      <c r="R294" s="65" t="n">
        <v>57.64319068</v>
      </c>
      <c r="S294" s="65" t="n">
        <v>7719</v>
      </c>
      <c r="T294" s="66" t="n">
        <v>11747</v>
      </c>
      <c r="U294" s="66" t="n">
        <v>31959</v>
      </c>
      <c r="V294" s="65" t="n">
        <v>316.1</v>
      </c>
      <c r="W294" s="66" t="n">
        <v>702.9</v>
      </c>
      <c r="X294" s="65" t="n">
        <v>875.7</v>
      </c>
      <c r="Y294" s="65" t="n">
        <v>302.6138105</v>
      </c>
      <c r="Z294" s="65" t="n">
        <v>263.7996618</v>
      </c>
      <c r="AA294" s="65" t="n">
        <v>180</v>
      </c>
      <c r="AB294" s="65" t="n">
        <v>2846</v>
      </c>
      <c r="AC294" s="67" t="n">
        <v>789.1</v>
      </c>
      <c r="AD294" s="63"/>
    </row>
    <row r="295" customFormat="false" ht="15" hidden="false" customHeight="false" outlineLevel="0" collapsed="false">
      <c r="A295" s="64" t="s">
        <v>604</v>
      </c>
      <c r="B295" s="65" t="n">
        <v>4856</v>
      </c>
      <c r="C295" s="65" t="n">
        <v>99.91897344</v>
      </c>
      <c r="D295" s="65" t="n">
        <v>330.7548008</v>
      </c>
      <c r="E295" s="65" t="n">
        <v>816.9076983</v>
      </c>
      <c r="F295" s="65" t="n">
        <v>83.1529625</v>
      </c>
      <c r="G295" s="65" t="n">
        <v>177.3209431</v>
      </c>
      <c r="H295" s="65" t="n">
        <v>410.2</v>
      </c>
      <c r="I295" s="65" t="n">
        <v>200</v>
      </c>
      <c r="J295" s="65" t="n">
        <v>255.4593712</v>
      </c>
      <c r="K295" s="65" t="n">
        <v>591.3571751</v>
      </c>
      <c r="L295" s="65" t="n">
        <v>445.7579339</v>
      </c>
      <c r="M295" s="65" t="n">
        <v>249.305974</v>
      </c>
      <c r="N295" s="65" t="n">
        <v>66.89479052</v>
      </c>
      <c r="O295" s="65" t="n">
        <v>1700</v>
      </c>
      <c r="P295" s="65" t="n">
        <v>236.5</v>
      </c>
      <c r="Q295" s="65" t="n">
        <v>211.8614292</v>
      </c>
      <c r="R295" s="65" t="n">
        <v>45.04520776</v>
      </c>
      <c r="S295" s="65" t="n">
        <v>8237</v>
      </c>
      <c r="T295" s="66" t="n">
        <v>11727</v>
      </c>
      <c r="U295" s="66" t="n">
        <v>27834</v>
      </c>
      <c r="V295" s="65" t="n">
        <v>445</v>
      </c>
      <c r="W295" s="66" t="n">
        <v>826.2</v>
      </c>
      <c r="X295" s="65" t="n">
        <v>913.6</v>
      </c>
      <c r="Y295" s="65" t="n">
        <v>278.0581193</v>
      </c>
      <c r="Z295" s="65" t="n">
        <v>206.1459547</v>
      </c>
      <c r="AA295" s="65" t="n">
        <v>180</v>
      </c>
      <c r="AB295" s="65" t="n">
        <v>5554</v>
      </c>
      <c r="AC295" s="67" t="n">
        <v>140</v>
      </c>
      <c r="AD295" s="63"/>
    </row>
    <row r="296" customFormat="false" ht="15" hidden="false" customHeight="false" outlineLevel="0" collapsed="false">
      <c r="A296" s="64" t="s">
        <v>605</v>
      </c>
      <c r="B296" s="65" t="n">
        <v>7985</v>
      </c>
      <c r="C296" s="65" t="n">
        <v>50.75432806</v>
      </c>
      <c r="D296" s="65" t="n">
        <v>168.0085082</v>
      </c>
      <c r="E296" s="65" t="n">
        <v>273.6395103</v>
      </c>
      <c r="F296" s="65" t="n">
        <v>47.15319532</v>
      </c>
      <c r="G296" s="65" t="n">
        <v>100.5526299</v>
      </c>
      <c r="H296" s="65" t="n">
        <v>3.429</v>
      </c>
      <c r="I296" s="65" t="n">
        <v>200</v>
      </c>
      <c r="J296" s="65" t="n">
        <v>191.9156564</v>
      </c>
      <c r="K296" s="65" t="n">
        <v>300.3827504</v>
      </c>
      <c r="L296" s="65" t="n">
        <v>226.4249084</v>
      </c>
      <c r="M296" s="65" t="n">
        <v>126.6361809</v>
      </c>
      <c r="N296" s="65" t="n">
        <v>33.97953388</v>
      </c>
      <c r="O296" s="65" t="n">
        <v>5377</v>
      </c>
      <c r="P296" s="65" t="n">
        <v>157.1</v>
      </c>
      <c r="Q296" s="65" t="n">
        <v>107.6160424</v>
      </c>
      <c r="R296" s="65" t="n">
        <v>22.88093215</v>
      </c>
      <c r="S296" s="65" t="n">
        <v>5323</v>
      </c>
      <c r="T296" s="66" t="n">
        <v>6098</v>
      </c>
      <c r="U296" s="66" t="n">
        <v>26493</v>
      </c>
      <c r="V296" s="65" t="n">
        <v>554.5</v>
      </c>
      <c r="W296" s="66" t="n">
        <v>812.5</v>
      </c>
      <c r="X296" s="65" t="n">
        <v>1008</v>
      </c>
      <c r="Y296" s="65" t="n">
        <v>157.6772302</v>
      </c>
      <c r="Z296" s="65" t="n">
        <v>104.7128393</v>
      </c>
      <c r="AA296" s="65" t="n">
        <v>1138</v>
      </c>
      <c r="AB296" s="65" t="n">
        <v>5428</v>
      </c>
      <c r="AC296" s="67" t="n">
        <v>655</v>
      </c>
      <c r="AD296" s="63"/>
    </row>
    <row r="297" customFormat="false" ht="15" hidden="false" customHeight="false" outlineLevel="0" collapsed="false">
      <c r="A297" s="64" t="s">
        <v>606</v>
      </c>
      <c r="B297" s="65" t="n">
        <v>3735</v>
      </c>
      <c r="C297" s="65" t="n">
        <v>32.7300395</v>
      </c>
      <c r="D297" s="65" t="n">
        <v>108.3439643</v>
      </c>
      <c r="E297" s="65" t="n">
        <v>94.94026279</v>
      </c>
      <c r="F297" s="65" t="n">
        <v>31.04672278</v>
      </c>
      <c r="G297" s="65" t="n">
        <v>66.20610976</v>
      </c>
      <c r="H297" s="65" t="n">
        <v>4.689</v>
      </c>
      <c r="I297" s="65" t="n">
        <v>277.4</v>
      </c>
      <c r="J297" s="65" t="n">
        <v>19.28936562</v>
      </c>
      <c r="K297" s="65" t="n">
        <v>193.7083922</v>
      </c>
      <c r="L297" s="65" t="n">
        <v>146.0150588</v>
      </c>
      <c r="M297" s="65" t="n">
        <v>81.66411339</v>
      </c>
      <c r="N297" s="65" t="n">
        <v>21.91244626</v>
      </c>
      <c r="O297" s="65" t="n">
        <v>7428</v>
      </c>
      <c r="P297" s="65" t="n">
        <v>205.3</v>
      </c>
      <c r="Q297" s="65" t="n">
        <v>69.39856073</v>
      </c>
      <c r="R297" s="65" t="n">
        <v>14.75526998</v>
      </c>
      <c r="S297" s="65" t="n">
        <v>8907</v>
      </c>
      <c r="T297" s="66" t="n">
        <v>5031</v>
      </c>
      <c r="U297" s="66" t="n">
        <v>19671</v>
      </c>
      <c r="V297" s="65" t="n">
        <v>568.6</v>
      </c>
      <c r="W297" s="66" t="n">
        <v>1271</v>
      </c>
      <c r="X297" s="65" t="n">
        <v>1044</v>
      </c>
      <c r="Y297" s="65" t="n">
        <v>103.8182295</v>
      </c>
      <c r="Z297" s="65" t="n">
        <v>67.52636669</v>
      </c>
      <c r="AA297" s="65" t="n">
        <v>1048</v>
      </c>
      <c r="AB297" s="65" t="n">
        <v>3509</v>
      </c>
      <c r="AC297" s="67" t="n">
        <v>341.9</v>
      </c>
      <c r="AD297" s="63"/>
    </row>
    <row r="298" customFormat="false" ht="15" hidden="false" customHeight="false" outlineLevel="0" collapsed="false">
      <c r="A298" s="64" t="s">
        <v>607</v>
      </c>
      <c r="B298" s="65" t="n">
        <v>4825</v>
      </c>
      <c r="C298" s="65" t="n">
        <v>20.54082019</v>
      </c>
      <c r="D298" s="65" t="n">
        <v>67.99484277</v>
      </c>
      <c r="E298" s="65" t="n">
        <v>8.239624744</v>
      </c>
      <c r="F298" s="65" t="n">
        <v>27.19002368</v>
      </c>
      <c r="G298" s="65" t="n">
        <v>57.98182647</v>
      </c>
      <c r="H298" s="65" t="n">
        <v>11.27</v>
      </c>
      <c r="I298" s="65" t="n">
        <v>200</v>
      </c>
      <c r="J298" s="65" t="n">
        <v>136.3745531</v>
      </c>
      <c r="K298" s="65" t="n">
        <v>121.5681165</v>
      </c>
      <c r="L298" s="65" t="n">
        <v>91.63658565</v>
      </c>
      <c r="M298" s="65" t="n">
        <v>51.25101877</v>
      </c>
      <c r="N298" s="65" t="n">
        <v>13.75188131</v>
      </c>
      <c r="O298" s="65" t="n">
        <v>6564</v>
      </c>
      <c r="P298" s="65" t="n">
        <v>183.7</v>
      </c>
      <c r="Q298" s="65" t="n">
        <v>43.55336501</v>
      </c>
      <c r="R298" s="65" t="n">
        <v>9.260158317</v>
      </c>
      <c r="S298" s="65" t="n">
        <v>11931</v>
      </c>
      <c r="T298" s="66" t="n">
        <v>4613</v>
      </c>
      <c r="U298" s="66" t="n">
        <v>17345</v>
      </c>
      <c r="V298" s="65" t="n">
        <v>834.6</v>
      </c>
      <c r="W298" s="66" t="n">
        <v>772.6</v>
      </c>
      <c r="X298" s="65" t="n">
        <v>818.2</v>
      </c>
      <c r="Y298" s="65" t="n">
        <v>90.92167762</v>
      </c>
      <c r="Z298" s="65" t="n">
        <v>42.37840764</v>
      </c>
      <c r="AA298" s="65" t="n">
        <v>75</v>
      </c>
      <c r="AB298" s="65" t="n">
        <v>2292</v>
      </c>
      <c r="AC298" s="67" t="n">
        <v>811.8</v>
      </c>
      <c r="AD298" s="63"/>
    </row>
    <row r="299" customFormat="false" ht="15" hidden="false" customHeight="false" outlineLevel="0" collapsed="false">
      <c r="A299" s="64" t="s">
        <v>608</v>
      </c>
      <c r="B299" s="65" t="n">
        <v>3657</v>
      </c>
      <c r="C299" s="65" t="n">
        <v>15.79565389</v>
      </c>
      <c r="D299" s="65" t="n">
        <v>52.2872501</v>
      </c>
      <c r="E299" s="65" t="n">
        <v>0.24033296</v>
      </c>
      <c r="F299" s="65" t="n">
        <v>23.20579817</v>
      </c>
      <c r="G299" s="65" t="n">
        <v>49.48559729</v>
      </c>
      <c r="H299" s="65" t="n">
        <v>12.21</v>
      </c>
      <c r="I299" s="65" t="n">
        <v>85</v>
      </c>
      <c r="J299" s="65" t="n">
        <v>2.712974439</v>
      </c>
      <c r="K299" s="65" t="n">
        <v>93.48447985</v>
      </c>
      <c r="L299" s="65" t="n">
        <v>70.46747778</v>
      </c>
      <c r="M299" s="65" t="n">
        <v>39.4114425</v>
      </c>
      <c r="N299" s="65" t="n">
        <v>10.57503817</v>
      </c>
      <c r="O299" s="65" t="n">
        <v>4489</v>
      </c>
      <c r="P299" s="65" t="n">
        <v>155.9</v>
      </c>
      <c r="Q299" s="65" t="n">
        <v>33.49203552</v>
      </c>
      <c r="R299" s="65" t="n">
        <v>7.120954975</v>
      </c>
      <c r="S299" s="65" t="n">
        <v>12359</v>
      </c>
      <c r="T299" s="66" t="n">
        <v>5218</v>
      </c>
      <c r="U299" s="66" t="n">
        <v>13240</v>
      </c>
      <c r="V299" s="65" t="n">
        <v>1091</v>
      </c>
      <c r="W299" s="66" t="n">
        <v>948.8</v>
      </c>
      <c r="X299" s="65" t="n">
        <v>337.9</v>
      </c>
      <c r="Y299" s="65" t="n">
        <v>77.59868562</v>
      </c>
      <c r="Z299" s="65" t="n">
        <v>32.58850685</v>
      </c>
      <c r="AA299" s="65" t="n">
        <v>75</v>
      </c>
      <c r="AB299" s="65" t="n">
        <v>700</v>
      </c>
      <c r="AC299" s="67" t="n">
        <v>920.7</v>
      </c>
      <c r="AD299" s="63"/>
    </row>
    <row r="300" customFormat="false" ht="15" hidden="false" customHeight="false" outlineLevel="0" collapsed="false">
      <c r="A300" s="64" t="s">
        <v>609</v>
      </c>
      <c r="B300" s="65" t="n">
        <v>1311</v>
      </c>
      <c r="C300" s="65" t="n">
        <v>15.86105192</v>
      </c>
      <c r="D300" s="65" t="n">
        <v>52.50373266</v>
      </c>
      <c r="E300" s="65" t="n">
        <v>39.32806323</v>
      </c>
      <c r="F300" s="65" t="n">
        <v>24.97080197</v>
      </c>
      <c r="G300" s="65" t="n">
        <v>53.24940955</v>
      </c>
      <c r="H300" s="65" t="n">
        <v>19</v>
      </c>
      <c r="I300" s="65" t="n">
        <v>85</v>
      </c>
      <c r="J300" s="65" t="n">
        <v>243.629953</v>
      </c>
      <c r="K300" s="65" t="n">
        <v>93.87152946</v>
      </c>
      <c r="L300" s="65" t="n">
        <v>70.75923112</v>
      </c>
      <c r="M300" s="65" t="n">
        <v>39.57461594</v>
      </c>
      <c r="N300" s="65" t="n">
        <v>10.61882152</v>
      </c>
      <c r="O300" s="65" t="n">
        <v>1649</v>
      </c>
      <c r="P300" s="65" t="n">
        <v>113.4</v>
      </c>
      <c r="Q300" s="65" t="n">
        <v>33.63070109</v>
      </c>
      <c r="R300" s="65" t="n">
        <v>7.150437546</v>
      </c>
      <c r="S300" s="65" t="n">
        <v>7469</v>
      </c>
      <c r="T300" s="66" t="n">
        <v>3250</v>
      </c>
      <c r="U300" s="66" t="n">
        <v>7047</v>
      </c>
      <c r="V300" s="65" t="n">
        <v>1227</v>
      </c>
      <c r="W300" s="66" t="n">
        <v>1124</v>
      </c>
      <c r="X300" s="65" t="n">
        <v>340.7</v>
      </c>
      <c r="Y300" s="65" t="n">
        <v>83.500744</v>
      </c>
      <c r="Z300" s="65" t="n">
        <v>32.72343158</v>
      </c>
      <c r="AA300" s="65" t="n">
        <v>75</v>
      </c>
      <c r="AB300" s="65" t="n">
        <v>600</v>
      </c>
      <c r="AC300" s="67" t="n">
        <v>1362</v>
      </c>
      <c r="AD300" s="63"/>
    </row>
    <row r="301" customFormat="false" ht="15" hidden="false" customHeight="false" outlineLevel="0" collapsed="false">
      <c r="A301" s="64" t="s">
        <v>610</v>
      </c>
      <c r="B301" s="65" t="n">
        <v>1108</v>
      </c>
      <c r="C301" s="65" t="n">
        <v>66.00719827</v>
      </c>
      <c r="D301" s="65" t="n">
        <v>218.4990194</v>
      </c>
      <c r="E301" s="65" t="n">
        <v>292.3421553</v>
      </c>
      <c r="F301" s="65" t="n">
        <v>60.85372674</v>
      </c>
      <c r="G301" s="65" t="n">
        <v>129.7685602</v>
      </c>
      <c r="H301" s="65" t="n">
        <v>11.74</v>
      </c>
      <c r="I301" s="65" t="n">
        <v>150</v>
      </c>
      <c r="J301" s="65" t="n">
        <v>105.8486005</v>
      </c>
      <c r="K301" s="65" t="n">
        <v>390.6548372</v>
      </c>
      <c r="L301" s="65" t="n">
        <v>294.4709229</v>
      </c>
      <c r="M301" s="65" t="n">
        <v>164.6933339</v>
      </c>
      <c r="N301" s="65" t="n">
        <v>44.1911836</v>
      </c>
      <c r="O301" s="65" t="n">
        <v>1056</v>
      </c>
      <c r="P301" s="65" t="n">
        <v>78.2</v>
      </c>
      <c r="Q301" s="65" t="n">
        <v>139.9571961</v>
      </c>
      <c r="R301" s="65" t="n">
        <v>29.75719082</v>
      </c>
      <c r="S301" s="65" t="n">
        <v>5454</v>
      </c>
      <c r="T301" s="66" t="n">
        <v>3250</v>
      </c>
      <c r="U301" s="66" t="n">
        <v>7182</v>
      </c>
      <c r="V301" s="65" t="n">
        <v>1318</v>
      </c>
      <c r="W301" s="66" t="n">
        <v>1280</v>
      </c>
      <c r="X301" s="65" t="n">
        <v>281.1</v>
      </c>
      <c r="Y301" s="65" t="n">
        <v>203.4909197</v>
      </c>
      <c r="Z301" s="65" t="n">
        <v>136.1815122</v>
      </c>
      <c r="AA301" s="65" t="n">
        <v>75</v>
      </c>
      <c r="AB301" s="65" t="n">
        <v>500</v>
      </c>
      <c r="AC301" s="67" t="n">
        <v>1002</v>
      </c>
      <c r="AD301" s="63"/>
    </row>
    <row r="302" customFormat="false" ht="15" hidden="false" customHeight="false" outlineLevel="0" collapsed="false">
      <c r="A302" s="64" t="s">
        <v>611</v>
      </c>
      <c r="B302" s="65" t="n">
        <v>500</v>
      </c>
      <c r="C302" s="65" t="n">
        <v>55.72985156</v>
      </c>
      <c r="D302" s="65" t="n">
        <v>184.4786362</v>
      </c>
      <c r="E302" s="65" t="n">
        <v>302.8828302</v>
      </c>
      <c r="F302" s="65" t="n">
        <v>47.00678605</v>
      </c>
      <c r="G302" s="65" t="n">
        <v>100.240417</v>
      </c>
      <c r="H302" s="65" t="n">
        <v>26.23</v>
      </c>
      <c r="I302" s="65" t="n">
        <v>200</v>
      </c>
      <c r="J302" s="65" t="n">
        <v>87.30497245</v>
      </c>
      <c r="K302" s="65" t="n">
        <v>329.8297255</v>
      </c>
      <c r="L302" s="65" t="n">
        <v>248.6216845</v>
      </c>
      <c r="M302" s="65" t="n">
        <v>139.0505171</v>
      </c>
      <c r="N302" s="65" t="n">
        <v>37.31059895</v>
      </c>
      <c r="O302" s="65" t="n">
        <v>1700</v>
      </c>
      <c r="P302" s="65" t="n">
        <v>245</v>
      </c>
      <c r="Q302" s="65" t="n">
        <v>118.1658057</v>
      </c>
      <c r="R302" s="65" t="n">
        <v>25.12398452</v>
      </c>
      <c r="S302" s="65" t="n">
        <v>4564</v>
      </c>
      <c r="T302" s="66" t="n">
        <v>4243</v>
      </c>
      <c r="U302" s="66" t="n">
        <v>10480</v>
      </c>
      <c r="V302" s="65" t="n">
        <v>670.2</v>
      </c>
      <c r="W302" s="66" t="n">
        <v>1156</v>
      </c>
      <c r="X302" s="65" t="n">
        <v>639.6</v>
      </c>
      <c r="Y302" s="65" t="n">
        <v>157.1876471</v>
      </c>
      <c r="Z302" s="65" t="n">
        <v>114.9779973</v>
      </c>
      <c r="AA302" s="65" t="n">
        <v>215.2</v>
      </c>
      <c r="AB302" s="65" t="n">
        <v>626.2</v>
      </c>
      <c r="AC302" s="67" t="n">
        <v>684.9</v>
      </c>
      <c r="AD302" s="63"/>
    </row>
    <row r="303" customFormat="false" ht="15" hidden="false" customHeight="false" outlineLevel="0" collapsed="false">
      <c r="A303" s="64" t="s">
        <v>612</v>
      </c>
      <c r="B303" s="65" t="n">
        <v>21213</v>
      </c>
      <c r="C303" s="65" t="n">
        <v>51.10523111</v>
      </c>
      <c r="D303" s="65" t="n">
        <v>169.170078</v>
      </c>
      <c r="E303" s="65" t="n">
        <v>229.5437197</v>
      </c>
      <c r="F303" s="65" t="n">
        <v>42.0285526</v>
      </c>
      <c r="G303" s="65" t="n">
        <v>89.62449875</v>
      </c>
      <c r="H303" s="65" t="n">
        <v>1426</v>
      </c>
      <c r="I303" s="65" t="n">
        <v>200</v>
      </c>
      <c r="J303" s="65" t="n">
        <v>64.4529534</v>
      </c>
      <c r="K303" s="65" t="n">
        <v>302.4595235</v>
      </c>
      <c r="L303" s="65" t="n">
        <v>227.990355</v>
      </c>
      <c r="M303" s="65" t="n">
        <v>127.5117125</v>
      </c>
      <c r="N303" s="65" t="n">
        <v>34.21446009</v>
      </c>
      <c r="O303" s="65" t="n">
        <v>1700</v>
      </c>
      <c r="P303" s="65" t="n">
        <v>162.4</v>
      </c>
      <c r="Q303" s="65" t="n">
        <v>108.3600735</v>
      </c>
      <c r="R303" s="65" t="n">
        <v>23.03912534</v>
      </c>
      <c r="S303" s="65" t="n">
        <v>6400</v>
      </c>
      <c r="T303" s="66" t="n">
        <v>7838</v>
      </c>
      <c r="U303" s="66" t="n">
        <v>41048</v>
      </c>
      <c r="V303" s="65" t="n">
        <v>1025</v>
      </c>
      <c r="W303" s="66" t="n">
        <v>1875</v>
      </c>
      <c r="X303" s="65" t="n">
        <v>200.3</v>
      </c>
      <c r="Y303" s="65" t="n">
        <v>140.540757</v>
      </c>
      <c r="Z303" s="65" t="n">
        <v>105.4367984</v>
      </c>
      <c r="AA303" s="65" t="n">
        <v>175</v>
      </c>
      <c r="AB303" s="65" t="n">
        <v>5473</v>
      </c>
      <c r="AC303" s="67" t="n">
        <v>467.7</v>
      </c>
      <c r="AD303" s="63"/>
    </row>
    <row r="304" customFormat="false" ht="15" hidden="false" customHeight="false" outlineLevel="0" collapsed="false">
      <c r="A304" s="64" t="s">
        <v>613</v>
      </c>
      <c r="B304" s="65" t="n">
        <v>14652</v>
      </c>
      <c r="C304" s="65" t="n">
        <v>105.1199098</v>
      </c>
      <c r="D304" s="65" t="n">
        <v>347.9710972</v>
      </c>
      <c r="E304" s="65" t="n">
        <v>401.9342054</v>
      </c>
      <c r="F304" s="65" t="n">
        <v>76.35638836</v>
      </c>
      <c r="G304" s="65" t="n">
        <v>162.8274735</v>
      </c>
      <c r="H304" s="65" t="n">
        <v>1576</v>
      </c>
      <c r="I304" s="65" t="n">
        <v>200</v>
      </c>
      <c r="J304" s="65" t="n">
        <v>69.21715615</v>
      </c>
      <c r="K304" s="65" t="n">
        <v>622.1382261</v>
      </c>
      <c r="L304" s="65" t="n">
        <v>468.9603204</v>
      </c>
      <c r="M304" s="65" t="n">
        <v>262.2827336</v>
      </c>
      <c r="N304" s="65" t="n">
        <v>70.37676731</v>
      </c>
      <c r="O304" s="65" t="n">
        <v>1700</v>
      </c>
      <c r="P304" s="65" t="n">
        <v>171.8</v>
      </c>
      <c r="Q304" s="65" t="n">
        <v>222.8891426</v>
      </c>
      <c r="R304" s="65" t="n">
        <v>47.38988015</v>
      </c>
      <c r="S304" s="65" t="n">
        <v>8846</v>
      </c>
      <c r="T304" s="66" t="n">
        <v>13120</v>
      </c>
      <c r="U304" s="66" t="n">
        <v>49632</v>
      </c>
      <c r="V304" s="65" t="n">
        <v>4004</v>
      </c>
      <c r="W304" s="66" t="n">
        <v>4520</v>
      </c>
      <c r="X304" s="65" t="n">
        <v>200.3</v>
      </c>
      <c r="Y304" s="65" t="n">
        <v>255.3308157</v>
      </c>
      <c r="Z304" s="65" t="n">
        <v>216.8761689</v>
      </c>
      <c r="AA304" s="65" t="n">
        <v>182.9</v>
      </c>
      <c r="AB304" s="65" t="n">
        <v>11037</v>
      </c>
      <c r="AC304" s="67" t="n">
        <v>1085</v>
      </c>
      <c r="AD304" s="63"/>
    </row>
    <row r="305" customFormat="false" ht="15" hidden="false" customHeight="false" outlineLevel="0" collapsed="false">
      <c r="A305" s="64" t="s">
        <v>614</v>
      </c>
      <c r="B305" s="65" t="n">
        <v>4876</v>
      </c>
      <c r="C305" s="65" t="n">
        <v>67.61536055</v>
      </c>
      <c r="D305" s="65" t="n">
        <v>223.8224067</v>
      </c>
      <c r="E305" s="65" t="n">
        <v>304.1432166</v>
      </c>
      <c r="F305" s="65" t="n">
        <v>46.59421987</v>
      </c>
      <c r="G305" s="65" t="n">
        <v>99.36063323</v>
      </c>
      <c r="H305" s="65" t="n">
        <v>1317</v>
      </c>
      <c r="I305" s="65" t="n">
        <v>200</v>
      </c>
      <c r="J305" s="65" t="n">
        <v>65.48890751</v>
      </c>
      <c r="K305" s="65" t="n">
        <v>400.1725321</v>
      </c>
      <c r="L305" s="65" t="n">
        <v>301.6452469</v>
      </c>
      <c r="M305" s="65" t="n">
        <v>168.7058297</v>
      </c>
      <c r="N305" s="65" t="n">
        <v>45.26783276</v>
      </c>
      <c r="O305" s="65" t="n">
        <v>12807</v>
      </c>
      <c r="P305" s="65" t="n">
        <v>2973</v>
      </c>
      <c r="Q305" s="65" t="n">
        <v>143.3670346</v>
      </c>
      <c r="R305" s="65" t="n">
        <v>30.4821783</v>
      </c>
      <c r="S305" s="65" t="n">
        <v>9823</v>
      </c>
      <c r="T305" s="66" t="n">
        <v>15725</v>
      </c>
      <c r="U305" s="66" t="n">
        <v>49606</v>
      </c>
      <c r="V305" s="65" t="n">
        <v>3508</v>
      </c>
      <c r="W305" s="66" t="n">
        <v>6735</v>
      </c>
      <c r="X305" s="65" t="n">
        <v>219.5</v>
      </c>
      <c r="Y305" s="65" t="n">
        <v>155.8080525</v>
      </c>
      <c r="Z305" s="65" t="n">
        <v>139.4993621</v>
      </c>
      <c r="AA305" s="65" t="n">
        <v>195.2</v>
      </c>
      <c r="AB305" s="65" t="n">
        <v>7717</v>
      </c>
      <c r="AC305" s="67" t="n">
        <v>2580</v>
      </c>
      <c r="AD305" s="63"/>
    </row>
    <row r="306" customFormat="false" ht="15" hidden="false" customHeight="false" outlineLevel="0" collapsed="false">
      <c r="A306" s="64" t="s">
        <v>615</v>
      </c>
      <c r="B306" s="65" t="n">
        <v>3177</v>
      </c>
      <c r="C306" s="65" t="n">
        <v>153.3058555</v>
      </c>
      <c r="D306" s="65" t="n">
        <v>507.4776686</v>
      </c>
      <c r="E306" s="65" t="n">
        <v>626.158653</v>
      </c>
      <c r="F306" s="65" t="n">
        <v>121.8513065</v>
      </c>
      <c r="G306" s="65" t="n">
        <v>259.8438822</v>
      </c>
      <c r="H306" s="65" t="n">
        <v>486.9</v>
      </c>
      <c r="I306" s="65" t="n">
        <v>200</v>
      </c>
      <c r="J306" s="65" t="n">
        <v>250.9824389</v>
      </c>
      <c r="K306" s="65" t="n">
        <v>907.3203467</v>
      </c>
      <c r="L306" s="65" t="n">
        <v>683.9271767</v>
      </c>
      <c r="M306" s="65" t="n">
        <v>382.5105914</v>
      </c>
      <c r="N306" s="65" t="n">
        <v>102.636794</v>
      </c>
      <c r="O306" s="65" t="n">
        <v>7938</v>
      </c>
      <c r="P306" s="65" t="n">
        <v>1647</v>
      </c>
      <c r="Q306" s="65" t="n">
        <v>325.0593609</v>
      </c>
      <c r="R306" s="65" t="n">
        <v>69.11294096</v>
      </c>
      <c r="S306" s="65" t="n">
        <v>11913</v>
      </c>
      <c r="T306" s="66" t="n">
        <v>16838</v>
      </c>
      <c r="U306" s="66" t="n">
        <v>36330</v>
      </c>
      <c r="V306" s="65" t="n">
        <v>1066</v>
      </c>
      <c r="W306" s="66" t="n">
        <v>3016</v>
      </c>
      <c r="X306" s="65" t="n">
        <v>221.4</v>
      </c>
      <c r="Y306" s="65" t="n">
        <v>407.4628746</v>
      </c>
      <c r="Z306" s="65" t="n">
        <v>316.2900984</v>
      </c>
      <c r="AA306" s="65" t="n">
        <v>3769</v>
      </c>
      <c r="AB306" s="65" t="n">
        <v>3360</v>
      </c>
      <c r="AC306" s="67" t="n">
        <v>572.9</v>
      </c>
      <c r="AD306" s="63"/>
    </row>
    <row r="307" customFormat="false" ht="15" hidden="false" customHeight="false" outlineLevel="0" collapsed="false">
      <c r="A307" s="64" t="s">
        <v>616</v>
      </c>
      <c r="B307" s="65" t="n">
        <v>2771</v>
      </c>
      <c r="C307" s="65" t="n">
        <v>327.1816709</v>
      </c>
      <c r="D307" s="65" t="n">
        <v>1083.046639</v>
      </c>
      <c r="E307" s="65" t="n">
        <v>1379.659457</v>
      </c>
      <c r="F307" s="65" t="n">
        <v>242.9231231</v>
      </c>
      <c r="G307" s="65" t="n">
        <v>518.0255277</v>
      </c>
      <c r="H307" s="65" t="n">
        <v>154.5</v>
      </c>
      <c r="I307" s="65" t="n">
        <v>200</v>
      </c>
      <c r="J307" s="65" t="n">
        <v>815.1716402</v>
      </c>
      <c r="K307" s="65" t="n">
        <v>1936.38127</v>
      </c>
      <c r="L307" s="65" t="n">
        <v>1459.620937</v>
      </c>
      <c r="M307" s="65" t="n">
        <v>816.3449076</v>
      </c>
      <c r="N307" s="65" t="n">
        <v>219.044978</v>
      </c>
      <c r="O307" s="65" t="n">
        <v>8230</v>
      </c>
      <c r="P307" s="65" t="n">
        <v>394.2</v>
      </c>
      <c r="Q307" s="65" t="n">
        <v>693.7338728</v>
      </c>
      <c r="R307" s="65" t="n">
        <v>147.4991769</v>
      </c>
      <c r="S307" s="65" t="n">
        <v>17913</v>
      </c>
      <c r="T307" s="66" t="n">
        <v>20052</v>
      </c>
      <c r="U307" s="66" t="n">
        <v>37485</v>
      </c>
      <c r="V307" s="65" t="n">
        <v>1197</v>
      </c>
      <c r="W307" s="66" t="n">
        <v>1850</v>
      </c>
      <c r="X307" s="65" t="n">
        <v>200</v>
      </c>
      <c r="Y307" s="65" t="n">
        <v>812.3191852</v>
      </c>
      <c r="Z307" s="65" t="n">
        <v>675.0187235</v>
      </c>
      <c r="AA307" s="65" t="n">
        <v>3017</v>
      </c>
      <c r="AB307" s="65" t="n">
        <v>4413</v>
      </c>
      <c r="AC307" s="67" t="n">
        <v>144.7</v>
      </c>
      <c r="AD307" s="63"/>
    </row>
    <row r="308" customFormat="false" ht="15" hidden="false" customHeight="false" outlineLevel="0" collapsed="false">
      <c r="A308" s="64" t="s">
        <v>617</v>
      </c>
      <c r="B308" s="65" t="n">
        <v>2763</v>
      </c>
      <c r="C308" s="65" t="n">
        <v>259.5835283</v>
      </c>
      <c r="D308" s="65" t="n">
        <v>859.2812277</v>
      </c>
      <c r="E308" s="65" t="n">
        <v>724.8633757</v>
      </c>
      <c r="F308" s="65" t="n">
        <v>191.8717914</v>
      </c>
      <c r="G308" s="65" t="n">
        <v>409.1602509</v>
      </c>
      <c r="H308" s="65" t="n">
        <v>3.482</v>
      </c>
      <c r="I308" s="65" t="n">
        <v>200</v>
      </c>
      <c r="J308" s="65" t="n">
        <v>630.8276215</v>
      </c>
      <c r="K308" s="65" t="n">
        <v>1536.310639</v>
      </c>
      <c r="L308" s="65" t="n">
        <v>1158.052502</v>
      </c>
      <c r="M308" s="65" t="n">
        <v>647.6820379</v>
      </c>
      <c r="N308" s="65" t="n">
        <v>173.7886724</v>
      </c>
      <c r="O308" s="65" t="n">
        <v>6102</v>
      </c>
      <c r="P308" s="65" t="n">
        <v>169.1</v>
      </c>
      <c r="Q308" s="65" t="n">
        <v>550.4033458</v>
      </c>
      <c r="R308" s="65" t="n">
        <v>117.0247608</v>
      </c>
      <c r="S308" s="65" t="n">
        <v>9847</v>
      </c>
      <c r="T308" s="66" t="n">
        <v>10091</v>
      </c>
      <c r="U308" s="66" t="n">
        <v>25673</v>
      </c>
      <c r="V308" s="65" t="n">
        <v>3379</v>
      </c>
      <c r="W308" s="66" t="n">
        <v>3731</v>
      </c>
      <c r="X308" s="65" t="n">
        <v>1633</v>
      </c>
      <c r="Y308" s="65" t="n">
        <v>641.6068395</v>
      </c>
      <c r="Z308" s="65" t="n">
        <v>535.5548842</v>
      </c>
      <c r="AA308" s="65" t="n">
        <v>2498</v>
      </c>
      <c r="AB308" s="65" t="n">
        <v>4894</v>
      </c>
      <c r="AC308" s="67" t="n">
        <v>260.3</v>
      </c>
      <c r="AD308" s="63"/>
    </row>
    <row r="309" customFormat="false" ht="15" hidden="false" customHeight="false" outlineLevel="0" collapsed="false">
      <c r="A309" s="64" t="s">
        <v>618</v>
      </c>
      <c r="B309" s="65" t="n">
        <v>2699</v>
      </c>
      <c r="C309" s="65" t="n">
        <v>108.5091292</v>
      </c>
      <c r="D309" s="65" t="n">
        <v>359.1901937</v>
      </c>
      <c r="E309" s="65" t="n">
        <v>801.0221384</v>
      </c>
      <c r="F309" s="65" t="n">
        <v>93.9322565</v>
      </c>
      <c r="G309" s="65" t="n">
        <v>200.3074311</v>
      </c>
      <c r="H309" s="65" t="n">
        <v>6.225</v>
      </c>
      <c r="I309" s="65" t="n">
        <v>277.4</v>
      </c>
      <c r="J309" s="65" t="n">
        <v>100.2878624</v>
      </c>
      <c r="K309" s="65" t="n">
        <v>642.1968713</v>
      </c>
      <c r="L309" s="65" t="n">
        <v>484.0802862</v>
      </c>
      <c r="M309" s="65" t="n">
        <v>270.7391121</v>
      </c>
      <c r="N309" s="65" t="n">
        <v>72.6458171</v>
      </c>
      <c r="O309" s="65" t="n">
        <v>2127</v>
      </c>
      <c r="P309" s="65" t="n">
        <v>216.8</v>
      </c>
      <c r="Q309" s="65" t="n">
        <v>230.0754142</v>
      </c>
      <c r="R309" s="65" t="n">
        <v>48.91779911</v>
      </c>
      <c r="S309" s="65" t="n">
        <v>8966</v>
      </c>
      <c r="T309" s="66" t="n">
        <v>5699</v>
      </c>
      <c r="U309" s="66" t="n">
        <v>13482</v>
      </c>
      <c r="V309" s="65" t="n">
        <v>573.4</v>
      </c>
      <c r="W309" s="66" t="n">
        <v>833.3</v>
      </c>
      <c r="X309" s="65" t="n">
        <v>1504</v>
      </c>
      <c r="Y309" s="65" t="n">
        <v>314.1033801</v>
      </c>
      <c r="Z309" s="65" t="n">
        <v>223.8685734</v>
      </c>
      <c r="AA309" s="65" t="n">
        <v>1007</v>
      </c>
      <c r="AB309" s="65" t="n">
        <v>2033</v>
      </c>
      <c r="AC309" s="67" t="n">
        <v>402.8</v>
      </c>
      <c r="AD309" s="63"/>
    </row>
    <row r="310" customFormat="false" ht="15" hidden="false" customHeight="false" outlineLevel="0" collapsed="false">
      <c r="A310" s="64" t="s">
        <v>619</v>
      </c>
      <c r="B310" s="65" t="n">
        <v>3305</v>
      </c>
      <c r="C310" s="65" t="n">
        <v>27.58063529</v>
      </c>
      <c r="D310" s="65" t="n">
        <v>91.29825113</v>
      </c>
      <c r="E310" s="65" t="n">
        <v>0.350270974</v>
      </c>
      <c r="F310" s="65" t="n">
        <v>29.47234045</v>
      </c>
      <c r="G310" s="65" t="n">
        <v>62.84879152</v>
      </c>
      <c r="H310" s="65" t="n">
        <v>8.446</v>
      </c>
      <c r="I310" s="65" t="n">
        <v>200</v>
      </c>
      <c r="J310" s="65" t="n">
        <v>136.9709156</v>
      </c>
      <c r="K310" s="65" t="n">
        <v>163.2323272</v>
      </c>
      <c r="L310" s="65" t="n">
        <v>123.0425672</v>
      </c>
      <c r="M310" s="65" t="n">
        <v>68.81593062</v>
      </c>
      <c r="N310" s="65" t="n">
        <v>18.46496973</v>
      </c>
      <c r="O310" s="65" t="n">
        <v>4787</v>
      </c>
      <c r="P310" s="65" t="n">
        <v>194</v>
      </c>
      <c r="Q310" s="65" t="n">
        <v>58.48011252</v>
      </c>
      <c r="R310" s="65" t="n">
        <v>12.43382917</v>
      </c>
      <c r="S310" s="65" t="n">
        <v>14048</v>
      </c>
      <c r="T310" s="66" t="n">
        <v>6552</v>
      </c>
      <c r="U310" s="66" t="n">
        <v>15531</v>
      </c>
      <c r="V310" s="65" t="n">
        <v>826.5</v>
      </c>
      <c r="W310" s="66" t="n">
        <v>760.5</v>
      </c>
      <c r="X310" s="65" t="n">
        <v>1190</v>
      </c>
      <c r="Y310" s="65" t="n">
        <v>98.55359704</v>
      </c>
      <c r="Z310" s="65" t="n">
        <v>56.90247004</v>
      </c>
      <c r="AA310" s="65" t="n">
        <v>250</v>
      </c>
      <c r="AB310" s="65" t="n">
        <v>1889</v>
      </c>
      <c r="AC310" s="67" t="n">
        <v>692.6</v>
      </c>
      <c r="AD310" s="63"/>
    </row>
    <row r="311" customFormat="false" ht="15" hidden="false" customHeight="false" outlineLevel="0" collapsed="false">
      <c r="A311" s="64" t="s">
        <v>620</v>
      </c>
      <c r="B311" s="65" t="n">
        <v>3760</v>
      </c>
      <c r="C311" s="65" t="n">
        <v>18.38301186</v>
      </c>
      <c r="D311" s="65" t="n">
        <v>60.85200054</v>
      </c>
      <c r="E311" s="65" t="n">
        <v>0.245979797</v>
      </c>
      <c r="F311" s="65" t="n">
        <v>22.46535666</v>
      </c>
      <c r="G311" s="65" t="n">
        <v>47.90663026</v>
      </c>
      <c r="H311" s="65" t="n">
        <v>12.89</v>
      </c>
      <c r="I311" s="65" t="n">
        <v>85</v>
      </c>
      <c r="J311" s="65" t="n">
        <v>2.257740803</v>
      </c>
      <c r="K311" s="65" t="n">
        <v>108.7974144</v>
      </c>
      <c r="L311" s="65" t="n">
        <v>82.0101839</v>
      </c>
      <c r="M311" s="65" t="n">
        <v>45.86711131</v>
      </c>
      <c r="N311" s="65" t="n">
        <v>12.30724942</v>
      </c>
      <c r="O311" s="65" t="n">
        <v>9397</v>
      </c>
      <c r="P311" s="65" t="n">
        <v>161</v>
      </c>
      <c r="Q311" s="65" t="n">
        <v>38.97809427</v>
      </c>
      <c r="R311" s="65" t="n">
        <v>8.287380865</v>
      </c>
      <c r="S311" s="65" t="n">
        <v>15754</v>
      </c>
      <c r="T311" s="66" t="n">
        <v>9898</v>
      </c>
      <c r="U311" s="66" t="n">
        <v>23295</v>
      </c>
      <c r="V311" s="65" t="n">
        <v>1160</v>
      </c>
      <c r="W311" s="66" t="n">
        <v>1023</v>
      </c>
      <c r="X311" s="65" t="n">
        <v>336.6</v>
      </c>
      <c r="Y311" s="65" t="n">
        <v>75.12269719</v>
      </c>
      <c r="Z311" s="65" t="n">
        <v>37.9265659</v>
      </c>
      <c r="AA311" s="65" t="n">
        <v>250</v>
      </c>
      <c r="AB311" s="65" t="n">
        <v>719.6</v>
      </c>
      <c r="AC311" s="67" t="n">
        <v>947.9</v>
      </c>
      <c r="AD311" s="63"/>
    </row>
    <row r="312" customFormat="false" ht="15" hidden="false" customHeight="false" outlineLevel="0" collapsed="false">
      <c r="A312" s="64" t="s">
        <v>621</v>
      </c>
      <c r="B312" s="65" t="n">
        <v>1550</v>
      </c>
      <c r="C312" s="65" t="n">
        <v>17.73718419</v>
      </c>
      <c r="D312" s="65" t="n">
        <v>58.71416228</v>
      </c>
      <c r="E312" s="65" t="n">
        <v>99.28130014</v>
      </c>
      <c r="F312" s="65" t="n">
        <v>20.44079395</v>
      </c>
      <c r="G312" s="65" t="n">
        <v>43.58931722</v>
      </c>
      <c r="H312" s="65" t="n">
        <v>17.98</v>
      </c>
      <c r="I312" s="65" t="n">
        <v>85</v>
      </c>
      <c r="J312" s="65" t="n">
        <v>31.05421906</v>
      </c>
      <c r="K312" s="65" t="n">
        <v>104.9751691</v>
      </c>
      <c r="L312" s="65" t="n">
        <v>79.12902129</v>
      </c>
      <c r="M312" s="65" t="n">
        <v>44.25571868</v>
      </c>
      <c r="N312" s="65" t="n">
        <v>11.87487401</v>
      </c>
      <c r="O312" s="65" t="n">
        <v>3844</v>
      </c>
      <c r="P312" s="65" t="n">
        <v>160.8</v>
      </c>
      <c r="Q312" s="65" t="n">
        <v>37.60872497</v>
      </c>
      <c r="R312" s="65" t="n">
        <v>7.996230538</v>
      </c>
      <c r="S312" s="65" t="n">
        <v>10045</v>
      </c>
      <c r="T312" s="66" t="n">
        <v>4938</v>
      </c>
      <c r="U312" s="66" t="n">
        <v>10901</v>
      </c>
      <c r="V312" s="65" t="n">
        <v>1379</v>
      </c>
      <c r="W312" s="66" t="n">
        <v>1329</v>
      </c>
      <c r="X312" s="65" t="n">
        <v>330.8</v>
      </c>
      <c r="Y312" s="65" t="n">
        <v>68.35269065</v>
      </c>
      <c r="Z312" s="65" t="n">
        <v>36.59413865</v>
      </c>
      <c r="AA312" s="65" t="n">
        <v>250</v>
      </c>
      <c r="AB312" s="65" t="n">
        <v>500</v>
      </c>
      <c r="AC312" s="67" t="n">
        <v>1265</v>
      </c>
      <c r="AD312" s="63"/>
    </row>
    <row r="313" customFormat="false" ht="15" hidden="false" customHeight="false" outlineLevel="0" collapsed="false">
      <c r="A313" s="64" t="s">
        <v>622</v>
      </c>
      <c r="B313" s="65" t="n">
        <v>1130</v>
      </c>
      <c r="C313" s="65" t="n">
        <v>20.31156227</v>
      </c>
      <c r="D313" s="65" t="n">
        <v>67.23594628</v>
      </c>
      <c r="E313" s="65" t="n">
        <v>29.23882929</v>
      </c>
      <c r="F313" s="65" t="n">
        <v>22.85926146</v>
      </c>
      <c r="G313" s="65" t="n">
        <v>48.74661923</v>
      </c>
      <c r="H313" s="65" t="n">
        <v>12.85</v>
      </c>
      <c r="I313" s="65" t="n">
        <v>150</v>
      </c>
      <c r="J313" s="65" t="n">
        <v>23.88841148</v>
      </c>
      <c r="K313" s="65" t="n">
        <v>120.2112839</v>
      </c>
      <c r="L313" s="65" t="n">
        <v>90.61382156</v>
      </c>
      <c r="M313" s="65" t="n">
        <v>50.67900159</v>
      </c>
      <c r="N313" s="65" t="n">
        <v>13.59839534</v>
      </c>
      <c r="O313" s="65" t="n">
        <v>3907</v>
      </c>
      <c r="P313" s="65" t="n">
        <v>73.48</v>
      </c>
      <c r="Q313" s="65" t="n">
        <v>43.06726203</v>
      </c>
      <c r="R313" s="65" t="n">
        <v>9.156804866</v>
      </c>
      <c r="S313" s="65" t="n">
        <v>6638</v>
      </c>
      <c r="T313" s="66" t="n">
        <v>4368</v>
      </c>
      <c r="U313" s="66" t="n">
        <v>11225</v>
      </c>
      <c r="V313" s="65" t="n">
        <v>1156</v>
      </c>
      <c r="W313" s="66" t="n">
        <v>1093</v>
      </c>
      <c r="X313" s="65" t="n">
        <v>282.2</v>
      </c>
      <c r="Y313" s="65" t="n">
        <v>76.43988934</v>
      </c>
      <c r="Z313" s="65" t="n">
        <v>41.90541846</v>
      </c>
      <c r="AA313" s="65" t="n">
        <v>250</v>
      </c>
      <c r="AB313" s="65" t="n">
        <v>500</v>
      </c>
      <c r="AC313" s="67" t="n">
        <v>978</v>
      </c>
      <c r="AD313" s="63"/>
    </row>
    <row r="314" customFormat="false" ht="15" hidden="false" customHeight="false" outlineLevel="0" collapsed="false">
      <c r="A314" s="64" t="s">
        <v>623</v>
      </c>
      <c r="B314" s="65" t="n">
        <v>1192</v>
      </c>
      <c r="C314" s="65" t="n">
        <v>26.67974202</v>
      </c>
      <c r="D314" s="65" t="n">
        <v>88.31608706</v>
      </c>
      <c r="E314" s="65" t="n">
        <v>58.0230551</v>
      </c>
      <c r="F314" s="65" t="n">
        <v>23.1325608</v>
      </c>
      <c r="G314" s="65" t="n">
        <v>49.32942104</v>
      </c>
      <c r="H314" s="65" t="n">
        <v>7.598</v>
      </c>
      <c r="I314" s="65" t="n">
        <v>200</v>
      </c>
      <c r="J314" s="65" t="n">
        <v>57.21435054</v>
      </c>
      <c r="K314" s="65" t="n">
        <v>157.9005101</v>
      </c>
      <c r="L314" s="65" t="n">
        <v>119.0235075</v>
      </c>
      <c r="M314" s="65" t="n">
        <v>66.56812857</v>
      </c>
      <c r="N314" s="65" t="n">
        <v>17.86183036</v>
      </c>
      <c r="O314" s="65" t="n">
        <v>1700</v>
      </c>
      <c r="P314" s="65" t="n">
        <v>250.1</v>
      </c>
      <c r="Q314" s="65" t="n">
        <v>56.56991942</v>
      </c>
      <c r="R314" s="65" t="n">
        <v>12.02769085</v>
      </c>
      <c r="S314" s="65" t="n">
        <v>5285</v>
      </c>
      <c r="T314" s="66" t="n">
        <v>4369</v>
      </c>
      <c r="U314" s="66" t="n">
        <v>10574</v>
      </c>
      <c r="V314" s="65" t="n">
        <v>789.3</v>
      </c>
      <c r="W314" s="66" t="n">
        <v>1048</v>
      </c>
      <c r="X314" s="65" t="n">
        <v>774.2</v>
      </c>
      <c r="Y314" s="65" t="n">
        <v>77.35378462</v>
      </c>
      <c r="Z314" s="65" t="n">
        <v>55.04380901</v>
      </c>
      <c r="AA314" s="65" t="n">
        <v>396.8</v>
      </c>
      <c r="AB314" s="65" t="n">
        <v>635.8</v>
      </c>
      <c r="AC314" s="67" t="n">
        <v>734.9</v>
      </c>
      <c r="AD314" s="63"/>
    </row>
    <row r="315" customFormat="false" ht="15" hidden="false" customHeight="false" outlineLevel="0" collapsed="false">
      <c r="A315" s="64" t="s">
        <v>624</v>
      </c>
      <c r="B315" s="65" t="n">
        <v>2770</v>
      </c>
      <c r="C315" s="65" t="n">
        <v>83.70280176</v>
      </c>
      <c r="D315" s="65" t="n">
        <v>277.07554</v>
      </c>
      <c r="E315" s="65" t="n">
        <v>299.4602902</v>
      </c>
      <c r="F315" s="65" t="n">
        <v>72.62226777</v>
      </c>
      <c r="G315" s="65" t="n">
        <v>154.8645848</v>
      </c>
      <c r="H315" s="65" t="n">
        <v>383.6</v>
      </c>
      <c r="I315" s="65" t="n">
        <v>200</v>
      </c>
      <c r="J315" s="65" t="n">
        <v>280.395632</v>
      </c>
      <c r="K315" s="65" t="n">
        <v>495.3839165</v>
      </c>
      <c r="L315" s="65" t="n">
        <v>373.4144446</v>
      </c>
      <c r="M315" s="65" t="n">
        <v>208.8453054</v>
      </c>
      <c r="N315" s="65" t="n">
        <v>56.03821974</v>
      </c>
      <c r="O315" s="65" t="n">
        <v>1700</v>
      </c>
      <c r="P315" s="65" t="n">
        <v>184.2</v>
      </c>
      <c r="Q315" s="65" t="n">
        <v>177.4777562</v>
      </c>
      <c r="R315" s="65" t="n">
        <v>37.73467606</v>
      </c>
      <c r="S315" s="65" t="n">
        <v>5701</v>
      </c>
      <c r="T315" s="66" t="n">
        <v>7046</v>
      </c>
      <c r="U315" s="66" t="n">
        <v>18094</v>
      </c>
      <c r="V315" s="65" t="n">
        <v>879.2</v>
      </c>
      <c r="W315" s="66" t="n">
        <v>1766</v>
      </c>
      <c r="X315" s="65" t="n">
        <v>200.2</v>
      </c>
      <c r="Y315" s="65" t="n">
        <v>242.8441584</v>
      </c>
      <c r="Z315" s="65" t="n">
        <v>172.6898644</v>
      </c>
      <c r="AA315" s="65" t="n">
        <v>300</v>
      </c>
      <c r="AB315" s="65" t="n">
        <v>1503</v>
      </c>
      <c r="AC315" s="67" t="n">
        <v>370.9</v>
      </c>
      <c r="AD315" s="63"/>
    </row>
    <row r="316" customFormat="false" ht="15" hidden="false" customHeight="false" outlineLevel="0" collapsed="false">
      <c r="A316" s="64" t="s">
        <v>625</v>
      </c>
      <c r="B316" s="65" t="n">
        <v>3426</v>
      </c>
      <c r="C316" s="65" t="n">
        <v>68.31730049</v>
      </c>
      <c r="D316" s="65" t="n">
        <v>226.1459895</v>
      </c>
      <c r="E316" s="65" t="n">
        <v>146.3979306</v>
      </c>
      <c r="F316" s="65" t="n">
        <v>47.18020924</v>
      </c>
      <c r="G316" s="65" t="n">
        <v>100.6102362</v>
      </c>
      <c r="H316" s="65" t="n">
        <v>593.8</v>
      </c>
      <c r="I316" s="65" t="n">
        <v>200</v>
      </c>
      <c r="J316" s="65" t="n">
        <v>121.8405919</v>
      </c>
      <c r="K316" s="65" t="n">
        <v>404.3268704</v>
      </c>
      <c r="L316" s="65" t="n">
        <v>304.7767373</v>
      </c>
      <c r="M316" s="65" t="n">
        <v>170.457227</v>
      </c>
      <c r="N316" s="65" t="n">
        <v>45.7377748</v>
      </c>
      <c r="O316" s="65" t="n">
        <v>1700</v>
      </c>
      <c r="P316" s="65" t="n">
        <v>195.7</v>
      </c>
      <c r="Q316" s="65" t="n">
        <v>144.8553805</v>
      </c>
      <c r="R316" s="65" t="n">
        <v>30.79862501</v>
      </c>
      <c r="S316" s="65" t="n">
        <v>9547</v>
      </c>
      <c r="T316" s="66" t="n">
        <v>14839</v>
      </c>
      <c r="U316" s="66" t="n">
        <v>30960</v>
      </c>
      <c r="V316" s="65" t="n">
        <v>603.5</v>
      </c>
      <c r="W316" s="66" t="n">
        <v>1226</v>
      </c>
      <c r="X316" s="65" t="n">
        <v>200.3</v>
      </c>
      <c r="Y316" s="65" t="n">
        <v>157.767563</v>
      </c>
      <c r="Z316" s="65" t="n">
        <v>140.9475563</v>
      </c>
      <c r="AA316" s="65" t="n">
        <v>311.6</v>
      </c>
      <c r="AB316" s="65" t="n">
        <v>4245</v>
      </c>
      <c r="AC316" s="67" t="n">
        <v>1154</v>
      </c>
      <c r="AD316" s="63"/>
    </row>
    <row r="317" customFormat="false" ht="15" hidden="false" customHeight="false" outlineLevel="0" collapsed="false">
      <c r="A317" s="64" t="s">
        <v>626</v>
      </c>
      <c r="B317" s="65" t="n">
        <v>6365</v>
      </c>
      <c r="C317" s="65" t="n">
        <v>69.72962724</v>
      </c>
      <c r="D317" s="65" t="n">
        <v>230.8211161</v>
      </c>
      <c r="E317" s="65" t="n">
        <v>317.0180691</v>
      </c>
      <c r="F317" s="65" t="n">
        <v>49.82501096</v>
      </c>
      <c r="G317" s="65" t="n">
        <v>106.2501884</v>
      </c>
      <c r="H317" s="65" t="n">
        <v>2332</v>
      </c>
      <c r="I317" s="65" t="n">
        <v>200</v>
      </c>
      <c r="J317" s="65" t="n">
        <v>128.6710266</v>
      </c>
      <c r="K317" s="65" t="n">
        <v>412.6855387</v>
      </c>
      <c r="L317" s="65" t="n">
        <v>311.077401</v>
      </c>
      <c r="M317" s="65" t="n">
        <v>173.9810972</v>
      </c>
      <c r="N317" s="65" t="n">
        <v>46.68331395</v>
      </c>
      <c r="O317" s="65" t="n">
        <v>15774</v>
      </c>
      <c r="P317" s="65" t="n">
        <v>3085</v>
      </c>
      <c r="Q317" s="65" t="n">
        <v>147.8499826</v>
      </c>
      <c r="R317" s="65" t="n">
        <v>31.43532642</v>
      </c>
      <c r="S317" s="65" t="n">
        <v>28971</v>
      </c>
      <c r="T317" s="66" t="n">
        <v>41080</v>
      </c>
      <c r="U317" s="66" t="n">
        <v>73132</v>
      </c>
      <c r="V317" s="65" t="n">
        <v>1123</v>
      </c>
      <c r="W317" s="66" t="n">
        <v>4688</v>
      </c>
      <c r="X317" s="65" t="n">
        <v>226.4</v>
      </c>
      <c r="Y317" s="65" t="n">
        <v>166.6116086</v>
      </c>
      <c r="Z317" s="65" t="n">
        <v>143.8613717</v>
      </c>
      <c r="AA317" s="65" t="n">
        <v>5687</v>
      </c>
      <c r="AB317" s="65" t="n">
        <v>10321</v>
      </c>
      <c r="AC317" s="67" t="n">
        <v>21000</v>
      </c>
      <c r="AD317" s="63"/>
    </row>
    <row r="318" customFormat="false" ht="15" hidden="false" customHeight="false" outlineLevel="0" collapsed="false">
      <c r="A318" s="64" t="s">
        <v>627</v>
      </c>
      <c r="B318" s="65" t="n">
        <v>11668</v>
      </c>
      <c r="C318" s="65" t="n">
        <v>343.50229</v>
      </c>
      <c r="D318" s="65" t="n">
        <v>1137.071645</v>
      </c>
      <c r="E318" s="65" t="n">
        <v>1387.831119</v>
      </c>
      <c r="F318" s="65" t="n">
        <v>251.9820753</v>
      </c>
      <c r="G318" s="65" t="n">
        <v>537.3434439</v>
      </c>
      <c r="H318" s="65" t="n">
        <v>1078</v>
      </c>
      <c r="I318" s="65" t="n">
        <v>200</v>
      </c>
      <c r="J318" s="65" t="n">
        <v>972.0661504</v>
      </c>
      <c r="K318" s="65" t="n">
        <v>2032.972686</v>
      </c>
      <c r="L318" s="65" t="n">
        <v>1532.430387</v>
      </c>
      <c r="M318" s="65" t="n">
        <v>857.066181</v>
      </c>
      <c r="N318" s="65" t="n">
        <v>229.9714753</v>
      </c>
      <c r="O318" s="65" t="n">
        <v>23491</v>
      </c>
      <c r="P318" s="65" t="n">
        <v>1876</v>
      </c>
      <c r="Q318" s="65" t="n">
        <v>728.339009</v>
      </c>
      <c r="R318" s="65" t="n">
        <v>154.8567953</v>
      </c>
      <c r="S318" s="65" t="n">
        <v>23546</v>
      </c>
      <c r="T318" s="66" t="n">
        <v>30488</v>
      </c>
      <c r="U318" s="66" t="n">
        <v>73471</v>
      </c>
      <c r="V318" s="65" t="n">
        <v>1303</v>
      </c>
      <c r="W318" s="66" t="n">
        <v>3645</v>
      </c>
      <c r="X318" s="65" t="n">
        <v>2370</v>
      </c>
      <c r="Y318" s="65" t="n">
        <v>842.6117346</v>
      </c>
      <c r="Z318" s="65" t="n">
        <v>708.6903025</v>
      </c>
      <c r="AA318" s="65" t="n">
        <v>6629</v>
      </c>
      <c r="AB318" s="65" t="n">
        <v>11295</v>
      </c>
      <c r="AC318" s="67" t="n">
        <v>11661</v>
      </c>
      <c r="AD318" s="63"/>
    </row>
    <row r="319" customFormat="false" ht="15" hidden="false" customHeight="false" outlineLevel="0" collapsed="false">
      <c r="A319" s="64" t="s">
        <v>628</v>
      </c>
      <c r="B319" s="65" t="n">
        <v>4340</v>
      </c>
      <c r="C319" s="65" t="n">
        <v>115.5318406</v>
      </c>
      <c r="D319" s="65" t="n">
        <v>382.4369848</v>
      </c>
      <c r="E319" s="65" t="n">
        <v>817.5627761</v>
      </c>
      <c r="F319" s="65" t="n">
        <v>82.09311361</v>
      </c>
      <c r="G319" s="65" t="n">
        <v>175.0608504</v>
      </c>
      <c r="H319" s="65" t="n">
        <v>846.4</v>
      </c>
      <c r="I319" s="65" t="n">
        <v>200</v>
      </c>
      <c r="J319" s="65" t="n">
        <v>348.2393988</v>
      </c>
      <c r="K319" s="65" t="n">
        <v>683.759856</v>
      </c>
      <c r="L319" s="65" t="n">
        <v>515.4099647</v>
      </c>
      <c r="M319" s="65" t="n">
        <v>288.2613488</v>
      </c>
      <c r="N319" s="65" t="n">
        <v>77.34745474</v>
      </c>
      <c r="O319" s="65" t="n">
        <v>13810</v>
      </c>
      <c r="P319" s="65" t="n">
        <v>831.8</v>
      </c>
      <c r="Q319" s="65" t="n">
        <v>244.9658961</v>
      </c>
      <c r="R319" s="65" t="n">
        <v>52.08375931</v>
      </c>
      <c r="S319" s="65" t="n">
        <v>20333</v>
      </c>
      <c r="T319" s="66" t="n">
        <v>24715</v>
      </c>
      <c r="U319" s="66" t="n">
        <v>54967</v>
      </c>
      <c r="V319" s="65" t="n">
        <v>3065</v>
      </c>
      <c r="W319" s="66" t="n">
        <v>4440</v>
      </c>
      <c r="X319" s="65" t="n">
        <v>1975</v>
      </c>
      <c r="Y319" s="65" t="n">
        <v>274.5140533</v>
      </c>
      <c r="Z319" s="65" t="n">
        <v>238.3573486</v>
      </c>
      <c r="AA319" s="65" t="n">
        <v>5647</v>
      </c>
      <c r="AB319" s="65" t="n">
        <v>5935</v>
      </c>
      <c r="AC319" s="67" t="n">
        <v>1248</v>
      </c>
      <c r="AD319" s="63"/>
    </row>
    <row r="320" customFormat="false" ht="15" hidden="false" customHeight="false" outlineLevel="0" collapsed="false">
      <c r="A320" s="64" t="s">
        <v>629</v>
      </c>
      <c r="B320" s="65" t="n">
        <v>22773</v>
      </c>
      <c r="C320" s="65" t="n">
        <v>54.92290355</v>
      </c>
      <c r="D320" s="65" t="n">
        <v>181.8074526</v>
      </c>
      <c r="E320" s="65" t="n">
        <v>487.8656929</v>
      </c>
      <c r="F320" s="65" t="n">
        <v>60.2375432</v>
      </c>
      <c r="G320" s="65" t="n">
        <v>128.4545691</v>
      </c>
      <c r="H320" s="65" t="n">
        <v>3.527</v>
      </c>
      <c r="I320" s="65" t="n">
        <v>200</v>
      </c>
      <c r="J320" s="65" t="n">
        <v>186.5560053</v>
      </c>
      <c r="K320" s="65" t="n">
        <v>325.0539109</v>
      </c>
      <c r="L320" s="65" t="n">
        <v>245.0217328</v>
      </c>
      <c r="M320" s="65" t="n">
        <v>137.0371161</v>
      </c>
      <c r="N320" s="65" t="n">
        <v>36.77035503</v>
      </c>
      <c r="O320" s="65" t="n">
        <v>11959</v>
      </c>
      <c r="P320" s="65" t="n">
        <v>10604</v>
      </c>
      <c r="Q320" s="65" t="n">
        <v>116.4548078</v>
      </c>
      <c r="R320" s="65" t="n">
        <v>24.76019835</v>
      </c>
      <c r="S320" s="65" t="n">
        <v>13914</v>
      </c>
      <c r="T320" s="66" t="n">
        <v>15136</v>
      </c>
      <c r="U320" s="66" t="n">
        <v>61169</v>
      </c>
      <c r="V320" s="65" t="n">
        <v>9088</v>
      </c>
      <c r="W320" s="66" t="n">
        <v>20591</v>
      </c>
      <c r="X320" s="65" t="n">
        <v>3484</v>
      </c>
      <c r="Y320" s="65" t="n">
        <v>201.4304418</v>
      </c>
      <c r="Z320" s="65" t="n">
        <v>113.3131576</v>
      </c>
      <c r="AA320" s="65" t="n">
        <v>8710</v>
      </c>
      <c r="AB320" s="65" t="n">
        <v>9193</v>
      </c>
      <c r="AC320" s="67" t="n">
        <v>228.2</v>
      </c>
      <c r="AD320" s="63"/>
    </row>
    <row r="321" customFormat="false" ht="15" hidden="false" customHeight="false" outlineLevel="0" collapsed="false">
      <c r="A321" s="64" t="s">
        <v>630</v>
      </c>
      <c r="B321" s="65" t="n">
        <v>5149</v>
      </c>
      <c r="C321" s="65" t="n">
        <v>25.99611339</v>
      </c>
      <c r="D321" s="65" t="n">
        <v>86.05311895</v>
      </c>
      <c r="E321" s="65" t="n">
        <v>86.50592137</v>
      </c>
      <c r="F321" s="65" t="n">
        <v>36.51351089</v>
      </c>
      <c r="G321" s="65" t="n">
        <v>77.86385465</v>
      </c>
      <c r="H321" s="65" t="n">
        <v>4.787</v>
      </c>
      <c r="I321" s="65" t="n">
        <v>277.4</v>
      </c>
      <c r="J321" s="65" t="n">
        <v>136.438152</v>
      </c>
      <c r="K321" s="65" t="n">
        <v>153.8545448</v>
      </c>
      <c r="L321" s="65" t="n">
        <v>115.9737075</v>
      </c>
      <c r="M321" s="65" t="n">
        <v>64.86241949</v>
      </c>
      <c r="N321" s="65" t="n">
        <v>17.40414758</v>
      </c>
      <c r="O321" s="65" t="n">
        <v>10475</v>
      </c>
      <c r="P321" s="65" t="n">
        <v>3440</v>
      </c>
      <c r="Q321" s="65" t="n">
        <v>55.12039954</v>
      </c>
      <c r="R321" s="65" t="n">
        <v>11.7194992</v>
      </c>
      <c r="S321" s="65" t="n">
        <v>8312</v>
      </c>
      <c r="T321" s="66" t="n">
        <v>5000</v>
      </c>
      <c r="U321" s="66" t="n">
        <v>26998</v>
      </c>
      <c r="V321" s="65" t="n">
        <v>8056</v>
      </c>
      <c r="W321" s="66" t="n">
        <v>11587</v>
      </c>
      <c r="X321" s="65" t="n">
        <v>2251</v>
      </c>
      <c r="Y321" s="65" t="n">
        <v>122.0988148</v>
      </c>
      <c r="Z321" s="65" t="n">
        <v>53.63339343</v>
      </c>
      <c r="AA321" s="65" t="n">
        <v>3794</v>
      </c>
      <c r="AB321" s="65" t="n">
        <v>6031</v>
      </c>
      <c r="AC321" s="67" t="n">
        <v>333.8</v>
      </c>
      <c r="AD321" s="63"/>
    </row>
    <row r="322" customFormat="false" ht="15" hidden="false" customHeight="false" outlineLevel="0" collapsed="false">
      <c r="A322" s="64" t="s">
        <v>631</v>
      </c>
      <c r="B322" s="65" t="n">
        <v>3103</v>
      </c>
      <c r="C322" s="65" t="n">
        <v>16.05355608</v>
      </c>
      <c r="D322" s="65" t="n">
        <v>53.14096573</v>
      </c>
      <c r="E322" s="65" t="n">
        <v>7.6242125</v>
      </c>
      <c r="F322" s="65" t="n">
        <v>21.78782909</v>
      </c>
      <c r="G322" s="65" t="n">
        <v>46.46182511</v>
      </c>
      <c r="H322" s="65" t="n">
        <v>10.03</v>
      </c>
      <c r="I322" s="65" t="n">
        <v>200</v>
      </c>
      <c r="J322" s="65" t="n">
        <v>31.36649233</v>
      </c>
      <c r="K322" s="65" t="n">
        <v>95.01083975</v>
      </c>
      <c r="L322" s="65" t="n">
        <v>71.61802953</v>
      </c>
      <c r="M322" s="65" t="n">
        <v>40.05492948</v>
      </c>
      <c r="N322" s="65" t="n">
        <v>10.7477012</v>
      </c>
      <c r="O322" s="65" t="n">
        <v>4734</v>
      </c>
      <c r="P322" s="65" t="n">
        <v>221</v>
      </c>
      <c r="Q322" s="65" t="n">
        <v>34.03887388</v>
      </c>
      <c r="R322" s="65" t="n">
        <v>7.237221761</v>
      </c>
      <c r="S322" s="65" t="n">
        <v>13369</v>
      </c>
      <c r="T322" s="66" t="n">
        <v>7925</v>
      </c>
      <c r="U322" s="66" t="n">
        <v>18537</v>
      </c>
      <c r="V322" s="65" t="n">
        <v>3231</v>
      </c>
      <c r="W322" s="66" t="n">
        <v>3347</v>
      </c>
      <c r="X322" s="65" t="n">
        <v>1147</v>
      </c>
      <c r="Y322" s="65" t="n">
        <v>72.85708888</v>
      </c>
      <c r="Z322" s="65" t="n">
        <v>33.12059292</v>
      </c>
      <c r="AA322" s="65" t="n">
        <v>2284</v>
      </c>
      <c r="AB322" s="65" t="n">
        <v>3261</v>
      </c>
      <c r="AC322" s="67" t="n">
        <v>807.2</v>
      </c>
      <c r="AD322" s="63"/>
    </row>
    <row r="323" customFormat="false" ht="15" hidden="false" customHeight="false" outlineLevel="0" collapsed="false">
      <c r="A323" s="64" t="s">
        <v>632</v>
      </c>
      <c r="B323" s="65" t="n">
        <v>1661</v>
      </c>
      <c r="C323" s="65" t="n">
        <v>14.5654442</v>
      </c>
      <c r="D323" s="65" t="n">
        <v>48.21497286</v>
      </c>
      <c r="E323" s="65" t="n">
        <v>0.246061625</v>
      </c>
      <c r="F323" s="65" t="n">
        <v>36.23875509</v>
      </c>
      <c r="G323" s="65" t="n">
        <v>77.27794699</v>
      </c>
      <c r="H323" s="65" t="n">
        <v>13.34</v>
      </c>
      <c r="I323" s="65" t="n">
        <v>85</v>
      </c>
      <c r="J323" s="65" t="n">
        <v>40.90262305</v>
      </c>
      <c r="K323" s="65" t="n">
        <v>86.20364718</v>
      </c>
      <c r="L323" s="65" t="n">
        <v>64.97927358</v>
      </c>
      <c r="M323" s="65" t="n">
        <v>36.34196917</v>
      </c>
      <c r="N323" s="65" t="n">
        <v>9.751424627</v>
      </c>
      <c r="O323" s="65" t="n">
        <v>11141</v>
      </c>
      <c r="P323" s="65" t="n">
        <v>388.3</v>
      </c>
      <c r="Q323" s="65" t="n">
        <v>30.88358215</v>
      </c>
      <c r="R323" s="65" t="n">
        <v>6.566355091</v>
      </c>
      <c r="S323" s="65" t="n">
        <v>11528</v>
      </c>
      <c r="T323" s="66" t="n">
        <v>5442</v>
      </c>
      <c r="U323" s="66" t="n">
        <v>19357</v>
      </c>
      <c r="V323" s="65" t="n">
        <v>1641</v>
      </c>
      <c r="W323" s="66" t="n">
        <v>1746</v>
      </c>
      <c r="X323" s="65" t="n">
        <v>1651</v>
      </c>
      <c r="Y323" s="65" t="n">
        <v>121.1800492</v>
      </c>
      <c r="Z323" s="65" t="n">
        <v>30.05042282</v>
      </c>
      <c r="AA323" s="65" t="n">
        <v>250</v>
      </c>
      <c r="AB323" s="65" t="n">
        <v>1322</v>
      </c>
      <c r="AC323" s="67" t="n">
        <v>930.4</v>
      </c>
      <c r="AD323" s="63"/>
    </row>
    <row r="324" customFormat="false" ht="15" hidden="false" customHeight="false" outlineLevel="0" collapsed="false">
      <c r="A324" s="64" t="s">
        <v>633</v>
      </c>
      <c r="B324" s="65" t="n">
        <v>1730</v>
      </c>
      <c r="C324" s="65" t="n">
        <v>14.86174393</v>
      </c>
      <c r="D324" s="65" t="n">
        <v>49.19579319</v>
      </c>
      <c r="E324" s="65" t="n">
        <v>37.53355978</v>
      </c>
      <c r="F324" s="65" t="n">
        <v>25.27803526</v>
      </c>
      <c r="G324" s="65" t="n">
        <v>53.90457437</v>
      </c>
      <c r="H324" s="65" t="n">
        <v>13.04</v>
      </c>
      <c r="I324" s="65" t="n">
        <v>85</v>
      </c>
      <c r="J324" s="65" t="n">
        <v>253.8056034</v>
      </c>
      <c r="K324" s="65" t="n">
        <v>87.95725781</v>
      </c>
      <c r="L324" s="65" t="n">
        <v>66.30112421</v>
      </c>
      <c r="M324" s="65" t="n">
        <v>37.08126113</v>
      </c>
      <c r="N324" s="65" t="n">
        <v>9.949794446</v>
      </c>
      <c r="O324" s="65" t="n">
        <v>6879</v>
      </c>
      <c r="P324" s="65" t="n">
        <v>1112</v>
      </c>
      <c r="Q324" s="65" t="n">
        <v>31.51183605</v>
      </c>
      <c r="R324" s="65" t="n">
        <v>6.699932155</v>
      </c>
      <c r="S324" s="65" t="n">
        <v>9729</v>
      </c>
      <c r="T324" s="66" t="n">
        <v>5000</v>
      </c>
      <c r="U324" s="66" t="n">
        <v>14457</v>
      </c>
      <c r="V324" s="65" t="n">
        <v>1538</v>
      </c>
      <c r="W324" s="66" t="n">
        <v>2446</v>
      </c>
      <c r="X324" s="65" t="n">
        <v>680.1</v>
      </c>
      <c r="Y324" s="65" t="n">
        <v>84.5281122</v>
      </c>
      <c r="Z324" s="65" t="n">
        <v>30.66172805</v>
      </c>
      <c r="AA324" s="65" t="n">
        <v>250</v>
      </c>
      <c r="AB324" s="65" t="n">
        <v>600</v>
      </c>
      <c r="AC324" s="67" t="n">
        <v>1053</v>
      </c>
      <c r="AD324" s="63"/>
    </row>
    <row r="325" customFormat="false" ht="15" hidden="false" customHeight="false" outlineLevel="0" collapsed="false">
      <c r="A325" s="64" t="s">
        <v>634</v>
      </c>
      <c r="B325" s="65" t="n">
        <v>2089</v>
      </c>
      <c r="C325" s="65" t="n">
        <v>17.45625975</v>
      </c>
      <c r="D325" s="65" t="n">
        <v>57.78423773</v>
      </c>
      <c r="E325" s="65" t="n">
        <v>0.420623707</v>
      </c>
      <c r="F325" s="65" t="n">
        <v>20.11843394</v>
      </c>
      <c r="G325" s="65" t="n">
        <v>42.90189517</v>
      </c>
      <c r="H325" s="65" t="n">
        <v>15.31</v>
      </c>
      <c r="I325" s="65" t="n">
        <v>150</v>
      </c>
      <c r="J325" s="65" t="n">
        <v>44.72205411</v>
      </c>
      <c r="K325" s="65" t="n">
        <v>103.3125551</v>
      </c>
      <c r="L325" s="65" t="n">
        <v>77.87576284</v>
      </c>
      <c r="M325" s="65" t="n">
        <v>43.55478933</v>
      </c>
      <c r="N325" s="65" t="n">
        <v>11.6867978</v>
      </c>
      <c r="O325" s="65" t="n">
        <v>1000</v>
      </c>
      <c r="P325" s="65" t="n">
        <v>646</v>
      </c>
      <c r="Q325" s="65" t="n">
        <v>37.0130718</v>
      </c>
      <c r="R325" s="65" t="n">
        <v>7.869584924</v>
      </c>
      <c r="S325" s="65" t="n">
        <v>7487</v>
      </c>
      <c r="T325" s="66" t="n">
        <v>5000</v>
      </c>
      <c r="U325" s="66" t="n">
        <v>10123</v>
      </c>
      <c r="V325" s="65" t="n">
        <v>1298</v>
      </c>
      <c r="W325" s="66" t="n">
        <v>1820</v>
      </c>
      <c r="X325" s="65" t="n">
        <v>1201</v>
      </c>
      <c r="Y325" s="65" t="n">
        <v>67.27473968</v>
      </c>
      <c r="Z325" s="65" t="n">
        <v>36.01455466</v>
      </c>
      <c r="AA325" s="65" t="n">
        <v>250</v>
      </c>
      <c r="AB325" s="65" t="n">
        <v>500</v>
      </c>
      <c r="AC325" s="67" t="n">
        <v>1052</v>
      </c>
      <c r="AD325" s="63"/>
    </row>
    <row r="326" customFormat="false" ht="15" hidden="false" customHeight="false" outlineLevel="0" collapsed="false">
      <c r="A326" s="64" t="s">
        <v>635</v>
      </c>
      <c r="B326" s="65" t="n">
        <v>1315</v>
      </c>
      <c r="C326" s="65" t="n">
        <v>40.05739643</v>
      </c>
      <c r="D326" s="65" t="n">
        <v>132.5992023</v>
      </c>
      <c r="E326" s="65" t="n">
        <v>74.56555164</v>
      </c>
      <c r="F326" s="65" t="n">
        <v>31.25936567</v>
      </c>
      <c r="G326" s="65" t="n">
        <v>66.6595637</v>
      </c>
      <c r="H326" s="65" t="n">
        <v>6.605</v>
      </c>
      <c r="I326" s="65" t="n">
        <v>200</v>
      </c>
      <c r="J326" s="65" t="n">
        <v>86.87895877</v>
      </c>
      <c r="K326" s="65" t="n">
        <v>237.0743812</v>
      </c>
      <c r="L326" s="65" t="n">
        <v>178.7038203</v>
      </c>
      <c r="M326" s="65" t="n">
        <v>99.94646552</v>
      </c>
      <c r="N326" s="65" t="n">
        <v>26.81804117</v>
      </c>
      <c r="O326" s="65" t="n">
        <v>5590</v>
      </c>
      <c r="P326" s="65" t="n">
        <v>238</v>
      </c>
      <c r="Q326" s="65" t="n">
        <v>84.93499249</v>
      </c>
      <c r="R326" s="65" t="n">
        <v>18.05856968</v>
      </c>
      <c r="S326" s="65" t="n">
        <v>6610</v>
      </c>
      <c r="T326" s="66" t="n">
        <v>5244</v>
      </c>
      <c r="U326" s="66" t="n">
        <v>13171</v>
      </c>
      <c r="V326" s="65" t="n">
        <v>701.3</v>
      </c>
      <c r="W326" s="66" t="n">
        <v>892.4</v>
      </c>
      <c r="X326" s="65" t="n">
        <v>841.9</v>
      </c>
      <c r="Y326" s="65" t="n">
        <v>104.5292936</v>
      </c>
      <c r="Z326" s="65" t="n">
        <v>82.64366562</v>
      </c>
      <c r="AA326" s="65" t="n">
        <v>1629</v>
      </c>
      <c r="AB326" s="65" t="n">
        <v>500</v>
      </c>
      <c r="AC326" s="67" t="n">
        <v>665.8</v>
      </c>
      <c r="AD326" s="63"/>
    </row>
    <row r="327" customFormat="false" ht="15" hidden="false" customHeight="false" outlineLevel="0" collapsed="false">
      <c r="A327" s="64" t="s">
        <v>636</v>
      </c>
      <c r="B327" s="65" t="n">
        <v>2516</v>
      </c>
      <c r="C327" s="65" t="n">
        <v>25.05077594</v>
      </c>
      <c r="D327" s="65" t="n">
        <v>82.92383439</v>
      </c>
      <c r="E327" s="65" t="n">
        <v>55.33906545</v>
      </c>
      <c r="F327" s="65" t="n">
        <v>21.57065062</v>
      </c>
      <c r="G327" s="65" t="n">
        <v>45.99869922</v>
      </c>
      <c r="H327" s="65" t="n">
        <v>743</v>
      </c>
      <c r="I327" s="65" t="n">
        <v>200</v>
      </c>
      <c r="J327" s="65" t="n">
        <v>93.31645933</v>
      </c>
      <c r="K327" s="65" t="n">
        <v>148.2596907</v>
      </c>
      <c r="L327" s="65" t="n">
        <v>111.7563736</v>
      </c>
      <c r="M327" s="65" t="n">
        <v>62.50372558</v>
      </c>
      <c r="N327" s="65" t="n">
        <v>16.77125326</v>
      </c>
      <c r="O327" s="65" t="n">
        <v>5098</v>
      </c>
      <c r="P327" s="65" t="n">
        <v>207.7</v>
      </c>
      <c r="Q327" s="65" t="n">
        <v>53.11596998</v>
      </c>
      <c r="R327" s="65" t="n">
        <v>11.29332466</v>
      </c>
      <c r="S327" s="65" t="n">
        <v>4662</v>
      </c>
      <c r="T327" s="66" t="n">
        <v>5000</v>
      </c>
      <c r="U327" s="66" t="n">
        <v>16244</v>
      </c>
      <c r="V327" s="65" t="n">
        <v>1099</v>
      </c>
      <c r="W327" s="66" t="n">
        <v>1436</v>
      </c>
      <c r="X327" s="65" t="n">
        <v>300.1</v>
      </c>
      <c r="Y327" s="65" t="n">
        <v>72.13085817</v>
      </c>
      <c r="Z327" s="65" t="n">
        <v>51.68303821</v>
      </c>
      <c r="AA327" s="65" t="n">
        <v>313.6</v>
      </c>
      <c r="AB327" s="65" t="n">
        <v>669.3</v>
      </c>
      <c r="AC327" s="67" t="n">
        <v>621</v>
      </c>
      <c r="AD327" s="63"/>
    </row>
    <row r="328" customFormat="false" ht="15" hidden="false" customHeight="false" outlineLevel="0" collapsed="false">
      <c r="A328" s="64" t="s">
        <v>637</v>
      </c>
      <c r="B328" s="65" t="n">
        <v>1861</v>
      </c>
      <c r="C328" s="65" t="n">
        <v>144.7422927</v>
      </c>
      <c r="D328" s="65" t="n">
        <v>479.1303048</v>
      </c>
      <c r="E328" s="65" t="n">
        <v>453.2873155</v>
      </c>
      <c r="F328" s="65" t="n">
        <v>125.6573942</v>
      </c>
      <c r="G328" s="65" t="n">
        <v>267.9602382</v>
      </c>
      <c r="H328" s="65" t="n">
        <v>391.5</v>
      </c>
      <c r="I328" s="65" t="n">
        <v>200</v>
      </c>
      <c r="J328" s="65" t="n">
        <v>379.1649994</v>
      </c>
      <c r="K328" s="65" t="n">
        <v>856.6380378</v>
      </c>
      <c r="L328" s="65" t="n">
        <v>645.7234611</v>
      </c>
      <c r="M328" s="65" t="n">
        <v>361.1438051</v>
      </c>
      <c r="N328" s="65" t="n">
        <v>96.90357115</v>
      </c>
      <c r="O328" s="65" t="n">
        <v>5095</v>
      </c>
      <c r="P328" s="65" t="n">
        <v>212.8</v>
      </c>
      <c r="Q328" s="65" t="n">
        <v>306.901762</v>
      </c>
      <c r="R328" s="65" t="n">
        <v>65.25233821</v>
      </c>
      <c r="S328" s="65" t="n">
        <v>9193</v>
      </c>
      <c r="T328" s="66" t="n">
        <v>14828</v>
      </c>
      <c r="U328" s="66" t="n">
        <v>34302</v>
      </c>
      <c r="V328" s="65" t="n">
        <v>292.2</v>
      </c>
      <c r="W328" s="66" t="n">
        <v>878.7</v>
      </c>
      <c r="X328" s="65" t="n">
        <v>300.5</v>
      </c>
      <c r="Y328" s="65" t="n">
        <v>420.1901851</v>
      </c>
      <c r="Z328" s="65" t="n">
        <v>298.6223446</v>
      </c>
      <c r="AA328" s="65" t="n">
        <v>1081</v>
      </c>
      <c r="AB328" s="65" t="n">
        <v>756</v>
      </c>
      <c r="AC328" s="67" t="n">
        <v>2252</v>
      </c>
      <c r="AD328" s="63"/>
    </row>
    <row r="329" customFormat="false" ht="15" hidden="false" customHeight="false" outlineLevel="0" collapsed="false">
      <c r="A329" s="64" t="s">
        <v>638</v>
      </c>
      <c r="B329" s="65" t="n">
        <v>13485</v>
      </c>
      <c r="C329" s="65" t="n">
        <v>280.060854</v>
      </c>
      <c r="D329" s="65" t="n">
        <v>927.0658892</v>
      </c>
      <c r="E329" s="65" t="n">
        <v>1013.471927</v>
      </c>
      <c r="F329" s="65" t="n">
        <v>239.6191067</v>
      </c>
      <c r="G329" s="65" t="n">
        <v>510.979822</v>
      </c>
      <c r="H329" s="65" t="n">
        <v>666.5</v>
      </c>
      <c r="I329" s="65" t="n">
        <v>200</v>
      </c>
      <c r="J329" s="65" t="n">
        <v>824.2459829</v>
      </c>
      <c r="K329" s="65" t="n">
        <v>1657.502972</v>
      </c>
      <c r="L329" s="65" t="n">
        <v>1249.405827</v>
      </c>
      <c r="M329" s="65" t="n">
        <v>698.7746328</v>
      </c>
      <c r="N329" s="65" t="n">
        <v>187.4980448</v>
      </c>
      <c r="O329" s="65" t="n">
        <v>8108</v>
      </c>
      <c r="P329" s="65" t="n">
        <v>901.8</v>
      </c>
      <c r="Q329" s="65" t="n">
        <v>593.8220814</v>
      </c>
      <c r="R329" s="65" t="n">
        <v>126.2562947</v>
      </c>
      <c r="S329" s="65" t="n">
        <v>48267</v>
      </c>
      <c r="T329" s="66" t="n">
        <v>61815</v>
      </c>
      <c r="U329" s="66" t="n">
        <v>74024</v>
      </c>
      <c r="V329" s="65" t="n">
        <v>281.8</v>
      </c>
      <c r="W329" s="66" t="n">
        <v>1455</v>
      </c>
      <c r="X329" s="65" t="n">
        <v>358.2</v>
      </c>
      <c r="Y329" s="65" t="n">
        <v>801.2707684</v>
      </c>
      <c r="Z329" s="65" t="n">
        <v>577.8022944</v>
      </c>
      <c r="AA329" s="65" t="n">
        <v>4871</v>
      </c>
      <c r="AB329" s="65" t="n">
        <v>8377</v>
      </c>
      <c r="AC329" s="67" t="n">
        <v>28348</v>
      </c>
      <c r="AD329" s="63"/>
    </row>
    <row r="330" customFormat="false" ht="15" hidden="false" customHeight="false" outlineLevel="0" collapsed="false">
      <c r="A330" s="64" t="s">
        <v>639</v>
      </c>
      <c r="B330" s="65" t="n">
        <v>1479</v>
      </c>
      <c r="C330" s="65" t="n">
        <v>293.3728741</v>
      </c>
      <c r="D330" s="65" t="n">
        <v>971.1317399</v>
      </c>
      <c r="E330" s="65" t="n">
        <v>988.6942913</v>
      </c>
      <c r="F330" s="65" t="n">
        <v>197.4399233</v>
      </c>
      <c r="G330" s="65" t="n">
        <v>421.0341082</v>
      </c>
      <c r="H330" s="65" t="n">
        <v>138.6</v>
      </c>
      <c r="I330" s="65" t="n">
        <v>200</v>
      </c>
      <c r="J330" s="65" t="n">
        <v>723.8386074</v>
      </c>
      <c r="K330" s="65" t="n">
        <v>1736.288395</v>
      </c>
      <c r="L330" s="65" t="n">
        <v>1308.793333</v>
      </c>
      <c r="M330" s="65" t="n">
        <v>731.9892069</v>
      </c>
      <c r="N330" s="65" t="n">
        <v>196.4103141</v>
      </c>
      <c r="O330" s="65" t="n">
        <v>3212</v>
      </c>
      <c r="P330" s="65" t="n">
        <v>1374</v>
      </c>
      <c r="Q330" s="65" t="n">
        <v>622.0479881</v>
      </c>
      <c r="R330" s="65" t="n">
        <v>132.2575844</v>
      </c>
      <c r="S330" s="65" t="n">
        <v>7339</v>
      </c>
      <c r="T330" s="66" t="n">
        <v>10075</v>
      </c>
      <c r="U330" s="66" t="n">
        <v>18623</v>
      </c>
      <c r="V330" s="65" t="n">
        <v>475</v>
      </c>
      <c r="W330" s="66" t="n">
        <v>2133</v>
      </c>
      <c r="X330" s="65" t="n">
        <v>364.3</v>
      </c>
      <c r="Y330" s="65" t="n">
        <v>660.2263119</v>
      </c>
      <c r="Z330" s="65" t="n">
        <v>605.266739</v>
      </c>
      <c r="AA330" s="65" t="n">
        <v>2747</v>
      </c>
      <c r="AB330" s="65" t="n">
        <v>1960</v>
      </c>
      <c r="AC330" s="67" t="n">
        <v>286.3</v>
      </c>
      <c r="AD330" s="63"/>
    </row>
    <row r="331" customFormat="false" ht="15" hidden="false" customHeight="false" outlineLevel="0" collapsed="false">
      <c r="A331" s="64" t="s">
        <v>640</v>
      </c>
      <c r="B331" s="65" t="n">
        <v>1867</v>
      </c>
      <c r="C331" s="65" t="n">
        <v>122.5022588</v>
      </c>
      <c r="D331" s="65" t="n">
        <v>405.5106735</v>
      </c>
      <c r="E331" s="65" t="n">
        <v>881.0021306</v>
      </c>
      <c r="F331" s="65" t="n">
        <v>101.921908</v>
      </c>
      <c r="G331" s="65" t="n">
        <v>217.3450987</v>
      </c>
      <c r="H331" s="65" t="n">
        <v>57.7</v>
      </c>
      <c r="I331" s="65" t="n">
        <v>200</v>
      </c>
      <c r="J331" s="65" t="n">
        <v>484.5246846</v>
      </c>
      <c r="K331" s="65" t="n">
        <v>725.0133506</v>
      </c>
      <c r="L331" s="65" t="n">
        <v>546.5063533</v>
      </c>
      <c r="M331" s="65" t="n">
        <v>305.6531098</v>
      </c>
      <c r="N331" s="65" t="n">
        <v>82.01408262</v>
      </c>
      <c r="O331" s="65" t="n">
        <v>7680</v>
      </c>
      <c r="P331" s="65" t="n">
        <v>253</v>
      </c>
      <c r="Q331" s="65" t="n">
        <v>259.7454992</v>
      </c>
      <c r="R331" s="65" t="n">
        <v>55.22614485</v>
      </c>
      <c r="S331" s="65" t="n">
        <v>15793</v>
      </c>
      <c r="T331" s="66" t="n">
        <v>17300</v>
      </c>
      <c r="U331" s="66" t="n">
        <v>32075</v>
      </c>
      <c r="V331" s="65" t="n">
        <v>921.4</v>
      </c>
      <c r="W331" s="66" t="n">
        <v>1453</v>
      </c>
      <c r="X331" s="65" t="n">
        <v>431.7</v>
      </c>
      <c r="Y331" s="65" t="n">
        <v>340.820257</v>
      </c>
      <c r="Z331" s="65" t="n">
        <v>252.7382361</v>
      </c>
      <c r="AA331" s="65" t="n">
        <v>3756</v>
      </c>
      <c r="AB331" s="65" t="n">
        <v>3082</v>
      </c>
      <c r="AC331" s="67" t="n">
        <v>171.5</v>
      </c>
      <c r="AD331" s="63"/>
    </row>
    <row r="332" customFormat="false" ht="15" hidden="false" customHeight="false" outlineLevel="0" collapsed="false">
      <c r="A332" s="64" t="s">
        <v>641</v>
      </c>
      <c r="B332" s="65" t="n">
        <v>2805</v>
      </c>
      <c r="C332" s="65" t="n">
        <v>59.62094393</v>
      </c>
      <c r="D332" s="65" t="n">
        <v>197.3590476</v>
      </c>
      <c r="E332" s="65" t="n">
        <v>818.690053</v>
      </c>
      <c r="F332" s="65" t="n">
        <v>56.47433555</v>
      </c>
      <c r="G332" s="65" t="n">
        <v>120.4296532</v>
      </c>
      <c r="H332" s="65" t="n">
        <v>4.907</v>
      </c>
      <c r="I332" s="65" t="n">
        <v>200</v>
      </c>
      <c r="J332" s="65" t="n">
        <v>327.3905019</v>
      </c>
      <c r="K332" s="65" t="n">
        <v>352.858639</v>
      </c>
      <c r="L332" s="65" t="n">
        <v>265.9806028</v>
      </c>
      <c r="M332" s="65" t="n">
        <v>148.7591094</v>
      </c>
      <c r="N332" s="65" t="n">
        <v>39.91564782</v>
      </c>
      <c r="O332" s="65" t="n">
        <v>6441</v>
      </c>
      <c r="P332" s="65" t="n">
        <v>199.8</v>
      </c>
      <c r="Q332" s="65" t="n">
        <v>126.4162146</v>
      </c>
      <c r="R332" s="65" t="n">
        <v>26.87815651</v>
      </c>
      <c r="S332" s="65" t="n">
        <v>11963</v>
      </c>
      <c r="T332" s="66" t="n">
        <v>13345</v>
      </c>
      <c r="U332" s="66" t="n">
        <v>28764</v>
      </c>
      <c r="V332" s="65" t="n">
        <v>1773</v>
      </c>
      <c r="W332" s="66" t="n">
        <v>2242</v>
      </c>
      <c r="X332" s="65" t="n">
        <v>1632</v>
      </c>
      <c r="Y332" s="65" t="n">
        <v>188.8465192</v>
      </c>
      <c r="Z332" s="65" t="n">
        <v>123.0058315</v>
      </c>
      <c r="AA332" s="65" t="n">
        <v>1668</v>
      </c>
      <c r="AB332" s="65" t="n">
        <v>2443</v>
      </c>
      <c r="AC332" s="67" t="n">
        <v>354.1</v>
      </c>
      <c r="AD332" s="63"/>
    </row>
    <row r="333" customFormat="false" ht="15" hidden="false" customHeight="false" outlineLevel="0" collapsed="false">
      <c r="A333" s="64" t="s">
        <v>642</v>
      </c>
      <c r="B333" s="65" t="n">
        <v>1508</v>
      </c>
      <c r="C333" s="65" t="n">
        <v>27.39059362</v>
      </c>
      <c r="D333" s="65" t="n">
        <v>90.66916945</v>
      </c>
      <c r="E333" s="65" t="n">
        <v>124.9274804</v>
      </c>
      <c r="F333" s="65" t="n">
        <v>38.80662108</v>
      </c>
      <c r="G333" s="65" t="n">
        <v>82.75383631</v>
      </c>
      <c r="H333" s="65" t="n">
        <v>4.928</v>
      </c>
      <c r="I333" s="65" t="n">
        <v>277.4</v>
      </c>
      <c r="J333" s="65" t="n">
        <v>124.5927592</v>
      </c>
      <c r="K333" s="65" t="n">
        <v>162.1075908</v>
      </c>
      <c r="L333" s="65" t="n">
        <v>122.1947544</v>
      </c>
      <c r="M333" s="65" t="n">
        <v>68.34176118</v>
      </c>
      <c r="N333" s="65" t="n">
        <v>18.33773866</v>
      </c>
      <c r="O333" s="65" t="n">
        <v>5383</v>
      </c>
      <c r="P333" s="65" t="n">
        <v>235</v>
      </c>
      <c r="Q333" s="65" t="n">
        <v>58.07716103</v>
      </c>
      <c r="R333" s="65" t="n">
        <v>12.34815509</v>
      </c>
      <c r="S333" s="65" t="n">
        <v>7113</v>
      </c>
      <c r="T333" s="66" t="n">
        <v>7264</v>
      </c>
      <c r="U333" s="66" t="n">
        <v>16752</v>
      </c>
      <c r="V333" s="65" t="n">
        <v>546.2</v>
      </c>
      <c r="W333" s="66" t="n">
        <v>1273</v>
      </c>
      <c r="X333" s="65" t="n">
        <v>1483</v>
      </c>
      <c r="Y333" s="65" t="n">
        <v>129.7668267</v>
      </c>
      <c r="Z333" s="65" t="n">
        <v>56.51038913</v>
      </c>
      <c r="AA333" s="65" t="n">
        <v>1530</v>
      </c>
      <c r="AB333" s="65" t="n">
        <v>2000</v>
      </c>
      <c r="AC333" s="67" t="n">
        <v>310.8</v>
      </c>
      <c r="AD333" s="63"/>
    </row>
    <row r="334" customFormat="false" ht="15" hidden="false" customHeight="false" outlineLevel="0" collapsed="false">
      <c r="A334" s="64" t="s">
        <v>643</v>
      </c>
      <c r="B334" s="65" t="n">
        <v>2804</v>
      </c>
      <c r="C334" s="65" t="n">
        <v>16.93922226</v>
      </c>
      <c r="D334" s="65" t="n">
        <v>56.07272463</v>
      </c>
      <c r="E334" s="65" t="n">
        <v>2.257931145</v>
      </c>
      <c r="F334" s="65" t="n">
        <v>31.01102402</v>
      </c>
      <c r="G334" s="65" t="n">
        <v>66.12998335</v>
      </c>
      <c r="H334" s="65" t="n">
        <v>7.409</v>
      </c>
      <c r="I334" s="65" t="n">
        <v>200</v>
      </c>
      <c r="J334" s="65" t="n">
        <v>8.597048895</v>
      </c>
      <c r="K334" s="65" t="n">
        <v>100.2525374</v>
      </c>
      <c r="L334" s="65" t="n">
        <v>75.56915824</v>
      </c>
      <c r="M334" s="65" t="n">
        <v>42.2647387</v>
      </c>
      <c r="N334" s="65" t="n">
        <v>11.34064618</v>
      </c>
      <c r="O334" s="65" t="n">
        <v>2102</v>
      </c>
      <c r="P334" s="65" t="n">
        <v>212.6</v>
      </c>
      <c r="Q334" s="65" t="n">
        <v>35.9167805</v>
      </c>
      <c r="R334" s="65" t="n">
        <v>7.636495448</v>
      </c>
      <c r="S334" s="65" t="n">
        <v>9634</v>
      </c>
      <c r="T334" s="66" t="n">
        <v>5509</v>
      </c>
      <c r="U334" s="66" t="n">
        <v>16110</v>
      </c>
      <c r="V334" s="65" t="n">
        <v>663.3</v>
      </c>
      <c r="W334" s="66" t="n">
        <v>767.2</v>
      </c>
      <c r="X334" s="65" t="n">
        <v>916.7</v>
      </c>
      <c r="Y334" s="65" t="n">
        <v>103.6988552</v>
      </c>
      <c r="Z334" s="65" t="n">
        <v>34.94783847</v>
      </c>
      <c r="AA334" s="65" t="n">
        <v>75</v>
      </c>
      <c r="AB334" s="65" t="n">
        <v>6010</v>
      </c>
      <c r="AC334" s="67" t="n">
        <v>587.3</v>
      </c>
      <c r="AD334" s="63"/>
    </row>
    <row r="335" customFormat="false" ht="15" hidden="false" customHeight="false" outlineLevel="0" collapsed="false">
      <c r="A335" s="64" t="s">
        <v>644</v>
      </c>
      <c r="B335" s="65" t="n">
        <v>2751</v>
      </c>
      <c r="C335" s="65" t="n">
        <v>14.14358961</v>
      </c>
      <c r="D335" s="65" t="n">
        <v>46.81853707</v>
      </c>
      <c r="E335" s="65" t="n">
        <v>0.232220947</v>
      </c>
      <c r="F335" s="65" t="n">
        <v>96.87243276</v>
      </c>
      <c r="G335" s="65" t="n">
        <v>206.5772598</v>
      </c>
      <c r="H335" s="65" t="n">
        <v>12.21</v>
      </c>
      <c r="I335" s="65" t="n">
        <v>85</v>
      </c>
      <c r="J335" s="65" t="n">
        <v>2.084476524</v>
      </c>
      <c r="K335" s="65" t="n">
        <v>83.70695681</v>
      </c>
      <c r="L335" s="65" t="n">
        <v>63.09729838</v>
      </c>
      <c r="M335" s="65" t="n">
        <v>35.28940762</v>
      </c>
      <c r="N335" s="65" t="n">
        <v>9.468997041</v>
      </c>
      <c r="O335" s="65" t="n">
        <v>11592</v>
      </c>
      <c r="P335" s="65" t="n">
        <v>187.4</v>
      </c>
      <c r="Q335" s="65" t="n">
        <v>29.98911022</v>
      </c>
      <c r="R335" s="65" t="n">
        <v>6.376175719</v>
      </c>
      <c r="S335" s="65" t="n">
        <v>13833</v>
      </c>
      <c r="T335" s="66" t="n">
        <v>5964</v>
      </c>
      <c r="U335" s="66" t="n">
        <v>22139</v>
      </c>
      <c r="V335" s="65" t="n">
        <v>1065</v>
      </c>
      <c r="W335" s="66" t="n">
        <v>961.5</v>
      </c>
      <c r="X335" s="65" t="n">
        <v>315.6</v>
      </c>
      <c r="Y335" s="65" t="n">
        <v>323.935139</v>
      </c>
      <c r="Z335" s="65" t="n">
        <v>29.18008144</v>
      </c>
      <c r="AA335" s="65" t="n">
        <v>75</v>
      </c>
      <c r="AB335" s="65" t="n">
        <v>2286</v>
      </c>
      <c r="AC335" s="67" t="n">
        <v>895.5</v>
      </c>
      <c r="AD335" s="63"/>
    </row>
    <row r="336" customFormat="false" ht="15" hidden="false" customHeight="false" outlineLevel="0" collapsed="false">
      <c r="A336" s="64" t="s">
        <v>645</v>
      </c>
      <c r="B336" s="65" t="n">
        <v>1411</v>
      </c>
      <c r="C336" s="65" t="n">
        <v>14.58989631</v>
      </c>
      <c r="D336" s="65" t="n">
        <v>48.295915</v>
      </c>
      <c r="E336" s="65" t="n">
        <v>44.71154628</v>
      </c>
      <c r="F336" s="65" t="n">
        <v>25.72423114</v>
      </c>
      <c r="G336" s="65" t="n">
        <v>54.85607233</v>
      </c>
      <c r="H336" s="65" t="n">
        <v>13.08</v>
      </c>
      <c r="I336" s="65" t="n">
        <v>85</v>
      </c>
      <c r="J336" s="65" t="n">
        <v>152.9972919</v>
      </c>
      <c r="K336" s="65" t="n">
        <v>86.34836379</v>
      </c>
      <c r="L336" s="65" t="n">
        <v>65.08835922</v>
      </c>
      <c r="M336" s="65" t="n">
        <v>36.40297919</v>
      </c>
      <c r="N336" s="65" t="n">
        <v>9.767795084</v>
      </c>
      <c r="O336" s="65" t="n">
        <v>8261</v>
      </c>
      <c r="P336" s="65" t="n">
        <v>161.4</v>
      </c>
      <c r="Q336" s="65" t="n">
        <v>30.93542876</v>
      </c>
      <c r="R336" s="65" t="n">
        <v>6.57737853</v>
      </c>
      <c r="S336" s="65" t="n">
        <v>9230</v>
      </c>
      <c r="T336" s="66" t="n">
        <v>4957</v>
      </c>
      <c r="U336" s="66" t="n">
        <v>15925</v>
      </c>
      <c r="V336" s="65" t="n">
        <v>1216</v>
      </c>
      <c r="W336" s="66" t="n">
        <v>1165</v>
      </c>
      <c r="X336" s="65" t="n">
        <v>331.7</v>
      </c>
      <c r="Y336" s="65" t="n">
        <v>86.02016232</v>
      </c>
      <c r="Z336" s="65" t="n">
        <v>30.10087074</v>
      </c>
      <c r="AA336" s="65" t="n">
        <v>75</v>
      </c>
      <c r="AB336" s="65" t="n">
        <v>600</v>
      </c>
      <c r="AC336" s="67" t="n">
        <v>1024</v>
      </c>
      <c r="AD336" s="63"/>
    </row>
    <row r="337" customFormat="false" ht="15" hidden="false" customHeight="false" outlineLevel="0" collapsed="false">
      <c r="A337" s="64" t="s">
        <v>646</v>
      </c>
      <c r="B337" s="65" t="n">
        <v>1211</v>
      </c>
      <c r="C337" s="65" t="n">
        <v>64.7779958</v>
      </c>
      <c r="D337" s="65" t="n">
        <v>214.4300763</v>
      </c>
      <c r="E337" s="65" t="n">
        <v>181.2993893</v>
      </c>
      <c r="F337" s="65" t="n">
        <v>55.14184486</v>
      </c>
      <c r="G337" s="65" t="n">
        <v>117.5881609</v>
      </c>
      <c r="H337" s="65" t="n">
        <v>12.62</v>
      </c>
      <c r="I337" s="65" t="n">
        <v>150</v>
      </c>
      <c r="J337" s="65" t="n">
        <v>144.1091456</v>
      </c>
      <c r="K337" s="65" t="n">
        <v>383.3799656</v>
      </c>
      <c r="L337" s="65" t="n">
        <v>288.9872121</v>
      </c>
      <c r="M337" s="65" t="n">
        <v>161.6263737</v>
      </c>
      <c r="N337" s="65" t="n">
        <v>43.36824439</v>
      </c>
      <c r="O337" s="65" t="n">
        <v>1166</v>
      </c>
      <c r="P337" s="65" t="n">
        <v>73.72</v>
      </c>
      <c r="Q337" s="65" t="n">
        <v>137.3508784</v>
      </c>
      <c r="R337" s="65" t="n">
        <v>29.20304501</v>
      </c>
      <c r="S337" s="65" t="n">
        <v>6490</v>
      </c>
      <c r="T337" s="66" t="n">
        <v>4233</v>
      </c>
      <c r="U337" s="66" t="n">
        <v>8935</v>
      </c>
      <c r="V337" s="65" t="n">
        <v>1225</v>
      </c>
      <c r="W337" s="66" t="n">
        <v>1204</v>
      </c>
      <c r="X337" s="65" t="n">
        <v>283.7</v>
      </c>
      <c r="Y337" s="65" t="n">
        <v>184.3907567</v>
      </c>
      <c r="Z337" s="65" t="n">
        <v>133.6455062</v>
      </c>
      <c r="AA337" s="65" t="n">
        <v>75</v>
      </c>
      <c r="AB337" s="65" t="n">
        <v>500</v>
      </c>
      <c r="AC337" s="67" t="n">
        <v>1011</v>
      </c>
      <c r="AD337" s="63"/>
    </row>
    <row r="338" customFormat="false" ht="15" hidden="false" customHeight="false" outlineLevel="0" collapsed="false">
      <c r="A338" s="64" t="s">
        <v>647</v>
      </c>
      <c r="B338" s="65" t="n">
        <v>1173</v>
      </c>
      <c r="C338" s="65" t="n">
        <v>183.4890455</v>
      </c>
      <c r="D338" s="65" t="n">
        <v>607.3909748</v>
      </c>
      <c r="E338" s="65" t="n">
        <v>887.9187539</v>
      </c>
      <c r="F338" s="65" t="n">
        <v>143.085256</v>
      </c>
      <c r="G338" s="65" t="n">
        <v>305.1245772</v>
      </c>
      <c r="H338" s="65" t="n">
        <v>7.655</v>
      </c>
      <c r="I338" s="65" t="n">
        <v>200</v>
      </c>
      <c r="J338" s="65" t="n">
        <v>2159.164342</v>
      </c>
      <c r="K338" s="65" t="n">
        <v>1085.955548</v>
      </c>
      <c r="L338" s="65" t="n">
        <v>818.5802454</v>
      </c>
      <c r="M338" s="65" t="n">
        <v>457.8201078</v>
      </c>
      <c r="N338" s="65" t="n">
        <v>122.844149</v>
      </c>
      <c r="O338" s="65" t="n">
        <v>5486</v>
      </c>
      <c r="P338" s="65" t="n">
        <v>244.8</v>
      </c>
      <c r="Q338" s="65" t="n">
        <v>389.0577542</v>
      </c>
      <c r="R338" s="65" t="n">
        <v>82.72004695</v>
      </c>
      <c r="S338" s="65" t="n">
        <v>4981</v>
      </c>
      <c r="T338" s="66" t="n">
        <v>4234</v>
      </c>
      <c r="U338" s="66" t="n">
        <v>12103</v>
      </c>
      <c r="V338" s="65" t="n">
        <v>666.4</v>
      </c>
      <c r="W338" s="66" t="n">
        <v>897.3</v>
      </c>
      <c r="X338" s="65" t="n">
        <v>780.7</v>
      </c>
      <c r="Y338" s="65" t="n">
        <v>478.4678258</v>
      </c>
      <c r="Z338" s="65" t="n">
        <v>378.5619803</v>
      </c>
      <c r="AA338" s="65" t="n">
        <v>215.2</v>
      </c>
      <c r="AB338" s="65" t="n">
        <v>500</v>
      </c>
      <c r="AC338" s="67" t="n">
        <v>692.3</v>
      </c>
      <c r="AD338" s="63"/>
    </row>
    <row r="339" customFormat="false" ht="15" hidden="false" customHeight="false" outlineLevel="0" collapsed="false">
      <c r="A339" s="64" t="s">
        <v>648</v>
      </c>
      <c r="B339" s="65" t="n">
        <v>1670</v>
      </c>
      <c r="C339" s="65" t="n">
        <v>350.1369739</v>
      </c>
      <c r="D339" s="65" t="n">
        <v>1159.033976</v>
      </c>
      <c r="E339" s="65" t="n">
        <v>1854.205771</v>
      </c>
      <c r="F339" s="65" t="n">
        <v>289.6159643</v>
      </c>
      <c r="G339" s="65" t="n">
        <v>617.5964678</v>
      </c>
      <c r="H339" s="65" t="n">
        <v>544</v>
      </c>
      <c r="I339" s="65" t="n">
        <v>200</v>
      </c>
      <c r="J339" s="65" t="n">
        <v>4185.442203</v>
      </c>
      <c r="K339" s="65" t="n">
        <v>2072.239182</v>
      </c>
      <c r="L339" s="65" t="n">
        <v>1562.028999</v>
      </c>
      <c r="M339" s="65" t="n">
        <v>873.6202575</v>
      </c>
      <c r="N339" s="65" t="n">
        <v>234.4133323</v>
      </c>
      <c r="O339" s="65" t="n">
        <v>4993</v>
      </c>
      <c r="P339" s="65" t="n">
        <v>207.4</v>
      </c>
      <c r="Q339" s="65" t="n">
        <v>742.4067437</v>
      </c>
      <c r="R339" s="65" t="n">
        <v>157.847826</v>
      </c>
      <c r="S339" s="65" t="n">
        <v>7140</v>
      </c>
      <c r="T339" s="66" t="n">
        <v>7442</v>
      </c>
      <c r="U339" s="66" t="n">
        <v>18061</v>
      </c>
      <c r="V339" s="65" t="n">
        <v>815</v>
      </c>
      <c r="W339" s="66" t="n">
        <v>1722</v>
      </c>
      <c r="X339" s="65" t="n">
        <v>200.1</v>
      </c>
      <c r="Y339" s="65" t="n">
        <v>968.4570212</v>
      </c>
      <c r="Z339" s="65" t="n">
        <v>722.378526</v>
      </c>
      <c r="AA339" s="65" t="n">
        <v>175</v>
      </c>
      <c r="AB339" s="65" t="n">
        <v>699.8</v>
      </c>
      <c r="AC339" s="67" t="n">
        <v>570.5</v>
      </c>
      <c r="AD339" s="63"/>
    </row>
    <row r="340" customFormat="false" ht="15" hidden="false" customHeight="false" outlineLevel="0" collapsed="false">
      <c r="A340" s="64" t="s">
        <v>649</v>
      </c>
      <c r="B340" s="65" t="n">
        <v>1749</v>
      </c>
      <c r="C340" s="65" t="n">
        <v>452.533899</v>
      </c>
      <c r="D340" s="65" t="n">
        <v>1497.991367</v>
      </c>
      <c r="E340" s="65" t="n">
        <v>2260.586067</v>
      </c>
      <c r="F340" s="65" t="n">
        <v>415.4484235</v>
      </c>
      <c r="G340" s="65" t="n">
        <v>885.9300264</v>
      </c>
      <c r="H340" s="65" t="n">
        <v>23.42</v>
      </c>
      <c r="I340" s="65" t="n">
        <v>200</v>
      </c>
      <c r="J340" s="65" t="n">
        <v>3412.833998</v>
      </c>
      <c r="K340" s="65" t="n">
        <v>2678.261785</v>
      </c>
      <c r="L340" s="65" t="n">
        <v>2018.841556</v>
      </c>
      <c r="M340" s="65" t="n">
        <v>1129.108923</v>
      </c>
      <c r="N340" s="65" t="n">
        <v>302.9670876</v>
      </c>
      <c r="O340" s="65" t="n">
        <v>4990</v>
      </c>
      <c r="P340" s="65" t="n">
        <v>188.2</v>
      </c>
      <c r="Q340" s="65" t="n">
        <v>959.5222539</v>
      </c>
      <c r="R340" s="65" t="n">
        <v>204.0101374</v>
      </c>
      <c r="S340" s="65" t="n">
        <v>7457</v>
      </c>
      <c r="T340" s="66" t="n">
        <v>8421</v>
      </c>
      <c r="U340" s="66" t="n">
        <v>17231</v>
      </c>
      <c r="V340" s="65" t="n">
        <v>135.2</v>
      </c>
      <c r="W340" s="66" t="n">
        <v>581.8</v>
      </c>
      <c r="X340" s="65" t="n">
        <v>212.9</v>
      </c>
      <c r="Y340" s="65" t="n">
        <v>1389.232612</v>
      </c>
      <c r="Z340" s="65" t="n">
        <v>933.6368202</v>
      </c>
      <c r="AA340" s="65" t="n">
        <v>183.6</v>
      </c>
      <c r="AB340" s="65" t="n">
        <v>897.1</v>
      </c>
      <c r="AC340" s="67" t="n">
        <v>180.7</v>
      </c>
      <c r="AD340" s="63"/>
    </row>
    <row r="341" customFormat="false" ht="15" hidden="false" customHeight="false" outlineLevel="0" collapsed="false">
      <c r="A341" s="64" t="s">
        <v>650</v>
      </c>
      <c r="B341" s="65" t="n">
        <v>1467</v>
      </c>
      <c r="C341" s="65" t="n">
        <v>351.7688211</v>
      </c>
      <c r="D341" s="65" t="n">
        <v>1164.435766</v>
      </c>
      <c r="E341" s="65" t="n">
        <v>740.947136</v>
      </c>
      <c r="F341" s="65" t="n">
        <v>266.4013635</v>
      </c>
      <c r="G341" s="65" t="n">
        <v>568.0920992</v>
      </c>
      <c r="H341" s="65" t="n">
        <v>125.9</v>
      </c>
      <c r="I341" s="65" t="n">
        <v>200</v>
      </c>
      <c r="J341" s="65" t="n">
        <v>1071.02472</v>
      </c>
      <c r="K341" s="65" t="n">
        <v>2081.897053</v>
      </c>
      <c r="L341" s="65" t="n">
        <v>1569.308986</v>
      </c>
      <c r="M341" s="65" t="n">
        <v>877.6918491</v>
      </c>
      <c r="N341" s="65" t="n">
        <v>235.5058382</v>
      </c>
      <c r="O341" s="65" t="n">
        <v>4987</v>
      </c>
      <c r="P341" s="65" t="n">
        <v>204.3</v>
      </c>
      <c r="Q341" s="65" t="n">
        <v>745.866802</v>
      </c>
      <c r="R341" s="65" t="n">
        <v>158.583491</v>
      </c>
      <c r="S341" s="65" t="n">
        <v>21545</v>
      </c>
      <c r="T341" s="66" t="n">
        <v>25500</v>
      </c>
      <c r="U341" s="66" t="n">
        <v>38142</v>
      </c>
      <c r="V341" s="65" t="n">
        <v>250.1</v>
      </c>
      <c r="W341" s="66" t="n">
        <v>678.2</v>
      </c>
      <c r="X341" s="65" t="n">
        <v>226</v>
      </c>
      <c r="Y341" s="65" t="n">
        <v>890.8289001</v>
      </c>
      <c r="Z341" s="65" t="n">
        <v>725.7452409</v>
      </c>
      <c r="AA341" s="65" t="n">
        <v>194</v>
      </c>
      <c r="AB341" s="65" t="n">
        <v>1064</v>
      </c>
      <c r="AC341" s="67" t="n">
        <v>266.2</v>
      </c>
      <c r="AD341" s="63"/>
    </row>
    <row r="342" customFormat="false" ht="15" hidden="false" customHeight="false" outlineLevel="0" collapsed="false">
      <c r="A342" s="64" t="s">
        <v>651</v>
      </c>
      <c r="B342" s="65" t="n">
        <v>4531</v>
      </c>
      <c r="C342" s="65" t="n">
        <v>206.6727917</v>
      </c>
      <c r="D342" s="65" t="n">
        <v>684.1345111</v>
      </c>
      <c r="E342" s="65" t="n">
        <v>583.5718517</v>
      </c>
      <c r="F342" s="65" t="n">
        <v>140.5916914</v>
      </c>
      <c r="G342" s="65" t="n">
        <v>299.8071333</v>
      </c>
      <c r="H342" s="65" t="n">
        <v>137.7</v>
      </c>
      <c r="I342" s="65" t="n">
        <v>200</v>
      </c>
      <c r="J342" s="65" t="n">
        <v>916.0188137</v>
      </c>
      <c r="K342" s="65" t="n">
        <v>1223.165472</v>
      </c>
      <c r="L342" s="65" t="n">
        <v>922.0074372</v>
      </c>
      <c r="M342" s="65" t="n">
        <v>515.6654423</v>
      </c>
      <c r="N342" s="65" t="n">
        <v>138.3654438</v>
      </c>
      <c r="O342" s="65" t="n">
        <v>4988</v>
      </c>
      <c r="P342" s="65" t="n">
        <v>201.4</v>
      </c>
      <c r="Q342" s="65" t="n">
        <v>438.2150008</v>
      </c>
      <c r="R342" s="65" t="n">
        <v>93.17168222</v>
      </c>
      <c r="S342" s="65" t="n">
        <v>22232</v>
      </c>
      <c r="T342" s="66" t="n">
        <v>27260</v>
      </c>
      <c r="U342" s="66" t="n">
        <v>44750</v>
      </c>
      <c r="V342" s="65" t="n">
        <v>345.7</v>
      </c>
      <c r="W342" s="66" t="n">
        <v>730.8</v>
      </c>
      <c r="X342" s="65" t="n">
        <v>228.8</v>
      </c>
      <c r="Y342" s="65" t="n">
        <v>470.1295075</v>
      </c>
      <c r="Z342" s="65" t="n">
        <v>426.3930912</v>
      </c>
      <c r="AA342" s="65" t="n">
        <v>175</v>
      </c>
      <c r="AB342" s="65" t="n">
        <v>2217</v>
      </c>
      <c r="AC342" s="67" t="n">
        <v>1300</v>
      </c>
      <c r="AD342" s="63"/>
    </row>
    <row r="343" customFormat="false" ht="15" hidden="false" customHeight="false" outlineLevel="0" collapsed="false">
      <c r="A343" s="64" t="s">
        <v>652</v>
      </c>
      <c r="B343" s="65" t="n">
        <v>3105</v>
      </c>
      <c r="C343" s="65" t="n">
        <v>82.6635179</v>
      </c>
      <c r="D343" s="65" t="n">
        <v>273.6352712</v>
      </c>
      <c r="E343" s="65" t="n">
        <v>1028.88188</v>
      </c>
      <c r="F343" s="65" t="n">
        <v>66.67285875</v>
      </c>
      <c r="G343" s="65" t="n">
        <v>142.1776668</v>
      </c>
      <c r="H343" s="65" t="n">
        <v>66.43</v>
      </c>
      <c r="I343" s="65" t="n">
        <v>200</v>
      </c>
      <c r="J343" s="65" t="n">
        <v>386.3776526</v>
      </c>
      <c r="K343" s="65" t="n">
        <v>489.233053</v>
      </c>
      <c r="L343" s="65" t="n">
        <v>368.7779976</v>
      </c>
      <c r="M343" s="65" t="n">
        <v>206.2522075</v>
      </c>
      <c r="N343" s="65" t="n">
        <v>55.3424292</v>
      </c>
      <c r="O343" s="65" t="n">
        <v>5377</v>
      </c>
      <c r="P343" s="65" t="n">
        <v>249.3</v>
      </c>
      <c r="Q343" s="65" t="n">
        <v>175.274129</v>
      </c>
      <c r="R343" s="65" t="n">
        <v>37.26614886</v>
      </c>
      <c r="S343" s="65" t="n">
        <v>20013</v>
      </c>
      <c r="T343" s="66" t="n">
        <v>24009</v>
      </c>
      <c r="U343" s="66" t="n">
        <v>42406</v>
      </c>
      <c r="V343" s="65" t="n">
        <v>1259</v>
      </c>
      <c r="W343" s="66" t="n">
        <v>1622</v>
      </c>
      <c r="X343" s="65" t="n">
        <v>202.5</v>
      </c>
      <c r="Y343" s="65" t="n">
        <v>222.9497201</v>
      </c>
      <c r="Z343" s="65" t="n">
        <v>170.5456855</v>
      </c>
      <c r="AA343" s="65" t="n">
        <v>175</v>
      </c>
      <c r="AB343" s="65" t="n">
        <v>4354</v>
      </c>
      <c r="AC343" s="67" t="n">
        <v>1310</v>
      </c>
      <c r="AD343" s="63"/>
    </row>
    <row r="344" customFormat="false" ht="15" hidden="false" customHeight="false" outlineLevel="0" collapsed="false">
      <c r="A344" s="64" t="s">
        <v>653</v>
      </c>
      <c r="B344" s="65" t="n">
        <v>4227</v>
      </c>
      <c r="C344" s="65" t="n">
        <v>63.52138892</v>
      </c>
      <c r="D344" s="65" t="n">
        <v>210.2704183</v>
      </c>
      <c r="E344" s="65" t="n">
        <v>598.4393906</v>
      </c>
      <c r="F344" s="65" t="n">
        <v>57.94687111</v>
      </c>
      <c r="G344" s="65" t="n">
        <v>123.5697866</v>
      </c>
      <c r="H344" s="65" t="n">
        <v>3.631</v>
      </c>
      <c r="I344" s="65" t="n">
        <v>200</v>
      </c>
      <c r="J344" s="65" t="n">
        <v>215.5184441</v>
      </c>
      <c r="K344" s="65" t="n">
        <v>375.9429047</v>
      </c>
      <c r="L344" s="65" t="n">
        <v>283.3812449</v>
      </c>
      <c r="M344" s="65" t="n">
        <v>158.4910372</v>
      </c>
      <c r="N344" s="65" t="n">
        <v>42.52695819</v>
      </c>
      <c r="O344" s="65" t="n">
        <v>10002</v>
      </c>
      <c r="P344" s="65" t="n">
        <v>189.1</v>
      </c>
      <c r="Q344" s="65" t="n">
        <v>134.6864542</v>
      </c>
      <c r="R344" s="65" t="n">
        <v>28.63654482</v>
      </c>
      <c r="S344" s="65" t="n">
        <v>13957</v>
      </c>
      <c r="T344" s="66" t="n">
        <v>16146</v>
      </c>
      <c r="U344" s="66" t="n">
        <v>38500</v>
      </c>
      <c r="V344" s="65" t="n">
        <v>3541</v>
      </c>
      <c r="W344" s="66" t="n">
        <v>4401</v>
      </c>
      <c r="X344" s="65" t="n">
        <v>1633</v>
      </c>
      <c r="Y344" s="65" t="n">
        <v>193.7705828</v>
      </c>
      <c r="Z344" s="65" t="n">
        <v>131.0529613</v>
      </c>
      <c r="AA344" s="65" t="n">
        <v>754.6</v>
      </c>
      <c r="AB344" s="65" t="n">
        <v>5220</v>
      </c>
      <c r="AC344" s="67" t="n">
        <v>464.2</v>
      </c>
      <c r="AD344" s="63"/>
    </row>
    <row r="345" customFormat="false" ht="15" hidden="false" customHeight="false" outlineLevel="0" collapsed="false">
      <c r="A345" s="64" t="s">
        <v>654</v>
      </c>
      <c r="B345" s="65" t="n">
        <v>3292</v>
      </c>
      <c r="C345" s="65" t="n">
        <v>32.99614845</v>
      </c>
      <c r="D345" s="65" t="n">
        <v>109.2248462</v>
      </c>
      <c r="E345" s="65" t="n">
        <v>218.7279437</v>
      </c>
      <c r="F345" s="65" t="n">
        <v>33.04560069</v>
      </c>
      <c r="G345" s="65" t="n">
        <v>70.46865083</v>
      </c>
      <c r="H345" s="65" t="n">
        <v>4.887</v>
      </c>
      <c r="I345" s="65" t="n">
        <v>277.4</v>
      </c>
      <c r="J345" s="65" t="n">
        <v>87.91871907</v>
      </c>
      <c r="K345" s="65" t="n">
        <v>195.2833227</v>
      </c>
      <c r="L345" s="65" t="n">
        <v>147.2022225</v>
      </c>
      <c r="M345" s="65" t="n">
        <v>82.32807688</v>
      </c>
      <c r="N345" s="65" t="n">
        <v>22.09060364</v>
      </c>
      <c r="O345" s="65" t="n">
        <v>5637</v>
      </c>
      <c r="P345" s="65" t="n">
        <v>225</v>
      </c>
      <c r="Q345" s="65" t="n">
        <v>69.96280013</v>
      </c>
      <c r="R345" s="65" t="n">
        <v>14.87523651</v>
      </c>
      <c r="S345" s="65" t="n">
        <v>11697</v>
      </c>
      <c r="T345" s="66" t="n">
        <v>8776</v>
      </c>
      <c r="U345" s="66" t="n">
        <v>18992</v>
      </c>
      <c r="V345" s="65" t="n">
        <v>514.5</v>
      </c>
      <c r="W345" s="66" t="n">
        <v>775.9</v>
      </c>
      <c r="X345" s="65" t="n">
        <v>1504</v>
      </c>
      <c r="Y345" s="65" t="n">
        <v>110.5023478</v>
      </c>
      <c r="Z345" s="65" t="n">
        <v>68.07538437</v>
      </c>
      <c r="AA345" s="65" t="n">
        <v>700.9</v>
      </c>
      <c r="AB345" s="65" t="n">
        <v>1573</v>
      </c>
      <c r="AC345" s="67" t="n">
        <v>394.9</v>
      </c>
      <c r="AD345" s="63"/>
    </row>
    <row r="346" customFormat="false" ht="15" hidden="false" customHeight="false" outlineLevel="0" collapsed="false">
      <c r="A346" s="64" t="s">
        <v>655</v>
      </c>
      <c r="B346" s="65" t="n">
        <v>2403</v>
      </c>
      <c r="C346" s="65" t="n">
        <v>21.04322687</v>
      </c>
      <c r="D346" s="65" t="n">
        <v>69.65792451</v>
      </c>
      <c r="E346" s="65" t="n">
        <v>44.01376137</v>
      </c>
      <c r="F346" s="65" t="n">
        <v>28.81359147</v>
      </c>
      <c r="G346" s="65" t="n">
        <v>61.44403109</v>
      </c>
      <c r="H346" s="65" t="n">
        <v>10.13</v>
      </c>
      <c r="I346" s="65" t="n">
        <v>200</v>
      </c>
      <c r="J346" s="65" t="n">
        <v>196.6396896</v>
      </c>
      <c r="K346" s="65" t="n">
        <v>124.5415437</v>
      </c>
      <c r="L346" s="65" t="n">
        <v>93.87791935</v>
      </c>
      <c r="M346" s="65" t="n">
        <v>52.50456434</v>
      </c>
      <c r="N346" s="65" t="n">
        <v>14.08823774</v>
      </c>
      <c r="O346" s="65" t="n">
        <v>5434</v>
      </c>
      <c r="P346" s="65" t="n">
        <v>212.1</v>
      </c>
      <c r="Q346" s="65" t="n">
        <v>44.61863413</v>
      </c>
      <c r="R346" s="65" t="n">
        <v>9.486651968</v>
      </c>
      <c r="S346" s="65" t="n">
        <v>13289</v>
      </c>
      <c r="T346" s="66" t="n">
        <v>6738</v>
      </c>
      <c r="U346" s="66" t="n">
        <v>15292</v>
      </c>
      <c r="V346" s="65" t="n">
        <v>938.6</v>
      </c>
      <c r="W346" s="66" t="n">
        <v>895.7</v>
      </c>
      <c r="X346" s="65" t="n">
        <v>410.6</v>
      </c>
      <c r="Y346" s="65" t="n">
        <v>96.35078311</v>
      </c>
      <c r="Z346" s="65" t="n">
        <v>43.41493855</v>
      </c>
      <c r="AA346" s="65" t="n">
        <v>75</v>
      </c>
      <c r="AB346" s="65" t="n">
        <v>1547</v>
      </c>
      <c r="AC346" s="67" t="n">
        <v>834.4</v>
      </c>
      <c r="AD346" s="63"/>
    </row>
    <row r="347" customFormat="false" ht="15" hidden="false" customHeight="false" outlineLevel="0" collapsed="false">
      <c r="A347" s="64" t="s">
        <v>656</v>
      </c>
      <c r="B347" s="65" t="n">
        <v>2305</v>
      </c>
      <c r="C347" s="65" t="n">
        <v>19.05463969</v>
      </c>
      <c r="D347" s="65" t="n">
        <v>63.07524324</v>
      </c>
      <c r="E347" s="65" t="n">
        <v>0.248035188</v>
      </c>
      <c r="F347" s="65" t="n">
        <v>29.73690351</v>
      </c>
      <c r="G347" s="65" t="n">
        <v>63.41296349</v>
      </c>
      <c r="H347" s="65" t="n">
        <v>13.67</v>
      </c>
      <c r="I347" s="65" t="n">
        <v>85</v>
      </c>
      <c r="J347" s="65" t="n">
        <v>14.39244304</v>
      </c>
      <c r="K347" s="65" t="n">
        <v>112.7723545</v>
      </c>
      <c r="L347" s="65" t="n">
        <v>85.00644599</v>
      </c>
      <c r="M347" s="65" t="n">
        <v>47.54287742</v>
      </c>
      <c r="N347" s="65" t="n">
        <v>12.75689778</v>
      </c>
      <c r="O347" s="65" t="n">
        <v>9767</v>
      </c>
      <c r="P347" s="65" t="n">
        <v>182.1</v>
      </c>
      <c r="Q347" s="65" t="n">
        <v>40.40216846</v>
      </c>
      <c r="R347" s="65" t="n">
        <v>8.590162348</v>
      </c>
      <c r="S347" s="65" t="n">
        <v>16091</v>
      </c>
      <c r="T347" s="66" t="n">
        <v>9527</v>
      </c>
      <c r="U347" s="66" t="n">
        <v>22056</v>
      </c>
      <c r="V347" s="65" t="n">
        <v>1119</v>
      </c>
      <c r="W347" s="66" t="n">
        <v>1009</v>
      </c>
      <c r="X347" s="65" t="n">
        <v>333.1</v>
      </c>
      <c r="Y347" s="65" t="n">
        <v>99.43827876</v>
      </c>
      <c r="Z347" s="65" t="n">
        <v>39.31222224</v>
      </c>
      <c r="AA347" s="65" t="n">
        <v>75</v>
      </c>
      <c r="AB347" s="65" t="n">
        <v>657.9</v>
      </c>
      <c r="AC347" s="67" t="n">
        <v>997.1</v>
      </c>
      <c r="AD347" s="63"/>
    </row>
    <row r="348" customFormat="false" ht="15" hidden="false" customHeight="false" outlineLevel="0" collapsed="false">
      <c r="A348" s="64" t="s">
        <v>657</v>
      </c>
      <c r="B348" s="65" t="n">
        <v>1464</v>
      </c>
      <c r="C348" s="65" t="n">
        <v>18.43958455</v>
      </c>
      <c r="D348" s="65" t="n">
        <v>61.03926916</v>
      </c>
      <c r="E348" s="65" t="n">
        <v>44.86022003</v>
      </c>
      <c r="F348" s="65" t="n">
        <v>26.03998748</v>
      </c>
      <c r="G348" s="65" t="n">
        <v>55.5294123</v>
      </c>
      <c r="H348" s="65" t="n">
        <v>15.48</v>
      </c>
      <c r="I348" s="65" t="n">
        <v>85</v>
      </c>
      <c r="J348" s="65" t="n">
        <v>171.6103779</v>
      </c>
      <c r="K348" s="65" t="n">
        <v>109.1322324</v>
      </c>
      <c r="L348" s="65" t="n">
        <v>82.26256564</v>
      </c>
      <c r="M348" s="65" t="n">
        <v>46.00826478</v>
      </c>
      <c r="N348" s="65" t="n">
        <v>12.34512429</v>
      </c>
      <c r="O348" s="65" t="n">
        <v>7959</v>
      </c>
      <c r="P348" s="65" t="n">
        <v>143.8</v>
      </c>
      <c r="Q348" s="65" t="n">
        <v>39.09804717</v>
      </c>
      <c r="R348" s="65" t="n">
        <v>8.312884816</v>
      </c>
      <c r="S348" s="65" t="n">
        <v>8387</v>
      </c>
      <c r="T348" s="66" t="n">
        <v>4801</v>
      </c>
      <c r="U348" s="66" t="n">
        <v>15430</v>
      </c>
      <c r="V348" s="65" t="n">
        <v>1256</v>
      </c>
      <c r="W348" s="66" t="n">
        <v>1188</v>
      </c>
      <c r="X348" s="65" t="n">
        <v>327</v>
      </c>
      <c r="Y348" s="65" t="n">
        <v>87.07603108</v>
      </c>
      <c r="Z348" s="65" t="n">
        <v>38.04328278</v>
      </c>
      <c r="AA348" s="65" t="n">
        <v>75</v>
      </c>
      <c r="AB348" s="65" t="n">
        <v>500</v>
      </c>
      <c r="AC348" s="67" t="n">
        <v>1314</v>
      </c>
      <c r="AD348" s="63"/>
    </row>
    <row r="349" customFormat="false" ht="15" hidden="false" customHeight="false" outlineLevel="0" collapsed="false">
      <c r="A349" s="64" t="s">
        <v>658</v>
      </c>
      <c r="B349" s="65" t="n">
        <v>1214</v>
      </c>
      <c r="C349" s="65" t="n">
        <v>42.78556105</v>
      </c>
      <c r="D349" s="65" t="n">
        <v>141.6300552</v>
      </c>
      <c r="E349" s="65" t="n">
        <v>166.9957978</v>
      </c>
      <c r="F349" s="65" t="n">
        <v>44.330223</v>
      </c>
      <c r="G349" s="65" t="n">
        <v>94.53273477</v>
      </c>
      <c r="H349" s="65" t="n">
        <v>13.15</v>
      </c>
      <c r="I349" s="65" t="n">
        <v>150</v>
      </c>
      <c r="J349" s="65" t="n">
        <v>112.090618</v>
      </c>
      <c r="K349" s="65" t="n">
        <v>253.2206612</v>
      </c>
      <c r="L349" s="65" t="n">
        <v>190.8746922</v>
      </c>
      <c r="M349" s="65" t="n">
        <v>106.7534584</v>
      </c>
      <c r="N349" s="65" t="n">
        <v>28.64452111</v>
      </c>
      <c r="O349" s="65" t="n">
        <v>2225</v>
      </c>
      <c r="P349" s="65" t="n">
        <v>70.66</v>
      </c>
      <c r="Q349" s="65" t="n">
        <v>90.71960812</v>
      </c>
      <c r="R349" s="65" t="n">
        <v>19.28847365</v>
      </c>
      <c r="S349" s="65" t="n">
        <v>6014</v>
      </c>
      <c r="T349" s="66" t="n">
        <v>4493</v>
      </c>
      <c r="U349" s="66" t="n">
        <v>9810</v>
      </c>
      <c r="V349" s="65" t="n">
        <v>1160</v>
      </c>
      <c r="W349" s="66" t="n">
        <v>1135</v>
      </c>
      <c r="X349" s="65" t="n">
        <v>283.7</v>
      </c>
      <c r="Y349" s="65" t="n">
        <v>148.2373937</v>
      </c>
      <c r="Z349" s="65" t="n">
        <v>88.27222725</v>
      </c>
      <c r="AA349" s="65" t="n">
        <v>75</v>
      </c>
      <c r="AB349" s="65" t="n">
        <v>500</v>
      </c>
      <c r="AC349" s="67" t="n">
        <v>1035</v>
      </c>
      <c r="AD349" s="63"/>
    </row>
    <row r="350" customFormat="false" ht="15" hidden="false" customHeight="false" outlineLevel="0" collapsed="false">
      <c r="A350" s="64" t="s">
        <v>659</v>
      </c>
      <c r="B350" s="65" t="n">
        <v>1190</v>
      </c>
      <c r="C350" s="65" t="n">
        <v>133.238699</v>
      </c>
      <c r="D350" s="65" t="n">
        <v>441.0507615</v>
      </c>
      <c r="E350" s="65" t="n">
        <v>665.9417098</v>
      </c>
      <c r="F350" s="65" t="n">
        <v>106.8235119</v>
      </c>
      <c r="G350" s="65" t="n">
        <v>227.7976071</v>
      </c>
      <c r="H350" s="65" t="n">
        <v>6.535</v>
      </c>
      <c r="I350" s="65" t="n">
        <v>200</v>
      </c>
      <c r="J350" s="65" t="n">
        <v>985.5245368</v>
      </c>
      <c r="K350" s="65" t="n">
        <v>788.5555457</v>
      </c>
      <c r="L350" s="65" t="n">
        <v>594.4036965</v>
      </c>
      <c r="M350" s="65" t="n">
        <v>332.441402</v>
      </c>
      <c r="N350" s="65" t="n">
        <v>89.20202589</v>
      </c>
      <c r="O350" s="65" t="n">
        <v>6099</v>
      </c>
      <c r="P350" s="65" t="n">
        <v>242.1</v>
      </c>
      <c r="Q350" s="65" t="n">
        <v>282.5103202</v>
      </c>
      <c r="R350" s="65" t="n">
        <v>60.06631843</v>
      </c>
      <c r="S350" s="65" t="n">
        <v>5698</v>
      </c>
      <c r="T350" s="66" t="n">
        <v>5010</v>
      </c>
      <c r="U350" s="66" t="n">
        <v>12931</v>
      </c>
      <c r="V350" s="65" t="n">
        <v>565.8</v>
      </c>
      <c r="W350" s="66" t="n">
        <v>813.5</v>
      </c>
      <c r="X350" s="65" t="n">
        <v>774.2</v>
      </c>
      <c r="Y350" s="65" t="n">
        <v>357.2109031</v>
      </c>
      <c r="Z350" s="65" t="n">
        <v>274.888921</v>
      </c>
      <c r="AA350" s="65" t="n">
        <v>215.2</v>
      </c>
      <c r="AB350" s="65" t="n">
        <v>500</v>
      </c>
      <c r="AC350" s="67" t="n">
        <v>652.3</v>
      </c>
      <c r="AD350" s="63"/>
    </row>
    <row r="351" customFormat="false" ht="15" hidden="false" customHeight="false" outlineLevel="0" collapsed="false">
      <c r="A351" s="64" t="s">
        <v>660</v>
      </c>
      <c r="B351" s="65" t="n">
        <v>1426</v>
      </c>
      <c r="C351" s="65" t="n">
        <v>416.7565355</v>
      </c>
      <c r="D351" s="65" t="n">
        <v>1379.560059</v>
      </c>
      <c r="E351" s="65" t="n">
        <v>1070.632274</v>
      </c>
      <c r="F351" s="65" t="n">
        <v>409.1420618</v>
      </c>
      <c r="G351" s="65" t="n">
        <v>872.4819186</v>
      </c>
      <c r="H351" s="65" t="n">
        <v>230.9</v>
      </c>
      <c r="I351" s="65" t="n">
        <v>200</v>
      </c>
      <c r="J351" s="65" t="n">
        <v>1459.366236</v>
      </c>
      <c r="K351" s="65" t="n">
        <v>2466.51821</v>
      </c>
      <c r="L351" s="65" t="n">
        <v>1859.231794</v>
      </c>
      <c r="M351" s="65" t="n">
        <v>1039.841488</v>
      </c>
      <c r="N351" s="65" t="n">
        <v>279.0144872</v>
      </c>
      <c r="O351" s="65" t="n">
        <v>1427</v>
      </c>
      <c r="P351" s="65" t="n">
        <v>186.9</v>
      </c>
      <c r="Q351" s="65" t="n">
        <v>883.6623536</v>
      </c>
      <c r="R351" s="65" t="n">
        <v>187.8810808</v>
      </c>
      <c r="S351" s="65" t="n">
        <v>5165</v>
      </c>
      <c r="T351" s="66" t="n">
        <v>6140</v>
      </c>
      <c r="U351" s="66" t="n">
        <v>16579</v>
      </c>
      <c r="V351" s="65" t="n">
        <v>925</v>
      </c>
      <c r="W351" s="66" t="n">
        <v>1718</v>
      </c>
      <c r="X351" s="65" t="n">
        <v>200.1</v>
      </c>
      <c r="Y351" s="65" t="n">
        <v>1368.144547</v>
      </c>
      <c r="Z351" s="65" t="n">
        <v>859.8234242</v>
      </c>
      <c r="AA351" s="65" t="n">
        <v>175</v>
      </c>
      <c r="AB351" s="65" t="n">
        <v>675.2</v>
      </c>
      <c r="AC351" s="67" t="n">
        <v>743.4</v>
      </c>
      <c r="AD351" s="63"/>
    </row>
    <row r="352" customFormat="false" ht="15" hidden="false" customHeight="false" outlineLevel="0" collapsed="false">
      <c r="A352" s="64" t="s">
        <v>661</v>
      </c>
      <c r="B352" s="65" t="n">
        <v>1504</v>
      </c>
      <c r="C352" s="65" t="n">
        <v>805.7061293</v>
      </c>
      <c r="D352" s="65" t="n">
        <v>2667.07274</v>
      </c>
      <c r="E352" s="65" t="n">
        <v>2481.482859</v>
      </c>
      <c r="F352" s="65" t="n">
        <v>883.7840725</v>
      </c>
      <c r="G352" s="65" t="n">
        <v>1884.640312</v>
      </c>
      <c r="H352" s="65" t="n">
        <v>179.7</v>
      </c>
      <c r="I352" s="65" t="n">
        <v>200</v>
      </c>
      <c r="J352" s="65" t="n">
        <v>4918.599954</v>
      </c>
      <c r="K352" s="65" t="n">
        <v>4768.464728</v>
      </c>
      <c r="L352" s="65" t="n">
        <v>3594.411423</v>
      </c>
      <c r="M352" s="65" t="n">
        <v>2010.302392</v>
      </c>
      <c r="N352" s="65" t="n">
        <v>539.4124948</v>
      </c>
      <c r="O352" s="65" t="n">
        <v>5604</v>
      </c>
      <c r="P352" s="65" t="n">
        <v>189.8</v>
      </c>
      <c r="Q352" s="65" t="n">
        <v>1708.36475</v>
      </c>
      <c r="R352" s="65" t="n">
        <v>363.2263097</v>
      </c>
      <c r="S352" s="65" t="n">
        <v>6189</v>
      </c>
      <c r="T352" s="66" t="n">
        <v>8347</v>
      </c>
      <c r="U352" s="66" t="n">
        <v>21512</v>
      </c>
      <c r="V352" s="65" t="n">
        <v>158.1</v>
      </c>
      <c r="W352" s="66" t="n">
        <v>613</v>
      </c>
      <c r="X352" s="65" t="n">
        <v>200.2</v>
      </c>
      <c r="Y352" s="65" t="n">
        <v>2955.31668</v>
      </c>
      <c r="Z352" s="65" t="n">
        <v>1662.277478</v>
      </c>
      <c r="AA352" s="65" t="n">
        <v>181.1</v>
      </c>
      <c r="AB352" s="65" t="n">
        <v>733.1</v>
      </c>
      <c r="AC352" s="67" t="n">
        <v>874.2</v>
      </c>
      <c r="AD352" s="63"/>
    </row>
    <row r="353" customFormat="false" ht="15" hidden="false" customHeight="false" outlineLevel="0" collapsed="false">
      <c r="A353" s="64" t="s">
        <v>662</v>
      </c>
      <c r="B353" s="65" t="n">
        <v>1250</v>
      </c>
      <c r="C353" s="65" t="n">
        <v>398.4480926</v>
      </c>
      <c r="D353" s="65" t="n">
        <v>1318.954899</v>
      </c>
      <c r="E353" s="65" t="n">
        <v>1797.062303</v>
      </c>
      <c r="F353" s="65" t="n">
        <v>395.9530112</v>
      </c>
      <c r="G353" s="65" t="n">
        <v>844.3567043</v>
      </c>
      <c r="H353" s="65" t="n">
        <v>212.3</v>
      </c>
      <c r="I353" s="65" t="n">
        <v>200</v>
      </c>
      <c r="J353" s="65" t="n">
        <v>2760.556681</v>
      </c>
      <c r="K353" s="65" t="n">
        <v>2358.162122</v>
      </c>
      <c r="L353" s="65" t="n">
        <v>1777.554276</v>
      </c>
      <c r="M353" s="65" t="n">
        <v>994.1604321</v>
      </c>
      <c r="N353" s="65" t="n">
        <v>266.757161</v>
      </c>
      <c r="O353" s="65" t="n">
        <v>1510</v>
      </c>
      <c r="P353" s="65" t="n">
        <v>212.7</v>
      </c>
      <c r="Q353" s="65" t="n">
        <v>844.8423703</v>
      </c>
      <c r="R353" s="65" t="n">
        <v>179.627317</v>
      </c>
      <c r="S353" s="65" t="n">
        <v>6181</v>
      </c>
      <c r="T353" s="66" t="n">
        <v>8627</v>
      </c>
      <c r="U353" s="66" t="n">
        <v>16210</v>
      </c>
      <c r="V353" s="65" t="n">
        <v>394.5</v>
      </c>
      <c r="W353" s="66" t="n">
        <v>855.4</v>
      </c>
      <c r="X353" s="65" t="n">
        <v>225.9</v>
      </c>
      <c r="Y353" s="65" t="n">
        <v>1324.041217</v>
      </c>
      <c r="Z353" s="65" t="n">
        <v>822.0507038</v>
      </c>
      <c r="AA353" s="65" t="n">
        <v>193.2</v>
      </c>
      <c r="AB353" s="65" t="n">
        <v>1249</v>
      </c>
      <c r="AC353" s="67" t="n">
        <v>222.1</v>
      </c>
      <c r="AD353" s="63"/>
    </row>
    <row r="354" customFormat="false" ht="15" hidden="false" customHeight="false" outlineLevel="0" collapsed="false">
      <c r="A354" s="64" t="s">
        <v>663</v>
      </c>
      <c r="B354" s="65" t="n">
        <v>1041</v>
      </c>
      <c r="C354" s="65" t="n">
        <v>308.662293</v>
      </c>
      <c r="D354" s="65" t="n">
        <v>1021.743236</v>
      </c>
      <c r="E354" s="65" t="n">
        <v>995.5043322</v>
      </c>
      <c r="F354" s="65" t="n">
        <v>255.0669212</v>
      </c>
      <c r="G354" s="65" t="n">
        <v>543.9217758</v>
      </c>
      <c r="H354" s="65" t="n">
        <v>64.13</v>
      </c>
      <c r="I354" s="65" t="n">
        <v>200</v>
      </c>
      <c r="J354" s="65" t="n">
        <v>1215.997714</v>
      </c>
      <c r="K354" s="65" t="n">
        <v>1826.776791</v>
      </c>
      <c r="L354" s="65" t="n">
        <v>1377.002398</v>
      </c>
      <c r="M354" s="65" t="n">
        <v>770.1375518</v>
      </c>
      <c r="N354" s="65" t="n">
        <v>206.6464328</v>
      </c>
      <c r="O354" s="65" t="n">
        <v>5602</v>
      </c>
      <c r="P354" s="65" t="n">
        <v>198.6</v>
      </c>
      <c r="Q354" s="65" t="n">
        <v>654.4666371</v>
      </c>
      <c r="R354" s="65" t="n">
        <v>139.1503199</v>
      </c>
      <c r="S354" s="65" t="n">
        <v>5712</v>
      </c>
      <c r="T354" s="66" t="n">
        <v>7842</v>
      </c>
      <c r="U354" s="66" t="n">
        <v>18275</v>
      </c>
      <c r="V354" s="65" t="n">
        <v>562.9</v>
      </c>
      <c r="W354" s="66" t="n">
        <v>1058</v>
      </c>
      <c r="X354" s="65" t="n">
        <v>491.3</v>
      </c>
      <c r="Y354" s="65" t="n">
        <v>852.9272595</v>
      </c>
      <c r="Z354" s="65" t="n">
        <v>636.8108165</v>
      </c>
      <c r="AA354" s="65" t="n">
        <v>175</v>
      </c>
      <c r="AB354" s="65" t="n">
        <v>1662</v>
      </c>
      <c r="AC354" s="67" t="n">
        <v>200.5</v>
      </c>
      <c r="AD354" s="63"/>
    </row>
    <row r="355" customFormat="false" ht="15" hidden="false" customHeight="false" outlineLevel="0" collapsed="false">
      <c r="A355" s="64" t="s">
        <v>664</v>
      </c>
      <c r="B355" s="65" t="n">
        <v>2778</v>
      </c>
      <c r="C355" s="65" t="n">
        <v>127.4613683</v>
      </c>
      <c r="D355" s="65" t="n">
        <v>421.9264673</v>
      </c>
      <c r="E355" s="65" t="n">
        <v>1392.927728</v>
      </c>
      <c r="F355" s="65" t="n">
        <v>90.93927136</v>
      </c>
      <c r="G355" s="65" t="n">
        <v>193.9249893</v>
      </c>
      <c r="H355" s="65" t="n">
        <v>3.214</v>
      </c>
      <c r="I355" s="65" t="n">
        <v>200</v>
      </c>
      <c r="J355" s="65" t="n">
        <v>2013.677189</v>
      </c>
      <c r="K355" s="65" t="n">
        <v>754.3631815</v>
      </c>
      <c r="L355" s="65" t="n">
        <v>568.6299032</v>
      </c>
      <c r="M355" s="65" t="n">
        <v>318.0264917</v>
      </c>
      <c r="N355" s="65" t="n">
        <v>85.33415866</v>
      </c>
      <c r="O355" s="65" t="n">
        <v>1478</v>
      </c>
      <c r="P355" s="65" t="n">
        <v>241.3</v>
      </c>
      <c r="Q355" s="65" t="n">
        <v>270.2604593</v>
      </c>
      <c r="R355" s="65" t="n">
        <v>57.46179749</v>
      </c>
      <c r="S355" s="65" t="n">
        <v>9146</v>
      </c>
      <c r="T355" s="66" t="n">
        <v>10208</v>
      </c>
      <c r="U355" s="66" t="n">
        <v>17801</v>
      </c>
      <c r="V355" s="65" t="n">
        <v>908.4</v>
      </c>
      <c r="W355" s="66" t="n">
        <v>1455</v>
      </c>
      <c r="X355" s="65" t="n">
        <v>200</v>
      </c>
      <c r="Y355" s="65" t="n">
        <v>304.0950317</v>
      </c>
      <c r="Z355" s="65" t="n">
        <v>262.9695297</v>
      </c>
      <c r="AA355" s="65" t="n">
        <v>175</v>
      </c>
      <c r="AB355" s="65" t="n">
        <v>1804</v>
      </c>
      <c r="AC355" s="67" t="n">
        <v>155.7</v>
      </c>
      <c r="AD355" s="63"/>
    </row>
    <row r="356" customFormat="false" ht="15" hidden="false" customHeight="false" outlineLevel="0" collapsed="false">
      <c r="A356" s="64" t="s">
        <v>665</v>
      </c>
      <c r="B356" s="65" t="n">
        <v>2509</v>
      </c>
      <c r="C356" s="65" t="n">
        <v>77.13583037</v>
      </c>
      <c r="D356" s="65" t="n">
        <v>255.3373531</v>
      </c>
      <c r="E356" s="65" t="n">
        <v>977.3726183</v>
      </c>
      <c r="F356" s="65" t="n">
        <v>89.28701838</v>
      </c>
      <c r="G356" s="65" t="n">
        <v>190.4016144</v>
      </c>
      <c r="H356" s="65" t="n">
        <v>5.04</v>
      </c>
      <c r="I356" s="65" t="n">
        <v>200</v>
      </c>
      <c r="J356" s="65" t="n">
        <v>601.2826154</v>
      </c>
      <c r="K356" s="65" t="n">
        <v>456.5181684</v>
      </c>
      <c r="L356" s="65" t="n">
        <v>344.1179107</v>
      </c>
      <c r="M356" s="65" t="n">
        <v>192.4601771</v>
      </c>
      <c r="N356" s="65" t="n">
        <v>51.64169563</v>
      </c>
      <c r="O356" s="65" t="n">
        <v>1000</v>
      </c>
      <c r="P356" s="65" t="n">
        <v>182.9</v>
      </c>
      <c r="Q356" s="65" t="n">
        <v>163.5535945</v>
      </c>
      <c r="R356" s="65" t="n">
        <v>34.77417136</v>
      </c>
      <c r="S356" s="65" t="n">
        <v>9104</v>
      </c>
      <c r="T356" s="66" t="n">
        <v>10465</v>
      </c>
      <c r="U356" s="66" t="n">
        <v>17964</v>
      </c>
      <c r="V356" s="65" t="n">
        <v>1613</v>
      </c>
      <c r="W356" s="66" t="n">
        <v>2074</v>
      </c>
      <c r="X356" s="65" t="n">
        <v>1007</v>
      </c>
      <c r="Y356" s="65" t="n">
        <v>298.5700048</v>
      </c>
      <c r="Z356" s="65" t="n">
        <v>159.1413407</v>
      </c>
      <c r="AA356" s="65" t="n">
        <v>536.5</v>
      </c>
      <c r="AB356" s="65" t="n">
        <v>1793</v>
      </c>
      <c r="AC356" s="67" t="n">
        <v>1114</v>
      </c>
      <c r="AD356" s="63"/>
    </row>
    <row r="357" customFormat="false" ht="15" hidden="false" customHeight="false" outlineLevel="0" collapsed="false">
      <c r="A357" s="64" t="s">
        <v>666</v>
      </c>
      <c r="B357" s="65" t="n">
        <v>3219</v>
      </c>
      <c r="C357" s="65" t="n">
        <v>63.20504873</v>
      </c>
      <c r="D357" s="65" t="n">
        <v>209.2232594</v>
      </c>
      <c r="E357" s="65" t="n">
        <v>314.4669037</v>
      </c>
      <c r="F357" s="65" t="n">
        <v>75.03404522</v>
      </c>
      <c r="G357" s="65" t="n">
        <v>160.0076204</v>
      </c>
      <c r="H357" s="65" t="n">
        <v>3.551</v>
      </c>
      <c r="I357" s="65" t="n">
        <v>277.4</v>
      </c>
      <c r="J357" s="65" t="n">
        <v>118.958621</v>
      </c>
      <c r="K357" s="65" t="n">
        <v>374.0706872</v>
      </c>
      <c r="L357" s="65" t="n">
        <v>281.9699899</v>
      </c>
      <c r="M357" s="65" t="n">
        <v>157.7017426</v>
      </c>
      <c r="N357" s="65" t="n">
        <v>42.31517147</v>
      </c>
      <c r="O357" s="65" t="n">
        <v>1000</v>
      </c>
      <c r="P357" s="65" t="n">
        <v>211.8</v>
      </c>
      <c r="Q357" s="65" t="n">
        <v>134.0157079</v>
      </c>
      <c r="R357" s="65" t="n">
        <v>28.49393317</v>
      </c>
      <c r="S357" s="65" t="n">
        <v>9142</v>
      </c>
      <c r="T357" s="66" t="n">
        <v>5917</v>
      </c>
      <c r="U357" s="66" t="n">
        <v>11047</v>
      </c>
      <c r="V357" s="65" t="n">
        <v>624.2</v>
      </c>
      <c r="W357" s="66" t="n">
        <v>1344</v>
      </c>
      <c r="X357" s="65" t="n">
        <v>1038</v>
      </c>
      <c r="Y357" s="65" t="n">
        <v>250.908986</v>
      </c>
      <c r="Z357" s="65" t="n">
        <v>130.40031</v>
      </c>
      <c r="AA357" s="65" t="n">
        <v>500.6</v>
      </c>
      <c r="AB357" s="65" t="n">
        <v>1284</v>
      </c>
      <c r="AC357" s="67" t="n">
        <v>303.7</v>
      </c>
      <c r="AD357" s="63"/>
    </row>
    <row r="358" customFormat="false" ht="15" hidden="false" customHeight="false" outlineLevel="0" collapsed="false">
      <c r="A358" s="64" t="s">
        <v>667</v>
      </c>
      <c r="B358" s="65" t="n">
        <v>4911</v>
      </c>
      <c r="C358" s="65" t="n">
        <v>35.60356107</v>
      </c>
      <c r="D358" s="65" t="n">
        <v>117.8559821</v>
      </c>
      <c r="E358" s="65" t="n">
        <v>123.106449</v>
      </c>
      <c r="F358" s="65" t="n">
        <v>51.3592981</v>
      </c>
      <c r="G358" s="65" t="n">
        <v>109.522005</v>
      </c>
      <c r="H358" s="65" t="n">
        <v>10.28</v>
      </c>
      <c r="I358" s="65" t="n">
        <v>200</v>
      </c>
      <c r="J358" s="65" t="n">
        <v>168.4766675</v>
      </c>
      <c r="K358" s="65" t="n">
        <v>210.714948</v>
      </c>
      <c r="L358" s="65" t="n">
        <v>158.8343962</v>
      </c>
      <c r="M358" s="65" t="n">
        <v>88.83378365</v>
      </c>
      <c r="N358" s="65" t="n">
        <v>23.83624128</v>
      </c>
      <c r="O358" s="65" t="n">
        <v>7171</v>
      </c>
      <c r="P358" s="65" t="n">
        <v>188.1</v>
      </c>
      <c r="Q358" s="65" t="n">
        <v>75.49138139</v>
      </c>
      <c r="R358" s="65" t="n">
        <v>16.05070338</v>
      </c>
      <c r="S358" s="65" t="n">
        <v>13278</v>
      </c>
      <c r="T358" s="66" t="n">
        <v>5760</v>
      </c>
      <c r="U358" s="66" t="n">
        <v>18446</v>
      </c>
      <c r="V358" s="65" t="n">
        <v>673.2</v>
      </c>
      <c r="W358" s="66" t="n">
        <v>778.4</v>
      </c>
      <c r="X358" s="65" t="n">
        <v>1082</v>
      </c>
      <c r="Y358" s="65" t="n">
        <v>171.7421654</v>
      </c>
      <c r="Z358" s="65" t="n">
        <v>73.45481877</v>
      </c>
      <c r="AA358" s="65" t="n">
        <v>75</v>
      </c>
      <c r="AB358" s="65" t="n">
        <v>1649</v>
      </c>
      <c r="AC358" s="67" t="n">
        <v>847.5</v>
      </c>
      <c r="AD358" s="63"/>
    </row>
    <row r="359" customFormat="false" ht="15" hidden="false" customHeight="false" outlineLevel="0" collapsed="false">
      <c r="A359" s="64" t="s">
        <v>668</v>
      </c>
      <c r="B359" s="65" t="n">
        <v>2637</v>
      </c>
      <c r="C359" s="65" t="n">
        <v>23.51910263</v>
      </c>
      <c r="D359" s="65" t="n">
        <v>77.85364318</v>
      </c>
      <c r="E359" s="65" t="n">
        <v>2.035648453</v>
      </c>
      <c r="F359" s="65" t="n">
        <v>36.32855737</v>
      </c>
      <c r="G359" s="65" t="n">
        <v>77.46944739</v>
      </c>
      <c r="H359" s="65" t="n">
        <v>12.33</v>
      </c>
      <c r="I359" s="65" t="n">
        <v>85</v>
      </c>
      <c r="J359" s="65" t="n">
        <v>28.84558781</v>
      </c>
      <c r="K359" s="65" t="n">
        <v>139.1946856</v>
      </c>
      <c r="L359" s="65" t="n">
        <v>104.9232817</v>
      </c>
      <c r="M359" s="65" t="n">
        <v>58.68207596</v>
      </c>
      <c r="N359" s="65" t="n">
        <v>15.74581273</v>
      </c>
      <c r="O359" s="65" t="n">
        <v>1464</v>
      </c>
      <c r="P359" s="65" t="n">
        <v>169.5</v>
      </c>
      <c r="Q359" s="65" t="n">
        <v>49.86831355</v>
      </c>
      <c r="R359" s="65" t="n">
        <v>10.60281974</v>
      </c>
      <c r="S359" s="65" t="n">
        <v>15734</v>
      </c>
      <c r="T359" s="66" t="n">
        <v>10278</v>
      </c>
      <c r="U359" s="66" t="n">
        <v>15112</v>
      </c>
      <c r="V359" s="65" t="n">
        <v>1109</v>
      </c>
      <c r="W359" s="66" t="n">
        <v>987.9</v>
      </c>
      <c r="X359" s="65" t="n">
        <v>315.8</v>
      </c>
      <c r="Y359" s="65" t="n">
        <v>121.4803422</v>
      </c>
      <c r="Z359" s="65" t="n">
        <v>48.52299517</v>
      </c>
      <c r="AA359" s="65" t="n">
        <v>75</v>
      </c>
      <c r="AB359" s="65" t="n">
        <v>645.3</v>
      </c>
      <c r="AC359" s="67" t="n">
        <v>960.6</v>
      </c>
      <c r="AD359" s="63"/>
    </row>
    <row r="360" customFormat="false" ht="15" hidden="false" customHeight="false" outlineLevel="0" collapsed="false">
      <c r="A360" s="64" t="s">
        <v>669</v>
      </c>
      <c r="B360" s="65" t="n">
        <v>2759</v>
      </c>
      <c r="C360" s="65" t="n">
        <v>23.01348548</v>
      </c>
      <c r="D360" s="65" t="n">
        <v>76.17993404</v>
      </c>
      <c r="E360" s="65" t="n">
        <v>71.21233072</v>
      </c>
      <c r="F360" s="65" t="n">
        <v>49.10909639</v>
      </c>
      <c r="G360" s="65" t="n">
        <v>104.7235243</v>
      </c>
      <c r="H360" s="65" t="n">
        <v>13.09</v>
      </c>
      <c r="I360" s="65" t="n">
        <v>85</v>
      </c>
      <c r="J360" s="65" t="n">
        <v>22.23780232</v>
      </c>
      <c r="K360" s="65" t="n">
        <v>136.2022576</v>
      </c>
      <c r="L360" s="65" t="n">
        <v>102.6676255</v>
      </c>
      <c r="M360" s="65" t="n">
        <v>57.42052001</v>
      </c>
      <c r="N360" s="65" t="n">
        <v>15.40730692</v>
      </c>
      <c r="O360" s="65" t="n">
        <v>1457</v>
      </c>
      <c r="P360" s="65" t="n">
        <v>130.6</v>
      </c>
      <c r="Q360" s="65" t="n">
        <v>48.79623717</v>
      </c>
      <c r="R360" s="65" t="n">
        <v>10.37487876</v>
      </c>
      <c r="S360" s="65" t="n">
        <v>16307</v>
      </c>
      <c r="T360" s="66" t="n">
        <v>10589</v>
      </c>
      <c r="U360" s="66" t="n">
        <v>14718</v>
      </c>
      <c r="V360" s="65" t="n">
        <v>1176</v>
      </c>
      <c r="W360" s="66" t="n">
        <v>1092</v>
      </c>
      <c r="X360" s="65" t="n">
        <v>332.8</v>
      </c>
      <c r="Y360" s="65" t="n">
        <v>164.2176367</v>
      </c>
      <c r="Z360" s="65" t="n">
        <v>47.47984064</v>
      </c>
      <c r="AA360" s="65" t="n">
        <v>75</v>
      </c>
      <c r="AB360" s="65" t="n">
        <v>500</v>
      </c>
      <c r="AC360" s="67" t="n">
        <v>1104</v>
      </c>
      <c r="AD360" s="63"/>
    </row>
    <row r="361" customFormat="false" ht="15" hidden="false" customHeight="false" outlineLevel="0" collapsed="false">
      <c r="A361" s="64" t="s">
        <v>670</v>
      </c>
      <c r="B361" s="65" t="n">
        <v>1141</v>
      </c>
      <c r="C361" s="65" t="n">
        <v>26.00000209</v>
      </c>
      <c r="D361" s="65" t="n">
        <v>86.06599142</v>
      </c>
      <c r="E361" s="65" t="n">
        <v>31.28331343</v>
      </c>
      <c r="F361" s="65" t="n">
        <v>35.27405636</v>
      </c>
      <c r="G361" s="65" t="n">
        <v>75.22075885</v>
      </c>
      <c r="H361" s="65" t="n">
        <v>13.86</v>
      </c>
      <c r="I361" s="65" t="n">
        <v>150</v>
      </c>
      <c r="J361" s="65" t="n">
        <v>72.74067945</v>
      </c>
      <c r="K361" s="65" t="n">
        <v>153.8775596</v>
      </c>
      <c r="L361" s="65" t="n">
        <v>115.9910557</v>
      </c>
      <c r="M361" s="65" t="n">
        <v>64.87212209</v>
      </c>
      <c r="N361" s="65" t="n">
        <v>17.40675102</v>
      </c>
      <c r="O361" s="65" t="n">
        <v>1498</v>
      </c>
      <c r="P361" s="65" t="n">
        <v>68.54</v>
      </c>
      <c r="Q361" s="65" t="n">
        <v>55.12864486</v>
      </c>
      <c r="R361" s="65" t="n">
        <v>11.72125229</v>
      </c>
      <c r="S361" s="65" t="n">
        <v>5054</v>
      </c>
      <c r="T361" s="66" t="n">
        <v>3860</v>
      </c>
      <c r="U361" s="66" t="n">
        <v>9408</v>
      </c>
      <c r="V361" s="65" t="n">
        <v>1108</v>
      </c>
      <c r="W361" s="66" t="n">
        <v>1056</v>
      </c>
      <c r="X361" s="65" t="n">
        <v>282.4</v>
      </c>
      <c r="Y361" s="65" t="n">
        <v>117.9541591</v>
      </c>
      <c r="Z361" s="65" t="n">
        <v>53.64141632</v>
      </c>
      <c r="AA361" s="65" t="n">
        <v>75</v>
      </c>
      <c r="AB361" s="65" t="n">
        <v>560.5</v>
      </c>
      <c r="AC361" s="67" t="n">
        <v>1219</v>
      </c>
      <c r="AD361" s="63"/>
    </row>
    <row r="362" customFormat="false" ht="15" hidden="false" customHeight="false" outlineLevel="0" collapsed="false">
      <c r="A362" s="64" t="s">
        <v>671</v>
      </c>
      <c r="B362" s="65" t="n">
        <v>1405</v>
      </c>
      <c r="C362" s="65" t="n">
        <v>46.81747901</v>
      </c>
      <c r="D362" s="65" t="n">
        <v>154.9766316</v>
      </c>
      <c r="E362" s="65" t="n">
        <v>179.9227864</v>
      </c>
      <c r="F362" s="65" t="n">
        <v>44.20549153</v>
      </c>
      <c r="G362" s="65" t="n">
        <v>94.26674903</v>
      </c>
      <c r="H362" s="65" t="n">
        <v>8.159</v>
      </c>
      <c r="I362" s="65" t="n">
        <v>200</v>
      </c>
      <c r="J362" s="65" t="n">
        <v>99.771075</v>
      </c>
      <c r="K362" s="65" t="n">
        <v>277.0830321</v>
      </c>
      <c r="L362" s="65" t="n">
        <v>208.8618607</v>
      </c>
      <c r="M362" s="65" t="n">
        <v>116.8134219</v>
      </c>
      <c r="N362" s="65" t="n">
        <v>31.34385135</v>
      </c>
      <c r="O362" s="65" t="n">
        <v>1486</v>
      </c>
      <c r="P362" s="65" t="n">
        <v>246.1</v>
      </c>
      <c r="Q362" s="65" t="n">
        <v>99.26861408</v>
      </c>
      <c r="R362" s="65" t="n">
        <v>21.10613226</v>
      </c>
      <c r="S362" s="65" t="n">
        <v>10356</v>
      </c>
      <c r="T362" s="66" t="n">
        <v>8985</v>
      </c>
      <c r="U362" s="66" t="n">
        <v>12602</v>
      </c>
      <c r="V362" s="65" t="n">
        <v>665</v>
      </c>
      <c r="W362" s="66" t="n">
        <v>906.8</v>
      </c>
      <c r="X362" s="65" t="n">
        <v>640.5</v>
      </c>
      <c r="Y362" s="65" t="n">
        <v>147.8202997</v>
      </c>
      <c r="Z362" s="65" t="n">
        <v>96.5906031</v>
      </c>
      <c r="AA362" s="65" t="n">
        <v>150</v>
      </c>
      <c r="AB362" s="65" t="n">
        <v>500</v>
      </c>
      <c r="AC362" s="67" t="n">
        <v>554.3</v>
      </c>
      <c r="AD362" s="63"/>
    </row>
    <row r="363" customFormat="false" ht="15" hidden="false" customHeight="false" outlineLevel="0" collapsed="false">
      <c r="A363" s="64" t="s">
        <v>672</v>
      </c>
      <c r="B363" s="65" t="n">
        <v>531.6</v>
      </c>
      <c r="C363" s="65" t="n">
        <v>418.595571</v>
      </c>
      <c r="D363" s="65" t="n">
        <v>1385.64769</v>
      </c>
      <c r="E363" s="65" t="n">
        <v>1007.303241</v>
      </c>
      <c r="F363" s="65" t="n">
        <v>436.8416213</v>
      </c>
      <c r="G363" s="65" t="n">
        <v>931.5503134</v>
      </c>
      <c r="H363" s="65" t="n">
        <v>9.34</v>
      </c>
      <c r="I363" s="65" t="n">
        <v>200</v>
      </c>
      <c r="J363" s="65" t="n">
        <v>619.8912518</v>
      </c>
      <c r="K363" s="65" t="n">
        <v>2477.402297</v>
      </c>
      <c r="L363" s="65" t="n">
        <v>1867.436088</v>
      </c>
      <c r="M363" s="65" t="n">
        <v>1044.430031</v>
      </c>
      <c r="N363" s="65" t="n">
        <v>280.2457038</v>
      </c>
      <c r="O363" s="65" t="n">
        <v>1700</v>
      </c>
      <c r="P363" s="65" t="n">
        <v>180.5</v>
      </c>
      <c r="Q363" s="65" t="n">
        <v>887.56172</v>
      </c>
      <c r="R363" s="65" t="n">
        <v>188.71015</v>
      </c>
      <c r="S363" s="65" t="n">
        <v>4433</v>
      </c>
      <c r="T363" s="66" t="n">
        <v>4654</v>
      </c>
      <c r="U363" s="66" t="n">
        <v>11070</v>
      </c>
      <c r="V363" s="65" t="n">
        <v>600.7</v>
      </c>
      <c r="W363" s="66" t="n">
        <v>1430</v>
      </c>
      <c r="X363" s="65" t="n">
        <v>200</v>
      </c>
      <c r="Y363" s="65" t="n">
        <v>1460.77008</v>
      </c>
      <c r="Z363" s="65" t="n">
        <v>863.6175958</v>
      </c>
      <c r="AA363" s="65" t="n">
        <v>150</v>
      </c>
      <c r="AB363" s="65" t="n">
        <v>661.1</v>
      </c>
      <c r="AC363" s="67" t="n">
        <v>437.4</v>
      </c>
      <c r="AD363" s="63"/>
    </row>
    <row r="364" customFormat="false" ht="15" hidden="false" customHeight="false" outlineLevel="0" collapsed="false">
      <c r="A364" s="64" t="s">
        <v>673</v>
      </c>
      <c r="B364" s="65" t="n">
        <v>10040</v>
      </c>
      <c r="C364" s="65" t="n">
        <v>838.8106036</v>
      </c>
      <c r="D364" s="65" t="n">
        <v>2776.65617</v>
      </c>
      <c r="E364" s="65" t="n">
        <v>1807.377942</v>
      </c>
      <c r="F364" s="65" t="n">
        <v>885.4698458</v>
      </c>
      <c r="G364" s="65" t="n">
        <v>1888.235168</v>
      </c>
      <c r="H364" s="65" t="n">
        <v>2194</v>
      </c>
      <c r="I364" s="65" t="n">
        <v>200</v>
      </c>
      <c r="J364" s="65" t="n">
        <v>1330.232163</v>
      </c>
      <c r="K364" s="65" t="n">
        <v>4964.389163</v>
      </c>
      <c r="L364" s="65" t="n">
        <v>3742.096909</v>
      </c>
      <c r="M364" s="65" t="n">
        <v>2092.900751</v>
      </c>
      <c r="N364" s="65" t="n">
        <v>561.5756215</v>
      </c>
      <c r="O364" s="65" t="n">
        <v>1700</v>
      </c>
      <c r="P364" s="65" t="n">
        <v>805.6</v>
      </c>
      <c r="Q364" s="65" t="n">
        <v>1778.557237</v>
      </c>
      <c r="R364" s="65" t="n">
        <v>378.1503814</v>
      </c>
      <c r="S364" s="65" t="n">
        <v>15773</v>
      </c>
      <c r="T364" s="66" t="n">
        <v>25454</v>
      </c>
      <c r="U364" s="66" t="n">
        <v>60713</v>
      </c>
      <c r="V364" s="65" t="n">
        <v>2577</v>
      </c>
      <c r="W364" s="66" t="n">
        <v>4054</v>
      </c>
      <c r="X364" s="65" t="n">
        <v>201</v>
      </c>
      <c r="Y364" s="65" t="n">
        <v>2960.953797</v>
      </c>
      <c r="Z364" s="65" t="n">
        <v>1730.576353</v>
      </c>
      <c r="AA364" s="65" t="n">
        <v>157.3</v>
      </c>
      <c r="AB364" s="65" t="n">
        <v>8673</v>
      </c>
      <c r="AC364" s="67" t="n">
        <v>3810</v>
      </c>
      <c r="AD364" s="63"/>
    </row>
    <row r="365" customFormat="false" ht="15" hidden="false" customHeight="false" outlineLevel="0" collapsed="false">
      <c r="A365" s="64" t="s">
        <v>674</v>
      </c>
      <c r="B365" s="65" t="n">
        <v>23277</v>
      </c>
      <c r="C365" s="65" t="n">
        <v>183.2304053</v>
      </c>
      <c r="D365" s="65" t="n">
        <v>606.5348164</v>
      </c>
      <c r="E365" s="65" t="n">
        <v>437.8966208</v>
      </c>
      <c r="F365" s="65" t="n">
        <v>132.2062012</v>
      </c>
      <c r="G365" s="65" t="n">
        <v>281.9253526</v>
      </c>
      <c r="H365" s="65" t="n">
        <v>2580</v>
      </c>
      <c r="I365" s="65" t="n">
        <v>200</v>
      </c>
      <c r="J365" s="65" t="n">
        <v>352.9801024</v>
      </c>
      <c r="K365" s="65" t="n">
        <v>1084.424821</v>
      </c>
      <c r="L365" s="65" t="n">
        <v>817.4264016</v>
      </c>
      <c r="M365" s="65" t="n">
        <v>457.1747797</v>
      </c>
      <c r="N365" s="65" t="n">
        <v>122.6709919</v>
      </c>
      <c r="O365" s="65" t="n">
        <v>35917</v>
      </c>
      <c r="P365" s="65" t="n">
        <v>9110</v>
      </c>
      <c r="Q365" s="65" t="n">
        <v>388.5093512</v>
      </c>
      <c r="R365" s="65" t="n">
        <v>82.6034475</v>
      </c>
      <c r="S365" s="65" t="n">
        <v>43990</v>
      </c>
      <c r="T365" s="66" t="n">
        <v>61196</v>
      </c>
      <c r="U365" s="66" t="n">
        <v>76638</v>
      </c>
      <c r="V365" s="65" t="n">
        <v>7976</v>
      </c>
      <c r="W365" s="66" t="n">
        <v>17534</v>
      </c>
      <c r="X365" s="65" t="n">
        <v>787.6</v>
      </c>
      <c r="Y365" s="65" t="n">
        <v>442.0889714</v>
      </c>
      <c r="Z365" s="65" t="n">
        <v>378.0283718</v>
      </c>
      <c r="AA365" s="65" t="n">
        <v>947.9</v>
      </c>
      <c r="AB365" s="65" t="n">
        <v>20464</v>
      </c>
      <c r="AC365" s="67" t="n">
        <v>87525</v>
      </c>
      <c r="AD365" s="63"/>
    </row>
    <row r="366" customFormat="false" ht="15" hidden="false" customHeight="false" outlineLevel="0" collapsed="false">
      <c r="A366" s="64" t="s">
        <v>675</v>
      </c>
      <c r="B366" s="65" t="n">
        <v>2484</v>
      </c>
      <c r="C366" s="65" t="n">
        <v>123.6318297</v>
      </c>
      <c r="D366" s="65" t="n">
        <v>409.2498129</v>
      </c>
      <c r="E366" s="65" t="n">
        <v>534.5592263</v>
      </c>
      <c r="F366" s="65" t="n">
        <v>90.04505862</v>
      </c>
      <c r="G366" s="65" t="n">
        <v>192.0181102</v>
      </c>
      <c r="H366" s="65" t="n">
        <v>1050</v>
      </c>
      <c r="I366" s="65" t="n">
        <v>200</v>
      </c>
      <c r="J366" s="65" t="n">
        <v>278.0801644</v>
      </c>
      <c r="K366" s="65" t="n">
        <v>731.6985655</v>
      </c>
      <c r="L366" s="65" t="n">
        <v>551.545588</v>
      </c>
      <c r="M366" s="65" t="n">
        <v>308.4714809</v>
      </c>
      <c r="N366" s="65" t="n">
        <v>82.77031941</v>
      </c>
      <c r="O366" s="65" t="n">
        <v>20011</v>
      </c>
      <c r="P366" s="65" t="n">
        <v>1905</v>
      </c>
      <c r="Q366" s="65" t="n">
        <v>262.1405647</v>
      </c>
      <c r="R366" s="65" t="n">
        <v>55.73537498</v>
      </c>
      <c r="S366" s="65" t="n">
        <v>40155</v>
      </c>
      <c r="T366" s="66" t="n">
        <v>51184</v>
      </c>
      <c r="U366" s="66" t="n">
        <v>69359</v>
      </c>
      <c r="V366" s="65" t="n">
        <v>2600</v>
      </c>
      <c r="W366" s="66" t="n">
        <v>4968</v>
      </c>
      <c r="X366" s="65" t="n">
        <v>1768</v>
      </c>
      <c r="Y366" s="65" t="n">
        <v>301.1048422</v>
      </c>
      <c r="Z366" s="65" t="n">
        <v>255.0686889</v>
      </c>
      <c r="AA366" s="65" t="n">
        <v>6265</v>
      </c>
      <c r="AB366" s="65" t="n">
        <v>4630</v>
      </c>
      <c r="AC366" s="67" t="n">
        <v>19902</v>
      </c>
      <c r="AD366" s="63"/>
    </row>
    <row r="367" customFormat="false" ht="15" hidden="false" customHeight="false" outlineLevel="0" collapsed="false">
      <c r="A367" s="64" t="s">
        <v>676</v>
      </c>
      <c r="B367" s="65" t="n">
        <v>5462</v>
      </c>
      <c r="C367" s="65" t="n">
        <v>137.6970225</v>
      </c>
      <c r="D367" s="65" t="n">
        <v>455.8088388</v>
      </c>
      <c r="E367" s="65" t="n">
        <v>757.5236731</v>
      </c>
      <c r="F367" s="65" t="n">
        <v>114.2707575</v>
      </c>
      <c r="G367" s="65" t="n">
        <v>243.678612</v>
      </c>
      <c r="H367" s="65" t="n">
        <v>168.3</v>
      </c>
      <c r="I367" s="65" t="n">
        <v>200</v>
      </c>
      <c r="J367" s="65" t="n">
        <v>311.8056686</v>
      </c>
      <c r="K367" s="65" t="n">
        <v>814.9415417</v>
      </c>
      <c r="L367" s="65" t="n">
        <v>614.2931433</v>
      </c>
      <c r="M367" s="65" t="n">
        <v>343.5652823</v>
      </c>
      <c r="N367" s="65" t="n">
        <v>92.1868306</v>
      </c>
      <c r="O367" s="65" t="n">
        <v>12953</v>
      </c>
      <c r="P367" s="65" t="n">
        <v>1970</v>
      </c>
      <c r="Q367" s="65" t="n">
        <v>291.9634479</v>
      </c>
      <c r="R367" s="65" t="n">
        <v>62.0762081</v>
      </c>
      <c r="S367" s="65" t="n">
        <v>19947</v>
      </c>
      <c r="T367" s="66" t="n">
        <v>23552</v>
      </c>
      <c r="U367" s="66" t="n">
        <v>49768</v>
      </c>
      <c r="V367" s="65" t="n">
        <v>2957</v>
      </c>
      <c r="W367" s="66" t="n">
        <v>5338</v>
      </c>
      <c r="X367" s="65" t="n">
        <v>1651</v>
      </c>
      <c r="Y367" s="65" t="n">
        <v>382.1140098</v>
      </c>
      <c r="Z367" s="65" t="n">
        <v>284.0870276</v>
      </c>
      <c r="AA367" s="65" t="n">
        <v>4542</v>
      </c>
      <c r="AB367" s="65" t="n">
        <v>5775</v>
      </c>
      <c r="AC367" s="67" t="n">
        <v>1051</v>
      </c>
      <c r="AD367" s="63"/>
    </row>
    <row r="368" customFormat="false" ht="15" hidden="false" customHeight="false" outlineLevel="0" collapsed="false">
      <c r="A368" s="64" t="s">
        <v>677</v>
      </c>
      <c r="B368" s="65" t="n">
        <v>5654</v>
      </c>
      <c r="C368" s="65" t="n">
        <v>142.8114263</v>
      </c>
      <c r="D368" s="65" t="n">
        <v>472.7386925</v>
      </c>
      <c r="E368" s="65" t="n">
        <v>583.5587395</v>
      </c>
      <c r="F368" s="65" t="n">
        <v>141.0566526</v>
      </c>
      <c r="G368" s="65" t="n">
        <v>300.7986476</v>
      </c>
      <c r="H368" s="65" t="n">
        <v>3.731</v>
      </c>
      <c r="I368" s="65" t="n">
        <v>200</v>
      </c>
      <c r="J368" s="65" t="n">
        <v>359.2233133</v>
      </c>
      <c r="K368" s="65" t="n">
        <v>845.2104613</v>
      </c>
      <c r="L368" s="65" t="n">
        <v>637.1094913</v>
      </c>
      <c r="M368" s="65" t="n">
        <v>356.3261362</v>
      </c>
      <c r="N368" s="65" t="n">
        <v>95.61087468</v>
      </c>
      <c r="O368" s="65" t="n">
        <v>9929</v>
      </c>
      <c r="P368" s="65" t="n">
        <v>617.3</v>
      </c>
      <c r="Q368" s="65" t="n">
        <v>302.8076835</v>
      </c>
      <c r="R368" s="65" t="n">
        <v>64.38187011</v>
      </c>
      <c r="S368" s="65" t="n">
        <v>12195</v>
      </c>
      <c r="T368" s="66" t="n">
        <v>13419</v>
      </c>
      <c r="U368" s="66" t="n">
        <v>34385</v>
      </c>
      <c r="V368" s="65" t="n">
        <v>4240</v>
      </c>
      <c r="W368" s="66" t="n">
        <v>5612</v>
      </c>
      <c r="X368" s="65" t="n">
        <v>2450</v>
      </c>
      <c r="Y368" s="65" t="n">
        <v>471.6843074</v>
      </c>
      <c r="Z368" s="65" t="n">
        <v>294.6387138</v>
      </c>
      <c r="AA368" s="65" t="n">
        <v>4088</v>
      </c>
      <c r="AB368" s="65" t="n">
        <v>3158</v>
      </c>
      <c r="AC368" s="67" t="n">
        <v>252.4</v>
      </c>
      <c r="AD368" s="63"/>
    </row>
    <row r="369" customFormat="false" ht="15" hidden="false" customHeight="false" outlineLevel="0" collapsed="false">
      <c r="A369" s="64" t="s">
        <v>678</v>
      </c>
      <c r="B369" s="65" t="n">
        <v>5907</v>
      </c>
      <c r="C369" s="65" t="n">
        <v>108.9516689</v>
      </c>
      <c r="D369" s="65" t="n">
        <v>360.6551018</v>
      </c>
      <c r="E369" s="65" t="n">
        <v>1028.338506</v>
      </c>
      <c r="F369" s="65" t="n">
        <v>120.9130063</v>
      </c>
      <c r="G369" s="65" t="n">
        <v>257.8429879</v>
      </c>
      <c r="H369" s="65" t="n">
        <v>5.135</v>
      </c>
      <c r="I369" s="65" t="n">
        <v>277.4</v>
      </c>
      <c r="J369" s="65" t="n">
        <v>122.9326855</v>
      </c>
      <c r="K369" s="65" t="n">
        <v>644.8159835</v>
      </c>
      <c r="L369" s="65" t="n">
        <v>486.0545414</v>
      </c>
      <c r="M369" s="65" t="n">
        <v>271.8432846</v>
      </c>
      <c r="N369" s="65" t="n">
        <v>72.94209313</v>
      </c>
      <c r="O369" s="65" t="n">
        <v>6181</v>
      </c>
      <c r="P369" s="65" t="n">
        <v>3091</v>
      </c>
      <c r="Q369" s="65" t="n">
        <v>231.0137453</v>
      </c>
      <c r="R369" s="65" t="n">
        <v>49.11730367</v>
      </c>
      <c r="S369" s="65" t="n">
        <v>6767</v>
      </c>
      <c r="T369" s="66" t="n">
        <v>4958</v>
      </c>
      <c r="U369" s="66" t="n">
        <v>27013</v>
      </c>
      <c r="V369" s="65" t="n">
        <v>1865</v>
      </c>
      <c r="W369" s="66" t="n">
        <v>5099</v>
      </c>
      <c r="X369" s="65" t="n">
        <v>2249</v>
      </c>
      <c r="Y369" s="65" t="n">
        <v>404.3252594</v>
      </c>
      <c r="Z369" s="65" t="n">
        <v>224.7815908</v>
      </c>
      <c r="AA369" s="65" t="n">
        <v>1872</v>
      </c>
      <c r="AB369" s="65" t="n">
        <v>7539</v>
      </c>
      <c r="AC369" s="67" t="n">
        <v>354.6</v>
      </c>
      <c r="AD369" s="63"/>
    </row>
    <row r="370" customFormat="false" ht="15" hidden="false" customHeight="false" outlineLevel="0" collapsed="false">
      <c r="A370" s="64" t="s">
        <v>679</v>
      </c>
      <c r="B370" s="65" t="n">
        <v>4133</v>
      </c>
      <c r="C370" s="65" t="n">
        <v>37.05847479</v>
      </c>
      <c r="D370" s="65" t="n">
        <v>122.6720814</v>
      </c>
      <c r="E370" s="65" t="n">
        <v>128.4011143</v>
      </c>
      <c r="F370" s="65" t="n">
        <v>54.62274377</v>
      </c>
      <c r="G370" s="65" t="n">
        <v>116.481195</v>
      </c>
      <c r="H370" s="65" t="n">
        <v>10.71</v>
      </c>
      <c r="I370" s="65" t="n">
        <v>200</v>
      </c>
      <c r="J370" s="65" t="n">
        <v>34.0276405</v>
      </c>
      <c r="K370" s="65" t="n">
        <v>219.3256617</v>
      </c>
      <c r="L370" s="65" t="n">
        <v>165.3250488</v>
      </c>
      <c r="M370" s="65" t="n">
        <v>92.46391185</v>
      </c>
      <c r="N370" s="65" t="n">
        <v>24.81029201</v>
      </c>
      <c r="O370" s="65" t="n">
        <v>3305</v>
      </c>
      <c r="P370" s="65" t="n">
        <v>1668</v>
      </c>
      <c r="Q370" s="65" t="n">
        <v>78.57628199</v>
      </c>
      <c r="R370" s="65" t="n">
        <v>16.70660375</v>
      </c>
      <c r="S370" s="65" t="n">
        <v>14513</v>
      </c>
      <c r="T370" s="66" t="n">
        <v>7615</v>
      </c>
      <c r="U370" s="66" t="n">
        <v>17147</v>
      </c>
      <c r="V370" s="65" t="n">
        <v>2022</v>
      </c>
      <c r="W370" s="66" t="n">
        <v>3525</v>
      </c>
      <c r="X370" s="65" t="n">
        <v>1145</v>
      </c>
      <c r="Y370" s="65" t="n">
        <v>182.6549163</v>
      </c>
      <c r="Z370" s="65" t="n">
        <v>76.45649672</v>
      </c>
      <c r="AA370" s="65" t="n">
        <v>1313</v>
      </c>
      <c r="AB370" s="65" t="n">
        <v>2951</v>
      </c>
      <c r="AC370" s="67" t="n">
        <v>812.2</v>
      </c>
      <c r="AD370" s="63"/>
    </row>
    <row r="371" customFormat="false" ht="15" hidden="false" customHeight="false" outlineLevel="0" collapsed="false">
      <c r="A371" s="64" t="s">
        <v>680</v>
      </c>
      <c r="B371" s="65" t="n">
        <v>1950</v>
      </c>
      <c r="C371" s="65" t="n">
        <v>22.86838093</v>
      </c>
      <c r="D371" s="65" t="n">
        <v>75.69960458</v>
      </c>
      <c r="E371" s="65" t="n">
        <v>16.27890532</v>
      </c>
      <c r="F371" s="65" t="n">
        <v>43.35457046</v>
      </c>
      <c r="G371" s="65" t="n">
        <v>92.45218799</v>
      </c>
      <c r="H371" s="65" t="n">
        <v>12.35</v>
      </c>
      <c r="I371" s="65" t="n">
        <v>85</v>
      </c>
      <c r="J371" s="65" t="n">
        <v>11.95415516</v>
      </c>
      <c r="K371" s="65" t="n">
        <v>135.3434756</v>
      </c>
      <c r="L371" s="65" t="n">
        <v>102.0202859</v>
      </c>
      <c r="M371" s="65" t="n">
        <v>57.05847234</v>
      </c>
      <c r="N371" s="65" t="n">
        <v>15.31016082</v>
      </c>
      <c r="O371" s="65" t="n">
        <v>10822</v>
      </c>
      <c r="P371" s="65" t="n">
        <v>1021</v>
      </c>
      <c r="Q371" s="65" t="n">
        <v>48.4885673</v>
      </c>
      <c r="R371" s="65" t="n">
        <v>10.30946311</v>
      </c>
      <c r="S371" s="65" t="n">
        <v>11825</v>
      </c>
      <c r="T371" s="66" t="n">
        <v>5780</v>
      </c>
      <c r="U371" s="66" t="n">
        <v>19281</v>
      </c>
      <c r="V371" s="65" t="n">
        <v>1253</v>
      </c>
      <c r="W371" s="66" t="n">
        <v>1989</v>
      </c>
      <c r="X371" s="65" t="n">
        <v>730.7</v>
      </c>
      <c r="Y371" s="65" t="n">
        <v>144.9748748</v>
      </c>
      <c r="Z371" s="65" t="n">
        <v>47.18047091</v>
      </c>
      <c r="AA371" s="65" t="n">
        <v>250</v>
      </c>
      <c r="AB371" s="65" t="n">
        <v>591.7</v>
      </c>
      <c r="AC371" s="67" t="n">
        <v>959.6</v>
      </c>
      <c r="AD371" s="63"/>
    </row>
    <row r="372" customFormat="false" ht="15" hidden="false" customHeight="false" outlineLevel="0" collapsed="false">
      <c r="A372" s="64" t="s">
        <v>681</v>
      </c>
      <c r="B372" s="65" t="n">
        <v>1405</v>
      </c>
      <c r="C372" s="65" t="n">
        <v>23.20976628</v>
      </c>
      <c r="D372" s="65" t="n">
        <v>76.82966865</v>
      </c>
      <c r="E372" s="65" t="n">
        <v>91.60426837</v>
      </c>
      <c r="F372" s="65" t="n">
        <v>47.83686499</v>
      </c>
      <c r="G372" s="65" t="n">
        <v>102.0105329</v>
      </c>
      <c r="H372" s="65" t="n">
        <v>13.42</v>
      </c>
      <c r="I372" s="65" t="n">
        <v>85</v>
      </c>
      <c r="J372" s="65" t="n">
        <v>10.37286381</v>
      </c>
      <c r="K372" s="65" t="n">
        <v>137.3639194</v>
      </c>
      <c r="L372" s="65" t="n">
        <v>103.5432722</v>
      </c>
      <c r="M372" s="65" t="n">
        <v>57.91025657</v>
      </c>
      <c r="N372" s="65" t="n">
        <v>15.53871502</v>
      </c>
      <c r="O372" s="65" t="n">
        <v>7004</v>
      </c>
      <c r="P372" s="65" t="n">
        <v>1090</v>
      </c>
      <c r="Q372" s="65" t="n">
        <v>49.21241768</v>
      </c>
      <c r="R372" s="65" t="n">
        <v>10.46336555</v>
      </c>
      <c r="S372" s="65" t="n">
        <v>9823</v>
      </c>
      <c r="T372" s="66" t="n">
        <v>4958</v>
      </c>
      <c r="U372" s="66" t="n">
        <v>13884</v>
      </c>
      <c r="V372" s="65" t="n">
        <v>1174</v>
      </c>
      <c r="W372" s="66" t="n">
        <v>2056</v>
      </c>
      <c r="X372" s="65" t="n">
        <v>457.7</v>
      </c>
      <c r="Y372" s="65" t="n">
        <v>159.9633773</v>
      </c>
      <c r="Z372" s="65" t="n">
        <v>47.88479367</v>
      </c>
      <c r="AA372" s="65" t="n">
        <v>250</v>
      </c>
      <c r="AB372" s="65" t="n">
        <v>500</v>
      </c>
      <c r="AC372" s="67" t="n">
        <v>1073</v>
      </c>
      <c r="AD372" s="63"/>
    </row>
    <row r="373" customFormat="false" ht="15" hidden="false" customHeight="false" outlineLevel="0" collapsed="false">
      <c r="A373" s="64" t="s">
        <v>682</v>
      </c>
      <c r="B373" s="65" t="n">
        <v>1247</v>
      </c>
      <c r="C373" s="65" t="n">
        <v>26.54690553</v>
      </c>
      <c r="D373" s="65" t="n">
        <v>87.87636771</v>
      </c>
      <c r="E373" s="65" t="n">
        <v>33.91975691</v>
      </c>
      <c r="F373" s="65" t="n">
        <v>32.47842736</v>
      </c>
      <c r="G373" s="65" t="n">
        <v>69.25917244</v>
      </c>
      <c r="H373" s="65" t="n">
        <v>17.65</v>
      </c>
      <c r="I373" s="65" t="n">
        <v>150</v>
      </c>
      <c r="J373" s="65" t="n">
        <v>78.96545031</v>
      </c>
      <c r="K373" s="65" t="n">
        <v>157.114335</v>
      </c>
      <c r="L373" s="65" t="n">
        <v>118.4308981</v>
      </c>
      <c r="M373" s="65" t="n">
        <v>66.23669072</v>
      </c>
      <c r="N373" s="65" t="n">
        <v>17.77289761</v>
      </c>
      <c r="O373" s="65" t="n">
        <v>750</v>
      </c>
      <c r="P373" s="65" t="n">
        <v>573.7</v>
      </c>
      <c r="Q373" s="65" t="n">
        <v>56.28826192</v>
      </c>
      <c r="R373" s="65" t="n">
        <v>11.96780585</v>
      </c>
      <c r="S373" s="65" t="n">
        <v>5519</v>
      </c>
      <c r="T373" s="66" t="n">
        <v>4958</v>
      </c>
      <c r="U373" s="66" t="n">
        <v>9496</v>
      </c>
      <c r="V373" s="65" t="n">
        <v>1171</v>
      </c>
      <c r="W373" s="66" t="n">
        <v>1635</v>
      </c>
      <c r="X373" s="65" t="n">
        <v>413.6</v>
      </c>
      <c r="Y373" s="65" t="n">
        <v>108.6057569</v>
      </c>
      <c r="Z373" s="65" t="n">
        <v>54.7697499</v>
      </c>
      <c r="AA373" s="65" t="n">
        <v>250</v>
      </c>
      <c r="AB373" s="65" t="n">
        <v>596.4</v>
      </c>
      <c r="AC373" s="67" t="n">
        <v>1103</v>
      </c>
      <c r="AD373" s="63"/>
    </row>
    <row r="374" customFormat="false" ht="15" hidden="false" customHeight="false" outlineLevel="0" collapsed="false">
      <c r="A374" s="64" t="s">
        <v>683</v>
      </c>
      <c r="B374" s="65" t="n">
        <v>1737</v>
      </c>
      <c r="C374" s="65" t="n">
        <v>58.28189547</v>
      </c>
      <c r="D374" s="65" t="n">
        <v>192.9264889</v>
      </c>
      <c r="E374" s="65" t="n">
        <v>274.1133829</v>
      </c>
      <c r="F374" s="65" t="n">
        <v>53.08785529</v>
      </c>
      <c r="G374" s="65" t="n">
        <v>113.2080961</v>
      </c>
      <c r="H374" s="65" t="n">
        <v>7.228</v>
      </c>
      <c r="I374" s="65" t="n">
        <v>200</v>
      </c>
      <c r="J374" s="65" t="n">
        <v>149.0038114</v>
      </c>
      <c r="K374" s="65" t="n">
        <v>344.9336585</v>
      </c>
      <c r="L374" s="65" t="n">
        <v>260.0068477</v>
      </c>
      <c r="M374" s="65" t="n">
        <v>145.4180744</v>
      </c>
      <c r="N374" s="65" t="n">
        <v>39.01916777</v>
      </c>
      <c r="O374" s="65" t="n">
        <v>5266</v>
      </c>
      <c r="P374" s="65" t="n">
        <v>251.5</v>
      </c>
      <c r="Q374" s="65" t="n">
        <v>123.5769869</v>
      </c>
      <c r="R374" s="65" t="n">
        <v>26.27449022</v>
      </c>
      <c r="S374" s="65" t="n">
        <v>6182</v>
      </c>
      <c r="T374" s="66" t="n">
        <v>5471</v>
      </c>
      <c r="U374" s="66" t="n">
        <v>13848</v>
      </c>
      <c r="V374" s="65" t="n">
        <v>695.6</v>
      </c>
      <c r="W374" s="66" t="n">
        <v>977.7</v>
      </c>
      <c r="X374" s="65" t="n">
        <v>848.2</v>
      </c>
      <c r="Y374" s="65" t="n">
        <v>177.5223486</v>
      </c>
      <c r="Z374" s="65" t="n">
        <v>120.2431988</v>
      </c>
      <c r="AA374" s="65" t="n">
        <v>706.1</v>
      </c>
      <c r="AB374" s="65" t="n">
        <v>500</v>
      </c>
      <c r="AC374" s="67" t="n">
        <v>733.4</v>
      </c>
      <c r="AD374" s="63"/>
    </row>
    <row r="375" customFormat="false" ht="15" hidden="false" customHeight="false" outlineLevel="0" collapsed="false">
      <c r="A375" s="64" t="s">
        <v>684</v>
      </c>
      <c r="B375" s="65" t="n">
        <v>3264</v>
      </c>
      <c r="C375" s="65" t="n">
        <v>60.46533028</v>
      </c>
      <c r="D375" s="65" t="n">
        <v>200.1541607</v>
      </c>
      <c r="E375" s="65" t="n">
        <v>291.714106</v>
      </c>
      <c r="F375" s="65" t="n">
        <v>46.0686969</v>
      </c>
      <c r="G375" s="65" t="n">
        <v>98.23997287</v>
      </c>
      <c r="H375" s="65" t="n">
        <v>232.9</v>
      </c>
      <c r="I375" s="65" t="n">
        <v>200</v>
      </c>
      <c r="J375" s="65" t="n">
        <v>103.1088247</v>
      </c>
      <c r="K375" s="65" t="n">
        <v>357.8560275</v>
      </c>
      <c r="L375" s="65" t="n">
        <v>269.7475742</v>
      </c>
      <c r="M375" s="65" t="n">
        <v>150.8659221</v>
      </c>
      <c r="N375" s="65" t="n">
        <v>40.48095635</v>
      </c>
      <c r="O375" s="65" t="n">
        <v>4773</v>
      </c>
      <c r="P375" s="65" t="n">
        <v>211.7</v>
      </c>
      <c r="Q375" s="65" t="n">
        <v>128.2065943</v>
      </c>
      <c r="R375" s="65" t="n">
        <v>27.25882053</v>
      </c>
      <c r="S375" s="65" t="n">
        <v>5273</v>
      </c>
      <c r="T375" s="66" t="n">
        <v>4958</v>
      </c>
      <c r="U375" s="66" t="n">
        <v>14524</v>
      </c>
      <c r="V375" s="65" t="n">
        <v>1066</v>
      </c>
      <c r="W375" s="66" t="n">
        <v>1887</v>
      </c>
      <c r="X375" s="65" t="n">
        <v>300</v>
      </c>
      <c r="Y375" s="65" t="n">
        <v>154.0507377</v>
      </c>
      <c r="Z375" s="65" t="n">
        <v>124.7479113</v>
      </c>
      <c r="AA375" s="65" t="n">
        <v>300</v>
      </c>
      <c r="AB375" s="65" t="n">
        <v>737.3</v>
      </c>
      <c r="AC375" s="67" t="n">
        <v>535.7</v>
      </c>
      <c r="AD375" s="63"/>
    </row>
    <row r="376" customFormat="false" ht="15" hidden="false" customHeight="false" outlineLevel="0" collapsed="false">
      <c r="A376" s="64" t="s">
        <v>685</v>
      </c>
      <c r="B376" s="65" t="n">
        <v>1748</v>
      </c>
      <c r="C376" s="65" t="n">
        <v>374.8928428</v>
      </c>
      <c r="D376" s="65" t="n">
        <v>1240.9816</v>
      </c>
      <c r="E376" s="65" t="n">
        <v>599.8758866</v>
      </c>
      <c r="F376" s="65" t="n">
        <v>321.1311998</v>
      </c>
      <c r="G376" s="65" t="n">
        <v>684.8016653</v>
      </c>
      <c r="H376" s="65" t="n">
        <v>6.893</v>
      </c>
      <c r="I376" s="65" t="n">
        <v>200</v>
      </c>
      <c r="J376" s="65" t="n">
        <v>390.5562814</v>
      </c>
      <c r="K376" s="65" t="n">
        <v>2218.753504</v>
      </c>
      <c r="L376" s="65" t="n">
        <v>1672.469735</v>
      </c>
      <c r="M376" s="65" t="n">
        <v>935.388166</v>
      </c>
      <c r="N376" s="65" t="n">
        <v>250.9871481</v>
      </c>
      <c r="O376" s="65" t="n">
        <v>4771</v>
      </c>
      <c r="P376" s="65" t="n">
        <v>200.9</v>
      </c>
      <c r="Q376" s="65" t="n">
        <v>794.8974127</v>
      </c>
      <c r="R376" s="65" t="n">
        <v>169.0082014</v>
      </c>
      <c r="S376" s="65" t="n">
        <v>4776</v>
      </c>
      <c r="T376" s="66" t="n">
        <v>4958</v>
      </c>
      <c r="U376" s="66" t="n">
        <v>12673</v>
      </c>
      <c r="V376" s="65" t="n">
        <v>125.8</v>
      </c>
      <c r="W376" s="66" t="n">
        <v>577.7</v>
      </c>
      <c r="X376" s="65" t="n">
        <v>300</v>
      </c>
      <c r="Y376" s="65" t="n">
        <v>1073.841927</v>
      </c>
      <c r="Z376" s="65" t="n">
        <v>773.4531323</v>
      </c>
      <c r="AA376" s="65" t="n">
        <v>659.2</v>
      </c>
      <c r="AB376" s="65" t="n">
        <v>675.9</v>
      </c>
      <c r="AC376" s="67" t="n">
        <v>205.8</v>
      </c>
      <c r="AD376" s="63"/>
    </row>
    <row r="377" customFormat="false" ht="15" hidden="false" customHeight="false" outlineLevel="0" collapsed="false">
      <c r="A377" s="64" t="s">
        <v>686</v>
      </c>
      <c r="B377" s="65" t="n">
        <v>1469</v>
      </c>
      <c r="C377" s="65" t="n">
        <v>324.0940862</v>
      </c>
      <c r="D377" s="65" t="n">
        <v>1072.826023</v>
      </c>
      <c r="E377" s="65" t="n">
        <v>838.0280311</v>
      </c>
      <c r="F377" s="65" t="n">
        <v>232.5329125</v>
      </c>
      <c r="G377" s="65" t="n">
        <v>495.8687473</v>
      </c>
      <c r="H377" s="65" t="n">
        <v>60.93</v>
      </c>
      <c r="I377" s="65" t="n">
        <v>200</v>
      </c>
      <c r="J377" s="65" t="n">
        <v>544.7819335</v>
      </c>
      <c r="K377" s="65" t="n">
        <v>1918.107809</v>
      </c>
      <c r="L377" s="65" t="n">
        <v>1445.846622</v>
      </c>
      <c r="M377" s="65" t="n">
        <v>808.6411323</v>
      </c>
      <c r="N377" s="65" t="n">
        <v>216.9778697</v>
      </c>
      <c r="O377" s="65" t="n">
        <v>4768</v>
      </c>
      <c r="P377" s="65" t="n">
        <v>211.7</v>
      </c>
      <c r="Q377" s="65" t="n">
        <v>687.187167</v>
      </c>
      <c r="R377" s="65" t="n">
        <v>146.1072401</v>
      </c>
      <c r="S377" s="65" t="n">
        <v>4660</v>
      </c>
      <c r="T377" s="66" t="n">
        <v>5999</v>
      </c>
      <c r="U377" s="66" t="n">
        <v>17455</v>
      </c>
      <c r="V377" s="65" t="n">
        <v>277.2</v>
      </c>
      <c r="W377" s="66" t="n">
        <v>697.7</v>
      </c>
      <c r="X377" s="65" t="n">
        <v>358.2</v>
      </c>
      <c r="Y377" s="65" t="n">
        <v>777.5749942</v>
      </c>
      <c r="Z377" s="65" t="n">
        <v>668.648631</v>
      </c>
      <c r="AA377" s="65" t="n">
        <v>450.6</v>
      </c>
      <c r="AB377" s="65" t="n">
        <v>679.2</v>
      </c>
      <c r="AC377" s="67" t="n">
        <v>310.3</v>
      </c>
      <c r="AD377" s="63"/>
    </row>
    <row r="378" customFormat="false" ht="15" hidden="false" customHeight="false" outlineLevel="0" collapsed="false">
      <c r="A378" s="64" t="s">
        <v>687</v>
      </c>
      <c r="B378" s="65" t="n">
        <v>1756</v>
      </c>
      <c r="C378" s="65" t="n">
        <v>311.6115517</v>
      </c>
      <c r="D378" s="65" t="n">
        <v>1031.505961</v>
      </c>
      <c r="E378" s="65" t="n">
        <v>950.9161213</v>
      </c>
      <c r="F378" s="65" t="n">
        <v>237.3290506</v>
      </c>
      <c r="G378" s="65" t="n">
        <v>506.0963532</v>
      </c>
      <c r="H378" s="65" t="n">
        <v>114.1</v>
      </c>
      <c r="I378" s="65" t="n">
        <v>200</v>
      </c>
      <c r="J378" s="65" t="n">
        <v>650.7377272</v>
      </c>
      <c r="K378" s="65" t="n">
        <v>1844.231587</v>
      </c>
      <c r="L378" s="65" t="n">
        <v>1390.159613</v>
      </c>
      <c r="M378" s="65" t="n">
        <v>777.4961925</v>
      </c>
      <c r="N378" s="65" t="n">
        <v>208.6209331</v>
      </c>
      <c r="O378" s="65" t="n">
        <v>4769</v>
      </c>
      <c r="P378" s="65" t="n">
        <v>213.2</v>
      </c>
      <c r="Q378" s="65" t="n">
        <v>660.7200457</v>
      </c>
      <c r="R378" s="65" t="n">
        <v>140.4798969</v>
      </c>
      <c r="S378" s="65" t="n">
        <v>7567</v>
      </c>
      <c r="T378" s="66" t="n">
        <v>10286</v>
      </c>
      <c r="U378" s="66" t="n">
        <v>23682</v>
      </c>
      <c r="V378" s="65" t="n">
        <v>362</v>
      </c>
      <c r="W378" s="66" t="n">
        <v>842.2</v>
      </c>
      <c r="X378" s="65" t="n">
        <v>364.5</v>
      </c>
      <c r="Y378" s="65" t="n">
        <v>793.6129693</v>
      </c>
      <c r="Z378" s="65" t="n">
        <v>642.8955243</v>
      </c>
      <c r="AA378" s="65" t="n">
        <v>752.5</v>
      </c>
      <c r="AB378" s="65" t="n">
        <v>1798</v>
      </c>
      <c r="AC378" s="67" t="n">
        <v>1788</v>
      </c>
      <c r="AD378" s="63"/>
    </row>
    <row r="379" customFormat="false" ht="15" hidden="false" customHeight="false" outlineLevel="0" collapsed="false">
      <c r="A379" s="64" t="s">
        <v>688</v>
      </c>
      <c r="B379" s="65" t="n">
        <v>3762</v>
      </c>
      <c r="C379" s="65" t="n">
        <v>180.7969774</v>
      </c>
      <c r="D379" s="65" t="n">
        <v>598.4796098</v>
      </c>
      <c r="E379" s="65" t="n">
        <v>1201.474123</v>
      </c>
      <c r="F379" s="65" t="n">
        <v>136.4883274</v>
      </c>
      <c r="G379" s="65" t="n">
        <v>291.0568452</v>
      </c>
      <c r="H379" s="65" t="n">
        <v>4.395</v>
      </c>
      <c r="I379" s="65" t="n">
        <v>200</v>
      </c>
      <c r="J379" s="65" t="n">
        <v>460.8340731</v>
      </c>
      <c r="K379" s="65" t="n">
        <v>1070.022901</v>
      </c>
      <c r="L379" s="65" t="n">
        <v>806.5704072</v>
      </c>
      <c r="M379" s="65" t="n">
        <v>451.1031788</v>
      </c>
      <c r="N379" s="65" t="n">
        <v>121.0418353</v>
      </c>
      <c r="O379" s="65" t="n">
        <v>4768</v>
      </c>
      <c r="P379" s="65" t="n">
        <v>257.1</v>
      </c>
      <c r="Q379" s="65" t="n">
        <v>383.3496753</v>
      </c>
      <c r="R379" s="65" t="n">
        <v>81.50641593</v>
      </c>
      <c r="S379" s="65" t="n">
        <v>19372</v>
      </c>
      <c r="T379" s="66" t="n">
        <v>22512</v>
      </c>
      <c r="U379" s="66" t="n">
        <v>37425</v>
      </c>
      <c r="V379" s="65" t="n">
        <v>1082</v>
      </c>
      <c r="W379" s="66" t="n">
        <v>1466</v>
      </c>
      <c r="X379" s="65" t="n">
        <v>200</v>
      </c>
      <c r="Y379" s="65" t="n">
        <v>456.4081241</v>
      </c>
      <c r="Z379" s="65" t="n">
        <v>373.0078905</v>
      </c>
      <c r="AA379" s="65" t="n">
        <v>3436</v>
      </c>
      <c r="AB379" s="65" t="n">
        <v>2630</v>
      </c>
      <c r="AC379" s="67" t="n">
        <v>164.7</v>
      </c>
      <c r="AD379" s="63"/>
    </row>
    <row r="380" customFormat="false" ht="15" hidden="false" customHeight="false" outlineLevel="0" collapsed="false">
      <c r="A380" s="64" t="s">
        <v>689</v>
      </c>
      <c r="B380" s="65" t="n">
        <v>2787</v>
      </c>
      <c r="C380" s="65" t="n">
        <v>114.0765299</v>
      </c>
      <c r="D380" s="65" t="n">
        <v>377.6195714</v>
      </c>
      <c r="E380" s="65" t="n">
        <v>477.6356975</v>
      </c>
      <c r="F380" s="65" t="n">
        <v>112.4715803</v>
      </c>
      <c r="G380" s="65" t="n">
        <v>239.8419262</v>
      </c>
      <c r="H380" s="65" t="n">
        <v>3.783</v>
      </c>
      <c r="I380" s="65" t="n">
        <v>200</v>
      </c>
      <c r="J380" s="65" t="n">
        <v>256.2160834</v>
      </c>
      <c r="K380" s="65" t="n">
        <v>675.1467929</v>
      </c>
      <c r="L380" s="65" t="n">
        <v>508.9175412</v>
      </c>
      <c r="M380" s="65" t="n">
        <v>284.6302301</v>
      </c>
      <c r="N380" s="65" t="n">
        <v>76.37313824</v>
      </c>
      <c r="O380" s="65" t="n">
        <v>1000</v>
      </c>
      <c r="P380" s="65" t="n">
        <v>192.8</v>
      </c>
      <c r="Q380" s="65" t="n">
        <v>241.8801538</v>
      </c>
      <c r="R380" s="65" t="n">
        <v>51.42767998</v>
      </c>
      <c r="S380" s="65" t="n">
        <v>11134</v>
      </c>
      <c r="T380" s="66" t="n">
        <v>12182</v>
      </c>
      <c r="U380" s="66" t="n">
        <v>20350</v>
      </c>
      <c r="V380" s="65" t="n">
        <v>1638</v>
      </c>
      <c r="W380" s="66" t="n">
        <v>2508</v>
      </c>
      <c r="X380" s="65" t="n">
        <v>1634</v>
      </c>
      <c r="Y380" s="65" t="n">
        <v>376.0976778</v>
      </c>
      <c r="Z380" s="65" t="n">
        <v>235.3548516</v>
      </c>
      <c r="AA380" s="65" t="n">
        <v>1609</v>
      </c>
      <c r="AB380" s="65" t="n">
        <v>2589</v>
      </c>
      <c r="AC380" s="67" t="n">
        <v>365.6</v>
      </c>
      <c r="AD380" s="63"/>
    </row>
    <row r="381" customFormat="false" ht="15" hidden="false" customHeight="false" outlineLevel="0" collapsed="false">
      <c r="A381" s="64" t="s">
        <v>690</v>
      </c>
      <c r="B381" s="65" t="n">
        <v>2776</v>
      </c>
      <c r="C381" s="65" t="n">
        <v>49.28271007</v>
      </c>
      <c r="D381" s="65" t="n">
        <v>163.1371139</v>
      </c>
      <c r="E381" s="65" t="n">
        <v>174.5596207</v>
      </c>
      <c r="F381" s="65" t="n">
        <v>56.87350389</v>
      </c>
      <c r="G381" s="65" t="n">
        <v>121.2808665</v>
      </c>
      <c r="H381" s="65" t="n">
        <v>5.086</v>
      </c>
      <c r="I381" s="65" t="n">
        <v>277.4</v>
      </c>
      <c r="J381" s="65" t="n">
        <v>45.48922759</v>
      </c>
      <c r="K381" s="65" t="n">
        <v>291.6731748</v>
      </c>
      <c r="L381" s="65" t="n">
        <v>219.859735</v>
      </c>
      <c r="M381" s="65" t="n">
        <v>122.9643742</v>
      </c>
      <c r="N381" s="65" t="n">
        <v>32.99429981</v>
      </c>
      <c r="O381" s="65" t="n">
        <v>5378</v>
      </c>
      <c r="P381" s="65" t="n">
        <v>249.8</v>
      </c>
      <c r="Q381" s="65" t="n">
        <v>104.4957232</v>
      </c>
      <c r="R381" s="65" t="n">
        <v>22.21750122</v>
      </c>
      <c r="S381" s="65" t="n">
        <v>7125</v>
      </c>
      <c r="T381" s="66" t="n">
        <v>6440</v>
      </c>
      <c r="U381" s="66" t="n">
        <v>19459</v>
      </c>
      <c r="V381" s="65" t="n">
        <v>927.9</v>
      </c>
      <c r="W381" s="66" t="n">
        <v>1288</v>
      </c>
      <c r="X381" s="65" t="n">
        <v>1502</v>
      </c>
      <c r="Y381" s="65" t="n">
        <v>190.1813123</v>
      </c>
      <c r="Z381" s="65" t="n">
        <v>101.6766983</v>
      </c>
      <c r="AA381" s="65" t="n">
        <v>1476</v>
      </c>
      <c r="AB381" s="65" t="n">
        <v>3829</v>
      </c>
      <c r="AC381" s="67" t="n">
        <v>515.4</v>
      </c>
      <c r="AD381" s="63"/>
    </row>
    <row r="382" customFormat="false" ht="15" hidden="false" customHeight="false" outlineLevel="0" collapsed="false">
      <c r="A382" s="64" t="s">
        <v>691</v>
      </c>
      <c r="B382" s="65" t="n">
        <v>3162</v>
      </c>
      <c r="C382" s="65" t="n">
        <v>28.61437302</v>
      </c>
      <c r="D382" s="65" t="n">
        <v>94.72016095</v>
      </c>
      <c r="E382" s="65" t="n">
        <v>13.44571049</v>
      </c>
      <c r="F382" s="65" t="n">
        <v>40.45087036</v>
      </c>
      <c r="G382" s="65" t="n">
        <v>86.26014354</v>
      </c>
      <c r="H382" s="65" t="n">
        <v>8.662</v>
      </c>
      <c r="I382" s="65" t="n">
        <v>200</v>
      </c>
      <c r="J382" s="65" t="n">
        <v>84.67898698</v>
      </c>
      <c r="K382" s="65" t="n">
        <v>169.3503667</v>
      </c>
      <c r="L382" s="65" t="n">
        <v>127.6542718</v>
      </c>
      <c r="M382" s="65" t="n">
        <v>71.39519042</v>
      </c>
      <c r="N382" s="65" t="n">
        <v>19.15704718</v>
      </c>
      <c r="O382" s="65" t="n">
        <v>5480</v>
      </c>
      <c r="P382" s="65" t="n">
        <v>204.4</v>
      </c>
      <c r="Q382" s="65" t="n">
        <v>60.67198005</v>
      </c>
      <c r="R382" s="65" t="n">
        <v>12.89985608</v>
      </c>
      <c r="S382" s="65" t="n">
        <v>14180</v>
      </c>
      <c r="T382" s="66" t="n">
        <v>5919</v>
      </c>
      <c r="U382" s="66" t="n">
        <v>17621</v>
      </c>
      <c r="V382" s="65" t="n">
        <v>477</v>
      </c>
      <c r="W382" s="66" t="n">
        <v>1095</v>
      </c>
      <c r="X382" s="65" t="n">
        <v>486</v>
      </c>
      <c r="Y382" s="65" t="n">
        <v>135.2650898</v>
      </c>
      <c r="Z382" s="65" t="n">
        <v>59.03520663</v>
      </c>
      <c r="AA382" s="65" t="n">
        <v>75</v>
      </c>
      <c r="AB382" s="65" t="n">
        <v>4067</v>
      </c>
      <c r="AC382" s="67" t="n">
        <v>801</v>
      </c>
      <c r="AD382" s="63"/>
    </row>
    <row r="383" customFormat="false" ht="15" hidden="false" customHeight="false" outlineLevel="0" collapsed="false">
      <c r="A383" s="64" t="s">
        <v>692</v>
      </c>
      <c r="B383" s="65" t="n">
        <v>2989</v>
      </c>
      <c r="C383" s="65" t="n">
        <v>25.06253444</v>
      </c>
      <c r="D383" s="65" t="n">
        <v>82.96275772</v>
      </c>
      <c r="E383" s="65" t="n">
        <v>31.8426639</v>
      </c>
      <c r="F383" s="65" t="n">
        <v>33.55299441</v>
      </c>
      <c r="G383" s="65" t="n">
        <v>71.55065116</v>
      </c>
      <c r="H383" s="65" t="n">
        <v>13.25</v>
      </c>
      <c r="I383" s="65" t="n">
        <v>85</v>
      </c>
      <c r="J383" s="65" t="n">
        <v>7.41451095</v>
      </c>
      <c r="K383" s="65" t="n">
        <v>148.3292818</v>
      </c>
      <c r="L383" s="65" t="n">
        <v>111.8088306</v>
      </c>
      <c r="M383" s="65" t="n">
        <v>62.53306398</v>
      </c>
      <c r="N383" s="65" t="n">
        <v>16.77912546</v>
      </c>
      <c r="O383" s="65" t="n">
        <v>6655</v>
      </c>
      <c r="P383" s="65" t="n">
        <v>191.2</v>
      </c>
      <c r="Q383" s="65" t="n">
        <v>53.1409019</v>
      </c>
      <c r="R383" s="65" t="n">
        <v>11.2986256</v>
      </c>
      <c r="S383" s="65" t="n">
        <v>13336</v>
      </c>
      <c r="T383" s="66" t="n">
        <v>7592</v>
      </c>
      <c r="U383" s="66" t="n">
        <v>17755</v>
      </c>
      <c r="V383" s="65" t="n">
        <v>1128</v>
      </c>
      <c r="W383" s="66" t="n">
        <v>1028</v>
      </c>
      <c r="X383" s="65" t="n">
        <v>336</v>
      </c>
      <c r="Y383" s="65" t="n">
        <v>112.1990395</v>
      </c>
      <c r="Z383" s="65" t="n">
        <v>51.70729754</v>
      </c>
      <c r="AA383" s="65" t="n">
        <v>75</v>
      </c>
      <c r="AB383" s="65" t="n">
        <v>844.9</v>
      </c>
      <c r="AC383" s="67" t="n">
        <v>1099</v>
      </c>
      <c r="AD383" s="63"/>
    </row>
    <row r="384" customFormat="false" ht="15" hidden="false" customHeight="false" outlineLevel="0" collapsed="false">
      <c r="A384" s="64" t="s">
        <v>693</v>
      </c>
      <c r="B384" s="65" t="n">
        <v>2028</v>
      </c>
      <c r="C384" s="65" t="n">
        <v>22.56701286</v>
      </c>
      <c r="D384" s="65" t="n">
        <v>74.70200688</v>
      </c>
      <c r="E384" s="65" t="n">
        <v>54.99625796</v>
      </c>
      <c r="F384" s="65" t="n">
        <v>39.36098611</v>
      </c>
      <c r="G384" s="65" t="n">
        <v>83.93600141</v>
      </c>
      <c r="H384" s="65" t="n">
        <v>14.59</v>
      </c>
      <c r="I384" s="65" t="n">
        <v>85</v>
      </c>
      <c r="J384" s="65" t="n">
        <v>4.732692674</v>
      </c>
      <c r="K384" s="65" t="n">
        <v>133.5598687</v>
      </c>
      <c r="L384" s="65" t="n">
        <v>100.6758244</v>
      </c>
      <c r="M384" s="65" t="n">
        <v>56.30653445</v>
      </c>
      <c r="N384" s="65" t="n">
        <v>15.10839779</v>
      </c>
      <c r="O384" s="65" t="n">
        <v>2139</v>
      </c>
      <c r="P384" s="65" t="n">
        <v>174.8</v>
      </c>
      <c r="Q384" s="65" t="n">
        <v>47.84956682</v>
      </c>
      <c r="R384" s="65" t="n">
        <v>10.17360115</v>
      </c>
      <c r="S384" s="65" t="n">
        <v>10845</v>
      </c>
      <c r="T384" s="66" t="n">
        <v>5521</v>
      </c>
      <c r="U384" s="66" t="n">
        <v>10370</v>
      </c>
      <c r="V384" s="65" t="n">
        <v>1300</v>
      </c>
      <c r="W384" s="66" t="n">
        <v>1268</v>
      </c>
      <c r="X384" s="65" t="n">
        <v>331.2</v>
      </c>
      <c r="Y384" s="65" t="n">
        <v>131.6205874</v>
      </c>
      <c r="Z384" s="65" t="n">
        <v>46.55870902</v>
      </c>
      <c r="AA384" s="65" t="n">
        <v>75</v>
      </c>
      <c r="AB384" s="65" t="n">
        <v>600</v>
      </c>
      <c r="AC384" s="67" t="n">
        <v>1428</v>
      </c>
      <c r="AD384" s="63"/>
    </row>
    <row r="385" customFormat="false" ht="15" hidden="false" customHeight="false" outlineLevel="0" collapsed="false">
      <c r="A385" s="64" t="s">
        <v>694</v>
      </c>
      <c r="B385" s="65" t="n">
        <v>1159</v>
      </c>
      <c r="C385" s="65" t="n">
        <v>24.76639676</v>
      </c>
      <c r="D385" s="65" t="n">
        <v>81.98247385</v>
      </c>
      <c r="E385" s="65" t="n">
        <v>26.99528904</v>
      </c>
      <c r="F385" s="65" t="n">
        <v>35.80618074</v>
      </c>
      <c r="G385" s="65" t="n">
        <v>76.35549649</v>
      </c>
      <c r="H385" s="65" t="n">
        <v>18.93</v>
      </c>
      <c r="I385" s="65" t="n">
        <v>150</v>
      </c>
      <c r="J385" s="65" t="n">
        <v>60.30148586</v>
      </c>
      <c r="K385" s="65" t="n">
        <v>146.5766303</v>
      </c>
      <c r="L385" s="65" t="n">
        <v>110.4877029</v>
      </c>
      <c r="M385" s="65" t="n">
        <v>61.79417637</v>
      </c>
      <c r="N385" s="65" t="n">
        <v>16.58086414</v>
      </c>
      <c r="O385" s="65" t="n">
        <v>1000</v>
      </c>
      <c r="P385" s="65" t="n">
        <v>67.42</v>
      </c>
      <c r="Q385" s="65" t="n">
        <v>52.51299161</v>
      </c>
      <c r="R385" s="65" t="n">
        <v>11.16512159</v>
      </c>
      <c r="S385" s="65" t="n">
        <v>5340</v>
      </c>
      <c r="T385" s="66" t="n">
        <v>3819</v>
      </c>
      <c r="U385" s="66" t="n">
        <v>9668</v>
      </c>
      <c r="V385" s="65" t="n">
        <v>1078</v>
      </c>
      <c r="W385" s="66" t="n">
        <v>1026</v>
      </c>
      <c r="X385" s="65" t="n">
        <v>275.9</v>
      </c>
      <c r="Y385" s="65" t="n">
        <v>119.7335486</v>
      </c>
      <c r="Z385" s="65" t="n">
        <v>51.09632665</v>
      </c>
      <c r="AA385" s="65" t="n">
        <v>75</v>
      </c>
      <c r="AB385" s="65" t="n">
        <v>500</v>
      </c>
      <c r="AC385" s="67" t="n">
        <v>1407</v>
      </c>
      <c r="AD385" s="63"/>
    </row>
    <row r="386" customFormat="false" ht="15" hidden="false" customHeight="false" outlineLevel="0" collapsed="false">
      <c r="A386" s="64" t="s">
        <v>695</v>
      </c>
      <c r="B386" s="65" t="n">
        <v>1219</v>
      </c>
      <c r="C386" s="65" t="n">
        <v>111.3161597</v>
      </c>
      <c r="D386" s="65" t="n">
        <v>368.4821107</v>
      </c>
      <c r="E386" s="65" t="n">
        <v>414.0963767</v>
      </c>
      <c r="F386" s="65" t="n">
        <v>106.7121877</v>
      </c>
      <c r="G386" s="65" t="n">
        <v>227.5602118</v>
      </c>
      <c r="H386" s="65" t="n">
        <v>6.028</v>
      </c>
      <c r="I386" s="65" t="n">
        <v>200</v>
      </c>
      <c r="J386" s="65" t="n">
        <v>201.8732068</v>
      </c>
      <c r="K386" s="65" t="n">
        <v>658.8099085</v>
      </c>
      <c r="L386" s="65" t="n">
        <v>496.602994</v>
      </c>
      <c r="M386" s="65" t="n">
        <v>277.7428817</v>
      </c>
      <c r="N386" s="65" t="n">
        <v>74.52509698</v>
      </c>
      <c r="O386" s="65" t="n">
        <v>1700</v>
      </c>
      <c r="P386" s="65" t="n">
        <v>247</v>
      </c>
      <c r="Q386" s="65" t="n">
        <v>236.0272517</v>
      </c>
      <c r="R386" s="65" t="n">
        <v>50.18325718</v>
      </c>
      <c r="S386" s="65" t="n">
        <v>4771</v>
      </c>
      <c r="T386" s="66" t="n">
        <v>5261</v>
      </c>
      <c r="U386" s="66" t="n">
        <v>13670</v>
      </c>
      <c r="V386" s="65" t="n">
        <v>701.8</v>
      </c>
      <c r="W386" s="66" t="n">
        <v>961</v>
      </c>
      <c r="X386" s="65" t="n">
        <v>774.2</v>
      </c>
      <c r="Y386" s="65" t="n">
        <v>356.838642</v>
      </c>
      <c r="Z386" s="65" t="n">
        <v>229.6598457</v>
      </c>
      <c r="AA386" s="65" t="n">
        <v>215.2</v>
      </c>
      <c r="AB386" s="65" t="n">
        <v>636.3</v>
      </c>
      <c r="AC386" s="67" t="n">
        <v>714.8</v>
      </c>
      <c r="AD386" s="63"/>
    </row>
    <row r="387" customFormat="false" ht="15" hidden="false" customHeight="false" outlineLevel="0" collapsed="false">
      <c r="A387" s="64" t="s">
        <v>696</v>
      </c>
      <c r="B387" s="65" t="n">
        <v>1651</v>
      </c>
      <c r="C387" s="65" t="n">
        <v>182.5886823</v>
      </c>
      <c r="D387" s="65" t="n">
        <v>604.4105653</v>
      </c>
      <c r="E387" s="65" t="n">
        <v>490.0126601</v>
      </c>
      <c r="F387" s="65" t="n">
        <v>151.1590743</v>
      </c>
      <c r="G387" s="65" t="n">
        <v>322.3417279</v>
      </c>
      <c r="H387" s="65" t="n">
        <v>164.4</v>
      </c>
      <c r="I387" s="65" t="n">
        <v>200</v>
      </c>
      <c r="J387" s="65" t="n">
        <v>388.8910192</v>
      </c>
      <c r="K387" s="65" t="n">
        <v>1080.626868</v>
      </c>
      <c r="L387" s="65" t="n">
        <v>814.5635504</v>
      </c>
      <c r="M387" s="65" t="n">
        <v>455.5736283</v>
      </c>
      <c r="N387" s="65" t="n">
        <v>122.2413645</v>
      </c>
      <c r="O387" s="65" t="n">
        <v>1700</v>
      </c>
      <c r="P387" s="65" t="n">
        <v>187.7</v>
      </c>
      <c r="Q387" s="65" t="n">
        <v>387.148685</v>
      </c>
      <c r="R387" s="65" t="n">
        <v>82.31414759</v>
      </c>
      <c r="S387" s="65" t="n">
        <v>5079</v>
      </c>
      <c r="T387" s="66" t="n">
        <v>5938</v>
      </c>
      <c r="U387" s="66" t="n">
        <v>11201</v>
      </c>
      <c r="V387" s="65" t="n">
        <v>531.1</v>
      </c>
      <c r="W387" s="66" t="n">
        <v>1379</v>
      </c>
      <c r="X387" s="65" t="n">
        <v>200</v>
      </c>
      <c r="Y387" s="65" t="n">
        <v>505.4661512</v>
      </c>
      <c r="Z387" s="65" t="n">
        <v>376.7044128</v>
      </c>
      <c r="AA387" s="65" t="n">
        <v>175</v>
      </c>
      <c r="AB387" s="65" t="n">
        <v>708.3</v>
      </c>
      <c r="AC387" s="67" t="n">
        <v>302.4</v>
      </c>
      <c r="AD387" s="63"/>
    </row>
    <row r="388" customFormat="false" ht="15" hidden="false" customHeight="false" outlineLevel="0" collapsed="false">
      <c r="A388" s="64" t="s">
        <v>697</v>
      </c>
      <c r="B388" s="65" t="n">
        <v>2503</v>
      </c>
      <c r="C388" s="65" t="n">
        <v>194.6847476</v>
      </c>
      <c r="D388" s="65" t="n">
        <v>644.4513259</v>
      </c>
      <c r="E388" s="65" t="n">
        <v>488.879966</v>
      </c>
      <c r="F388" s="65" t="n">
        <v>161.8443697</v>
      </c>
      <c r="G388" s="65" t="n">
        <v>345.127767</v>
      </c>
      <c r="H388" s="65" t="n">
        <v>111.2</v>
      </c>
      <c r="I388" s="65" t="n">
        <v>200</v>
      </c>
      <c r="J388" s="65" t="n">
        <v>350.700048</v>
      </c>
      <c r="K388" s="65" t="n">
        <v>1152.215825</v>
      </c>
      <c r="L388" s="65" t="n">
        <v>868.5264458</v>
      </c>
      <c r="M388" s="65" t="n">
        <v>485.7542963</v>
      </c>
      <c r="N388" s="65" t="n">
        <v>130.3395638</v>
      </c>
      <c r="O388" s="65" t="n">
        <v>1700</v>
      </c>
      <c r="P388" s="65" t="n">
        <v>192.8</v>
      </c>
      <c r="Q388" s="65" t="n">
        <v>412.7963634</v>
      </c>
      <c r="R388" s="65" t="n">
        <v>87.76726384</v>
      </c>
      <c r="S388" s="65" t="n">
        <v>7470</v>
      </c>
      <c r="T388" s="66" t="n">
        <v>9744</v>
      </c>
      <c r="U388" s="66" t="n">
        <v>18749</v>
      </c>
      <c r="V388" s="65" t="n">
        <v>237.1</v>
      </c>
      <c r="W388" s="66" t="n">
        <v>717.8</v>
      </c>
      <c r="X388" s="65" t="n">
        <v>200.2</v>
      </c>
      <c r="Y388" s="65" t="n">
        <v>541.1970867</v>
      </c>
      <c r="Z388" s="65" t="n">
        <v>401.6601831</v>
      </c>
      <c r="AA388" s="65" t="n">
        <v>183.3</v>
      </c>
      <c r="AB388" s="65" t="n">
        <v>1147</v>
      </c>
      <c r="AC388" s="67" t="n">
        <v>241.2</v>
      </c>
      <c r="AD388" s="63"/>
    </row>
    <row r="389" customFormat="false" ht="15" hidden="false" customHeight="false" outlineLevel="0" collapsed="false">
      <c r="A389" s="64" t="s">
        <v>698</v>
      </c>
      <c r="B389" s="65" t="n">
        <v>6315</v>
      </c>
      <c r="C389" s="65" t="n">
        <v>144.0985886</v>
      </c>
      <c r="D389" s="65" t="n">
        <v>476.9994958</v>
      </c>
      <c r="E389" s="65" t="n">
        <v>486.4885591</v>
      </c>
      <c r="F389" s="65" t="n">
        <v>91.12562132</v>
      </c>
      <c r="G389" s="65" t="n">
        <v>194.3223744</v>
      </c>
      <c r="H389" s="65" t="n">
        <v>211.8</v>
      </c>
      <c r="I389" s="65" t="n">
        <v>200</v>
      </c>
      <c r="J389" s="65" t="n">
        <v>472.3509592</v>
      </c>
      <c r="K389" s="65" t="n">
        <v>852.8283601</v>
      </c>
      <c r="L389" s="65" t="n">
        <v>642.8517719</v>
      </c>
      <c r="M389" s="65" t="n">
        <v>359.5377108</v>
      </c>
      <c r="N389" s="65" t="n">
        <v>96.4726174</v>
      </c>
      <c r="O389" s="65" t="n">
        <v>1700</v>
      </c>
      <c r="P389" s="65" t="n">
        <v>226.1</v>
      </c>
      <c r="Q389" s="65" t="n">
        <v>305.5368952</v>
      </c>
      <c r="R389" s="65" t="n">
        <v>64.96214519</v>
      </c>
      <c r="S389" s="65" t="n">
        <v>20550</v>
      </c>
      <c r="T389" s="66" t="n">
        <v>25905</v>
      </c>
      <c r="U389" s="66" t="n">
        <v>43925</v>
      </c>
      <c r="V389" s="65" t="n">
        <v>505.3</v>
      </c>
      <c r="W389" s="66" t="n">
        <v>1065</v>
      </c>
      <c r="X389" s="65" t="n">
        <v>226.1</v>
      </c>
      <c r="Y389" s="65" t="n">
        <v>304.7181739</v>
      </c>
      <c r="Z389" s="65" t="n">
        <v>297.2942984</v>
      </c>
      <c r="AA389" s="65" t="n">
        <v>194.3</v>
      </c>
      <c r="AB389" s="65" t="n">
        <v>3045</v>
      </c>
      <c r="AC389" s="67" t="n">
        <v>694.9</v>
      </c>
      <c r="AD389" s="63"/>
    </row>
    <row r="390" customFormat="false" ht="15" hidden="false" customHeight="false" outlineLevel="0" collapsed="false">
      <c r="A390" s="64" t="s">
        <v>699</v>
      </c>
      <c r="B390" s="65" t="n">
        <v>13544</v>
      </c>
      <c r="C390" s="65" t="n">
        <v>89.01440082</v>
      </c>
      <c r="D390" s="65" t="n">
        <v>294.6581554</v>
      </c>
      <c r="E390" s="65" t="n">
        <v>528.4450662</v>
      </c>
      <c r="F390" s="65" t="n">
        <v>67.78775028</v>
      </c>
      <c r="G390" s="65" t="n">
        <v>144.5551361</v>
      </c>
      <c r="H390" s="65" t="n">
        <v>781.8</v>
      </c>
      <c r="I390" s="65" t="n">
        <v>200</v>
      </c>
      <c r="J390" s="65" t="n">
        <v>348.0615058</v>
      </c>
      <c r="K390" s="65" t="n">
        <v>526.8199101</v>
      </c>
      <c r="L390" s="65" t="n">
        <v>397.110519</v>
      </c>
      <c r="M390" s="65" t="n">
        <v>222.0981775</v>
      </c>
      <c r="N390" s="65" t="n">
        <v>59.59428416</v>
      </c>
      <c r="O390" s="65" t="n">
        <v>5378</v>
      </c>
      <c r="P390" s="65" t="n">
        <v>528.8</v>
      </c>
      <c r="Q390" s="65" t="n">
        <v>188.7401114</v>
      </c>
      <c r="R390" s="65" t="n">
        <v>40.12923712</v>
      </c>
      <c r="S390" s="65" t="n">
        <v>69455</v>
      </c>
      <c r="T390" s="66" t="n">
        <v>88489</v>
      </c>
      <c r="U390" s="66" t="n">
        <v>75122</v>
      </c>
      <c r="V390" s="65" t="n">
        <v>1047</v>
      </c>
      <c r="W390" s="66" t="n">
        <v>2093</v>
      </c>
      <c r="X390" s="65" t="n">
        <v>229.3</v>
      </c>
      <c r="Y390" s="65" t="n">
        <v>226.6778451</v>
      </c>
      <c r="Z390" s="65" t="n">
        <v>183.6483903</v>
      </c>
      <c r="AA390" s="65" t="n">
        <v>175</v>
      </c>
      <c r="AB390" s="65" t="n">
        <v>9970</v>
      </c>
      <c r="AC390" s="67" t="n">
        <v>68344</v>
      </c>
      <c r="AD390" s="63"/>
    </row>
    <row r="391" customFormat="false" ht="15" hidden="false" customHeight="false" outlineLevel="0" collapsed="false">
      <c r="A391" s="64" t="s">
        <v>700</v>
      </c>
      <c r="B391" s="65" t="n">
        <v>4945</v>
      </c>
      <c r="C391" s="65" t="n">
        <v>92.51061882</v>
      </c>
      <c r="D391" s="65" t="n">
        <v>306.2314418</v>
      </c>
      <c r="E391" s="65" t="n">
        <v>519.0011864</v>
      </c>
      <c r="F391" s="65" t="n">
        <v>66.69374327</v>
      </c>
      <c r="G391" s="65" t="n">
        <v>142.2222023</v>
      </c>
      <c r="H391" s="65" t="n">
        <v>1525</v>
      </c>
      <c r="I391" s="65" t="n">
        <v>200</v>
      </c>
      <c r="J391" s="65" t="n">
        <v>281.521643</v>
      </c>
      <c r="K391" s="65" t="n">
        <v>547.5118121</v>
      </c>
      <c r="L391" s="65" t="n">
        <v>412.7078261</v>
      </c>
      <c r="M391" s="65" t="n">
        <v>230.821526</v>
      </c>
      <c r="N391" s="65" t="n">
        <v>61.93496844</v>
      </c>
      <c r="O391" s="65" t="n">
        <v>10409</v>
      </c>
      <c r="P391" s="65" t="n">
        <v>938.2</v>
      </c>
      <c r="Q391" s="65" t="n">
        <v>196.1532554</v>
      </c>
      <c r="R391" s="65" t="n">
        <v>41.70539289</v>
      </c>
      <c r="S391" s="65" t="n">
        <v>31488</v>
      </c>
      <c r="T391" s="66" t="n">
        <v>39404</v>
      </c>
      <c r="U391" s="66" t="n">
        <v>68581</v>
      </c>
      <c r="V391" s="65" t="n">
        <v>3585</v>
      </c>
      <c r="W391" s="66" t="n">
        <v>5299</v>
      </c>
      <c r="X391" s="65" t="n">
        <v>1649</v>
      </c>
      <c r="Y391" s="65" t="n">
        <v>223.0195566</v>
      </c>
      <c r="Z391" s="65" t="n">
        <v>190.8615469</v>
      </c>
      <c r="AA391" s="65" t="n">
        <v>754.6</v>
      </c>
      <c r="AB391" s="65" t="n">
        <v>6615</v>
      </c>
      <c r="AC391" s="67" t="n">
        <v>5078</v>
      </c>
      <c r="AD391" s="63"/>
    </row>
    <row r="392" customFormat="false" ht="15" hidden="false" customHeight="false" outlineLevel="0" collapsed="false">
      <c r="A392" s="64" t="s">
        <v>701</v>
      </c>
      <c r="B392" s="65" t="n">
        <v>14007</v>
      </c>
      <c r="C392" s="65" t="n">
        <v>60.29720429</v>
      </c>
      <c r="D392" s="65" t="n">
        <v>199.597625</v>
      </c>
      <c r="E392" s="65" t="n">
        <v>718.8335138</v>
      </c>
      <c r="F392" s="65" t="n">
        <v>67.37257769</v>
      </c>
      <c r="G392" s="65" t="n">
        <v>143.6697943</v>
      </c>
      <c r="H392" s="65" t="n">
        <v>194.4</v>
      </c>
      <c r="I392" s="65" t="n">
        <v>200</v>
      </c>
      <c r="J392" s="65" t="n">
        <v>168.1293453</v>
      </c>
      <c r="K392" s="65" t="n">
        <v>356.8609961</v>
      </c>
      <c r="L392" s="65" t="n">
        <v>268.9975315</v>
      </c>
      <c r="M392" s="65" t="n">
        <v>150.446434</v>
      </c>
      <c r="N392" s="65" t="n">
        <v>40.36839762</v>
      </c>
      <c r="O392" s="65" t="n">
        <v>10488</v>
      </c>
      <c r="P392" s="65" t="n">
        <v>3354</v>
      </c>
      <c r="Q392" s="65" t="n">
        <v>127.8501113</v>
      </c>
      <c r="R392" s="65" t="n">
        <v>27.18302642</v>
      </c>
      <c r="S392" s="65" t="n">
        <v>20267</v>
      </c>
      <c r="T392" s="66" t="n">
        <v>24881</v>
      </c>
      <c r="U392" s="66" t="n">
        <v>63517</v>
      </c>
      <c r="V392" s="65" t="n">
        <v>4668</v>
      </c>
      <c r="W392" s="66" t="n">
        <v>9283</v>
      </c>
      <c r="X392" s="65" t="n">
        <v>2624</v>
      </c>
      <c r="Y392" s="65" t="n">
        <v>225.2895349</v>
      </c>
      <c r="Z392" s="65" t="n">
        <v>124.4010453</v>
      </c>
      <c r="AA392" s="65" t="n">
        <v>1598</v>
      </c>
      <c r="AB392" s="65" t="n">
        <v>7787</v>
      </c>
      <c r="AC392" s="67" t="n">
        <v>4716</v>
      </c>
      <c r="AD392" s="63"/>
    </row>
    <row r="393" customFormat="false" ht="15" hidden="false" customHeight="false" outlineLevel="0" collapsed="false">
      <c r="A393" s="64" t="s">
        <v>702</v>
      </c>
      <c r="B393" s="65" t="n">
        <v>8504</v>
      </c>
      <c r="C393" s="65" t="n">
        <v>27.37964427</v>
      </c>
      <c r="D393" s="65" t="n">
        <v>90.6329246</v>
      </c>
      <c r="E393" s="65" t="n">
        <v>62.62784394</v>
      </c>
      <c r="F393" s="65" t="n">
        <v>34.0248249</v>
      </c>
      <c r="G393" s="65" t="n">
        <v>72.55681407</v>
      </c>
      <c r="H393" s="65" t="n">
        <v>3.585</v>
      </c>
      <c r="I393" s="65" t="n">
        <v>277.4</v>
      </c>
      <c r="J393" s="65" t="n">
        <v>36.19591878</v>
      </c>
      <c r="K393" s="65" t="n">
        <v>162.0427886</v>
      </c>
      <c r="L393" s="65" t="n">
        <v>122.1459072</v>
      </c>
      <c r="M393" s="65" t="n">
        <v>68.31444167</v>
      </c>
      <c r="N393" s="65" t="n">
        <v>18.33040818</v>
      </c>
      <c r="O393" s="65" t="n">
        <v>8174</v>
      </c>
      <c r="P393" s="65" t="n">
        <v>3516</v>
      </c>
      <c r="Q393" s="65" t="n">
        <v>58.05394478</v>
      </c>
      <c r="R393" s="65" t="n">
        <v>12.34321893</v>
      </c>
      <c r="S393" s="65" t="n">
        <v>10540</v>
      </c>
      <c r="T393" s="66" t="n">
        <v>10360</v>
      </c>
      <c r="U393" s="66" t="n">
        <v>37740</v>
      </c>
      <c r="V393" s="65" t="n">
        <v>3718</v>
      </c>
      <c r="W393" s="66" t="n">
        <v>8020</v>
      </c>
      <c r="X393" s="65" t="n">
        <v>3464</v>
      </c>
      <c r="Y393" s="65" t="n">
        <v>113.7768101</v>
      </c>
      <c r="Z393" s="65" t="n">
        <v>56.48779919</v>
      </c>
      <c r="AA393" s="65" t="n">
        <v>2210</v>
      </c>
      <c r="AB393" s="65" t="n">
        <v>8823</v>
      </c>
      <c r="AC393" s="67" t="n">
        <v>259.6</v>
      </c>
      <c r="AD393" s="63"/>
    </row>
    <row r="394" customFormat="false" ht="15" hidden="false" customHeight="false" outlineLevel="0" collapsed="false">
      <c r="A394" s="64" t="s">
        <v>703</v>
      </c>
      <c r="B394" s="65" t="n">
        <v>3017</v>
      </c>
      <c r="C394" s="65" t="n">
        <v>19.13295071</v>
      </c>
      <c r="D394" s="65" t="n">
        <v>63.33447073</v>
      </c>
      <c r="E394" s="65" t="n">
        <v>0.265254131</v>
      </c>
      <c r="F394" s="65" t="n">
        <v>39.22505412</v>
      </c>
      <c r="G394" s="65" t="n">
        <v>83.64613094</v>
      </c>
      <c r="H394" s="65" t="n">
        <v>11.69</v>
      </c>
      <c r="I394" s="65" t="n">
        <v>200</v>
      </c>
      <c r="J394" s="65" t="n">
        <v>10.58178517</v>
      </c>
      <c r="K394" s="65" t="n">
        <v>113.2358279</v>
      </c>
      <c r="L394" s="65" t="n">
        <v>85.35580663</v>
      </c>
      <c r="M394" s="65" t="n">
        <v>47.73826979</v>
      </c>
      <c r="N394" s="65" t="n">
        <v>12.80932625</v>
      </c>
      <c r="O394" s="65" t="n">
        <v>4406</v>
      </c>
      <c r="P394" s="65" t="n">
        <v>1713</v>
      </c>
      <c r="Q394" s="65" t="n">
        <v>40.56821384</v>
      </c>
      <c r="R394" s="65" t="n">
        <v>8.625466314</v>
      </c>
      <c r="S394" s="65" t="n">
        <v>11755</v>
      </c>
      <c r="T394" s="66" t="n">
        <v>6506</v>
      </c>
      <c r="U394" s="66" t="n">
        <v>17035</v>
      </c>
      <c r="V394" s="65" t="n">
        <v>2430</v>
      </c>
      <c r="W394" s="66" t="n">
        <v>4241</v>
      </c>
      <c r="X394" s="65" t="n">
        <v>2144</v>
      </c>
      <c r="Y394" s="65" t="n">
        <v>131.1660397</v>
      </c>
      <c r="Z394" s="65" t="n">
        <v>39.47378814</v>
      </c>
      <c r="AA394" s="65" t="n">
        <v>1620</v>
      </c>
      <c r="AB394" s="65" t="n">
        <v>3454</v>
      </c>
      <c r="AC394" s="67" t="n">
        <v>774.3</v>
      </c>
      <c r="AD394" s="63"/>
    </row>
    <row r="395" customFormat="false" ht="15" hidden="false" customHeight="false" outlineLevel="0" collapsed="false">
      <c r="A395" s="64" t="s">
        <v>704</v>
      </c>
      <c r="B395" s="65" t="n">
        <v>1900</v>
      </c>
      <c r="C395" s="65" t="n">
        <v>17.01289495</v>
      </c>
      <c r="D395" s="65" t="n">
        <v>56.31659821</v>
      </c>
      <c r="E395" s="65" t="n">
        <v>0.252035218</v>
      </c>
      <c r="F395" s="65" t="n">
        <v>45.24825343</v>
      </c>
      <c r="G395" s="65" t="n">
        <v>96.4904043</v>
      </c>
      <c r="H395" s="65" t="n">
        <v>11.06</v>
      </c>
      <c r="I395" s="65" t="n">
        <v>85</v>
      </c>
      <c r="J395" s="65" t="n">
        <v>3.444783299</v>
      </c>
      <c r="K395" s="65" t="n">
        <v>100.6885595</v>
      </c>
      <c r="L395" s="65" t="n">
        <v>75.89782644</v>
      </c>
      <c r="M395" s="65" t="n">
        <v>42.44855807</v>
      </c>
      <c r="N395" s="65" t="n">
        <v>11.38996934</v>
      </c>
      <c r="O395" s="65" t="n">
        <v>8601</v>
      </c>
      <c r="P395" s="65" t="n">
        <v>1005</v>
      </c>
      <c r="Q395" s="65" t="n">
        <v>36.0729911</v>
      </c>
      <c r="R395" s="65" t="n">
        <v>7.669708379</v>
      </c>
      <c r="S395" s="65" t="n">
        <v>10696</v>
      </c>
      <c r="T395" s="66" t="n">
        <v>5472</v>
      </c>
      <c r="U395" s="66" t="n">
        <v>17569</v>
      </c>
      <c r="V395" s="65" t="n">
        <v>1019</v>
      </c>
      <c r="W395" s="66" t="n">
        <v>1772</v>
      </c>
      <c r="X395" s="65" t="n">
        <v>2047</v>
      </c>
      <c r="Y395" s="65" t="n">
        <v>151.3072279</v>
      </c>
      <c r="Z395" s="65" t="n">
        <v>35.09983491</v>
      </c>
      <c r="AA395" s="65" t="n">
        <v>250</v>
      </c>
      <c r="AB395" s="65" t="n">
        <v>1493</v>
      </c>
      <c r="AC395" s="67" t="n">
        <v>879.3</v>
      </c>
      <c r="AD395" s="63"/>
    </row>
    <row r="396" customFormat="false" ht="15" hidden="false" customHeight="false" outlineLevel="0" collapsed="false">
      <c r="A396" s="64" t="s">
        <v>705</v>
      </c>
      <c r="B396" s="65" t="n">
        <v>3037</v>
      </c>
      <c r="C396" s="65" t="n">
        <v>18.56190995</v>
      </c>
      <c r="D396" s="65" t="n">
        <v>61.4441944</v>
      </c>
      <c r="E396" s="65" t="n">
        <v>60.43860392</v>
      </c>
      <c r="F396" s="65" t="n">
        <v>41.48957936</v>
      </c>
      <c r="G396" s="65" t="n">
        <v>88.47515614</v>
      </c>
      <c r="H396" s="65" t="n">
        <v>13.5</v>
      </c>
      <c r="I396" s="65" t="n">
        <v>85</v>
      </c>
      <c r="J396" s="65" t="n">
        <v>5.251401248</v>
      </c>
      <c r="K396" s="65" t="n">
        <v>109.856199</v>
      </c>
      <c r="L396" s="65" t="n">
        <v>82.808283</v>
      </c>
      <c r="M396" s="65" t="n">
        <v>46.31347662</v>
      </c>
      <c r="N396" s="65" t="n">
        <v>12.42701997</v>
      </c>
      <c r="O396" s="65" t="n">
        <v>5311</v>
      </c>
      <c r="P396" s="65" t="n">
        <v>1065</v>
      </c>
      <c r="Q396" s="65" t="n">
        <v>39.35741767</v>
      </c>
      <c r="R396" s="65" t="n">
        <v>8.36803123</v>
      </c>
      <c r="S396" s="65" t="n">
        <v>9993</v>
      </c>
      <c r="T396" s="66" t="n">
        <v>4552</v>
      </c>
      <c r="U396" s="66" t="n">
        <v>13353</v>
      </c>
      <c r="V396" s="65" t="n">
        <v>1422</v>
      </c>
      <c r="W396" s="66" t="n">
        <v>2287</v>
      </c>
      <c r="X396" s="65" t="n">
        <v>1765</v>
      </c>
      <c r="Y396" s="65" t="n">
        <v>138.7384654</v>
      </c>
      <c r="Z396" s="65" t="n">
        <v>38.29565613</v>
      </c>
      <c r="AA396" s="65" t="n">
        <v>250</v>
      </c>
      <c r="AB396" s="65" t="n">
        <v>600</v>
      </c>
      <c r="AC396" s="67" t="n">
        <v>1274</v>
      </c>
      <c r="AD396" s="63"/>
    </row>
    <row r="397" customFormat="false" ht="15" hidden="false" customHeight="false" outlineLevel="0" collapsed="false">
      <c r="A397" s="64" t="s">
        <v>706</v>
      </c>
      <c r="B397" s="65" t="n">
        <v>2328</v>
      </c>
      <c r="C397" s="65" t="n">
        <v>20.30068674</v>
      </c>
      <c r="D397" s="65" t="n">
        <v>67.19994579</v>
      </c>
      <c r="E397" s="65" t="n">
        <v>13.8109344</v>
      </c>
      <c r="F397" s="65" t="n">
        <v>24.36038262</v>
      </c>
      <c r="G397" s="65" t="n">
        <v>51.94771046</v>
      </c>
      <c r="H397" s="65" t="n">
        <v>18.54</v>
      </c>
      <c r="I397" s="65" t="n">
        <v>150</v>
      </c>
      <c r="J397" s="65" t="n">
        <v>102.2274967</v>
      </c>
      <c r="K397" s="65" t="n">
        <v>120.1469185</v>
      </c>
      <c r="L397" s="65" t="n">
        <v>90.56530373</v>
      </c>
      <c r="M397" s="65" t="n">
        <v>50.65186627</v>
      </c>
      <c r="N397" s="65" t="n">
        <v>13.59111428</v>
      </c>
      <c r="O397" s="65" t="n">
        <v>1000</v>
      </c>
      <c r="P397" s="65" t="n">
        <v>705.5</v>
      </c>
      <c r="Q397" s="65" t="n">
        <v>43.0442023</v>
      </c>
      <c r="R397" s="65" t="n">
        <v>9.15190199</v>
      </c>
      <c r="S397" s="65" t="n">
        <v>6926</v>
      </c>
      <c r="T397" s="66" t="n">
        <v>5675</v>
      </c>
      <c r="U397" s="66" t="n">
        <v>11541</v>
      </c>
      <c r="V397" s="65" t="n">
        <v>1376</v>
      </c>
      <c r="W397" s="66" t="n">
        <v>1978</v>
      </c>
      <c r="X397" s="65" t="n">
        <v>1224</v>
      </c>
      <c r="Y397" s="65" t="n">
        <v>81.45954122</v>
      </c>
      <c r="Z397" s="65" t="n">
        <v>41.88298083</v>
      </c>
      <c r="AA397" s="65" t="n">
        <v>250</v>
      </c>
      <c r="AB397" s="65" t="n">
        <v>500</v>
      </c>
      <c r="AC397" s="67" t="n">
        <v>1245</v>
      </c>
      <c r="AD397" s="63"/>
    </row>
    <row r="398" customFormat="false" ht="15" hidden="false" customHeight="false" outlineLevel="0" collapsed="false">
      <c r="A398" s="64" t="s">
        <v>707</v>
      </c>
      <c r="B398" s="65" t="n">
        <v>1211</v>
      </c>
      <c r="C398" s="65" t="n">
        <v>57.84400361</v>
      </c>
      <c r="D398" s="65" t="n">
        <v>191.4769661</v>
      </c>
      <c r="E398" s="65" t="n">
        <v>215.0582979</v>
      </c>
      <c r="F398" s="65" t="n">
        <v>51.47192387</v>
      </c>
      <c r="G398" s="65" t="n">
        <v>109.7621757</v>
      </c>
      <c r="H398" s="65" t="n">
        <v>7.5</v>
      </c>
      <c r="I398" s="65" t="n">
        <v>200</v>
      </c>
      <c r="J398" s="65" t="n">
        <v>144.0670036</v>
      </c>
      <c r="K398" s="65" t="n">
        <v>342.3420537</v>
      </c>
      <c r="L398" s="65" t="n">
        <v>258.0533271</v>
      </c>
      <c r="M398" s="65" t="n">
        <v>144.3254986</v>
      </c>
      <c r="N398" s="65" t="n">
        <v>38.72600339</v>
      </c>
      <c r="O398" s="65" t="n">
        <v>1700</v>
      </c>
      <c r="P398" s="65" t="n">
        <v>277.1</v>
      </c>
      <c r="Q398" s="65" t="n">
        <v>122.6485106</v>
      </c>
      <c r="R398" s="65" t="n">
        <v>26.07708096</v>
      </c>
      <c r="S398" s="65" t="n">
        <v>8708</v>
      </c>
      <c r="T398" s="66" t="n">
        <v>8014</v>
      </c>
      <c r="U398" s="66" t="n">
        <v>11891</v>
      </c>
      <c r="V398" s="65" t="n">
        <v>973.7</v>
      </c>
      <c r="W398" s="66" t="n">
        <v>1207</v>
      </c>
      <c r="X398" s="65" t="n">
        <v>846.9</v>
      </c>
      <c r="Y398" s="65" t="n">
        <v>172.1187787</v>
      </c>
      <c r="Z398" s="65" t="n">
        <v>119.3397704</v>
      </c>
      <c r="AA398" s="65" t="n">
        <v>396.8</v>
      </c>
      <c r="AB398" s="65" t="n">
        <v>500</v>
      </c>
      <c r="AC398" s="67" t="n">
        <v>742.3</v>
      </c>
      <c r="AD398" s="63"/>
    </row>
    <row r="399" customFormat="false" ht="15" hidden="false" customHeight="false" outlineLevel="0" collapsed="false">
      <c r="A399" s="64" t="s">
        <v>708</v>
      </c>
      <c r="B399" s="65" t="n">
        <v>3108</v>
      </c>
      <c r="C399" s="65" t="n">
        <v>858.6843058</v>
      </c>
      <c r="D399" s="65" t="n">
        <v>2842.442699</v>
      </c>
      <c r="E399" s="65" t="n">
        <v>2710.572761</v>
      </c>
      <c r="F399" s="65" t="n">
        <v>680.5806776</v>
      </c>
      <c r="G399" s="65" t="n">
        <v>1451.315792</v>
      </c>
      <c r="H399" s="65" t="n">
        <v>1258</v>
      </c>
      <c r="I399" s="65" t="n">
        <v>200</v>
      </c>
      <c r="J399" s="65" t="n">
        <v>4417.474699</v>
      </c>
      <c r="K399" s="65" t="n">
        <v>5082.009031</v>
      </c>
      <c r="L399" s="65" t="n">
        <v>3830.757351</v>
      </c>
      <c r="M399" s="65" t="n">
        <v>2142.487256</v>
      </c>
      <c r="N399" s="65" t="n">
        <v>574.8808738</v>
      </c>
      <c r="O399" s="65" t="n">
        <v>1700</v>
      </c>
      <c r="P399" s="65" t="n">
        <v>231.6</v>
      </c>
      <c r="Q399" s="65" t="n">
        <v>1820.69609</v>
      </c>
      <c r="R399" s="65" t="n">
        <v>387.1097913</v>
      </c>
      <c r="S399" s="65" t="n">
        <v>6701</v>
      </c>
      <c r="T399" s="66" t="n">
        <v>6903</v>
      </c>
      <c r="U399" s="66" t="n">
        <v>13176</v>
      </c>
      <c r="V399" s="65" t="n">
        <v>904.7</v>
      </c>
      <c r="W399" s="66" t="n">
        <v>1268</v>
      </c>
      <c r="X399" s="65" t="n">
        <v>300</v>
      </c>
      <c r="Y399" s="65" t="n">
        <v>2275.817693</v>
      </c>
      <c r="Z399" s="65" t="n">
        <v>1771.578409</v>
      </c>
      <c r="AA399" s="65" t="n">
        <v>300</v>
      </c>
      <c r="AB399" s="65" t="n">
        <v>635.6</v>
      </c>
      <c r="AC399" s="67" t="n">
        <v>578.9</v>
      </c>
      <c r="AD399" s="63"/>
    </row>
    <row r="400" customFormat="false" ht="15" hidden="false" customHeight="false" outlineLevel="0" collapsed="false">
      <c r="A400" s="64" t="s">
        <v>709</v>
      </c>
      <c r="B400" s="65" t="n">
        <v>1754</v>
      </c>
      <c r="C400" s="65" t="n">
        <v>1208.885692</v>
      </c>
      <c r="D400" s="65" t="n">
        <v>4001.689894</v>
      </c>
      <c r="E400" s="65" t="n">
        <v>2989.300848</v>
      </c>
      <c r="F400" s="65" t="n">
        <v>1189.09436</v>
      </c>
      <c r="G400" s="65" t="n">
        <v>2535.704405</v>
      </c>
      <c r="H400" s="65" t="n">
        <v>4.953</v>
      </c>
      <c r="I400" s="65" t="n">
        <v>200</v>
      </c>
      <c r="J400" s="65" t="n">
        <v>5460.062073</v>
      </c>
      <c r="K400" s="65" t="n">
        <v>7154.629428</v>
      </c>
      <c r="L400" s="65" t="n">
        <v>5393.073706</v>
      </c>
      <c r="M400" s="65" t="n">
        <v>3016.268227</v>
      </c>
      <c r="N400" s="65" t="n">
        <v>809.3373295</v>
      </c>
      <c r="O400" s="65" t="n">
        <v>1700</v>
      </c>
      <c r="P400" s="65" t="n">
        <v>223.5</v>
      </c>
      <c r="Q400" s="65" t="n">
        <v>2563.239409</v>
      </c>
      <c r="R400" s="65" t="n">
        <v>544.9866555</v>
      </c>
      <c r="S400" s="65" t="n">
        <v>4777</v>
      </c>
      <c r="T400" s="66" t="n">
        <v>5600</v>
      </c>
      <c r="U400" s="66" t="n">
        <v>11069</v>
      </c>
      <c r="V400" s="65" t="n">
        <v>147.4</v>
      </c>
      <c r="W400" s="66" t="n">
        <v>612.1</v>
      </c>
      <c r="X400" s="65" t="n">
        <v>300</v>
      </c>
      <c r="Y400" s="65" t="n">
        <v>3976.2545</v>
      </c>
      <c r="Z400" s="65" t="n">
        <v>2494.089826</v>
      </c>
      <c r="AA400" s="65" t="n">
        <v>312.8</v>
      </c>
      <c r="AB400" s="65" t="n">
        <v>635.4</v>
      </c>
      <c r="AC400" s="67" t="n">
        <v>254.9</v>
      </c>
      <c r="AD400" s="63"/>
    </row>
    <row r="401" customFormat="false" ht="15" hidden="false" customHeight="false" outlineLevel="0" collapsed="false">
      <c r="A401" s="64" t="s">
        <v>710</v>
      </c>
      <c r="B401" s="65" t="n">
        <v>1473</v>
      </c>
      <c r="C401" s="65" t="n">
        <v>708.4835291</v>
      </c>
      <c r="D401" s="65" t="n">
        <v>2345.243555</v>
      </c>
      <c r="E401" s="65" t="n">
        <v>874.4773062</v>
      </c>
      <c r="F401" s="65" t="n">
        <v>729.5906755</v>
      </c>
      <c r="G401" s="65" t="n">
        <v>1555.827992</v>
      </c>
      <c r="H401" s="65" t="n">
        <v>176.1</v>
      </c>
      <c r="I401" s="65" t="n">
        <v>200</v>
      </c>
      <c r="J401" s="65" t="n">
        <v>1267.609959</v>
      </c>
      <c r="K401" s="65" t="n">
        <v>4193.06568</v>
      </c>
      <c r="L401" s="65" t="n">
        <v>3160.682534</v>
      </c>
      <c r="M401" s="65" t="n">
        <v>1767.724089</v>
      </c>
      <c r="N401" s="65" t="n">
        <v>474.3229002</v>
      </c>
      <c r="O401" s="65" t="n">
        <v>1866</v>
      </c>
      <c r="P401" s="65" t="n">
        <v>232.4</v>
      </c>
      <c r="Q401" s="65" t="n">
        <v>1502.220528</v>
      </c>
      <c r="R401" s="65" t="n">
        <v>319.3966738</v>
      </c>
      <c r="S401" s="65" t="n">
        <v>12588</v>
      </c>
      <c r="T401" s="66" t="n">
        <v>15342</v>
      </c>
      <c r="U401" s="66" t="n">
        <v>27003</v>
      </c>
      <c r="V401" s="65" t="n">
        <v>254.8</v>
      </c>
      <c r="W401" s="66" t="n">
        <v>661.3</v>
      </c>
      <c r="X401" s="65" t="n">
        <v>358.4</v>
      </c>
      <c r="Y401" s="65" t="n">
        <v>2439.70395</v>
      </c>
      <c r="Z401" s="65" t="n">
        <v>1461.694496</v>
      </c>
      <c r="AA401" s="65" t="n">
        <v>392.9</v>
      </c>
      <c r="AB401" s="65" t="n">
        <v>852.8</v>
      </c>
      <c r="AC401" s="67" t="n">
        <v>356.9</v>
      </c>
      <c r="AD401" s="63"/>
    </row>
    <row r="402" customFormat="false" ht="15" hidden="false" customHeight="false" outlineLevel="0" collapsed="false">
      <c r="A402" s="64" t="s">
        <v>711</v>
      </c>
      <c r="B402" s="65" t="n">
        <v>1896</v>
      </c>
      <c r="C402" s="65" t="n">
        <v>296.3747344</v>
      </c>
      <c r="D402" s="65" t="n">
        <v>981.0685884</v>
      </c>
      <c r="E402" s="65" t="n">
        <v>776.5081851</v>
      </c>
      <c r="F402" s="65" t="n">
        <v>225.3732596</v>
      </c>
      <c r="G402" s="65" t="n">
        <v>480.6010241</v>
      </c>
      <c r="H402" s="65" t="n">
        <v>189.1</v>
      </c>
      <c r="I402" s="65" t="n">
        <v>200</v>
      </c>
      <c r="J402" s="65" t="n">
        <v>886.4186153</v>
      </c>
      <c r="K402" s="65" t="n">
        <v>1754.054507</v>
      </c>
      <c r="L402" s="65" t="n">
        <v>1322.185214</v>
      </c>
      <c r="M402" s="65" t="n">
        <v>739.4790927</v>
      </c>
      <c r="N402" s="65" t="n">
        <v>198.4200306</v>
      </c>
      <c r="O402" s="65" t="n">
        <v>10114</v>
      </c>
      <c r="P402" s="65" t="n">
        <v>252.8</v>
      </c>
      <c r="Q402" s="65" t="n">
        <v>628.4129294</v>
      </c>
      <c r="R402" s="65" t="n">
        <v>133.6108751</v>
      </c>
      <c r="S402" s="65" t="n">
        <v>24255</v>
      </c>
      <c r="T402" s="66" t="n">
        <v>30429</v>
      </c>
      <c r="U402" s="66" t="n">
        <v>52405</v>
      </c>
      <c r="V402" s="65" t="n">
        <v>729.7</v>
      </c>
      <c r="W402" s="66" t="n">
        <v>1330</v>
      </c>
      <c r="X402" s="65" t="n">
        <v>364.6</v>
      </c>
      <c r="Y402" s="65" t="n">
        <v>753.6335787</v>
      </c>
      <c r="Z402" s="65" t="n">
        <v>611.4599706</v>
      </c>
      <c r="AA402" s="65" t="n">
        <v>1284</v>
      </c>
      <c r="AB402" s="65" t="n">
        <v>1921</v>
      </c>
      <c r="AC402" s="67" t="n">
        <v>2624</v>
      </c>
      <c r="AD402" s="63"/>
    </row>
    <row r="403" customFormat="false" ht="15" hidden="false" customHeight="false" outlineLevel="0" collapsed="false">
      <c r="A403" s="64" t="s">
        <v>712</v>
      </c>
      <c r="B403" s="65" t="n">
        <v>3501</v>
      </c>
      <c r="C403" s="65" t="n">
        <v>118.1681544</v>
      </c>
      <c r="D403" s="65" t="n">
        <v>391.1637901</v>
      </c>
      <c r="E403" s="65" t="n">
        <v>743.2808724</v>
      </c>
      <c r="F403" s="65" t="n">
        <v>90.18061856</v>
      </c>
      <c r="G403" s="65" t="n">
        <v>192.3071873</v>
      </c>
      <c r="H403" s="65" t="n">
        <v>5.066</v>
      </c>
      <c r="I403" s="65" t="n">
        <v>200</v>
      </c>
      <c r="J403" s="65" t="n">
        <v>453.6225541</v>
      </c>
      <c r="K403" s="65" t="n">
        <v>699.3625289</v>
      </c>
      <c r="L403" s="65" t="n">
        <v>527.171072</v>
      </c>
      <c r="M403" s="65" t="n">
        <v>294.8391662</v>
      </c>
      <c r="N403" s="65" t="n">
        <v>79.11244141</v>
      </c>
      <c r="O403" s="65" t="n">
        <v>9109</v>
      </c>
      <c r="P403" s="65" t="n">
        <v>276</v>
      </c>
      <c r="Q403" s="65" t="n">
        <v>250.5557574</v>
      </c>
      <c r="R403" s="65" t="n">
        <v>53.27225532</v>
      </c>
      <c r="S403" s="65" t="n">
        <v>17527</v>
      </c>
      <c r="T403" s="66" t="n">
        <v>20257</v>
      </c>
      <c r="U403" s="66" t="n">
        <v>38087</v>
      </c>
      <c r="V403" s="65" t="n">
        <v>335.7</v>
      </c>
      <c r="W403" s="66" t="n">
        <v>975.3</v>
      </c>
      <c r="X403" s="65" t="n">
        <v>200</v>
      </c>
      <c r="Y403" s="65" t="n">
        <v>301.5581459</v>
      </c>
      <c r="Z403" s="65" t="n">
        <v>243.7964098</v>
      </c>
      <c r="AA403" s="65" t="n">
        <v>3744</v>
      </c>
      <c r="AB403" s="65" t="n">
        <v>3414</v>
      </c>
      <c r="AC403" s="67" t="n">
        <v>358.6</v>
      </c>
      <c r="AD403" s="63"/>
    </row>
    <row r="404" customFormat="false" ht="15" hidden="false" customHeight="false" outlineLevel="0" collapsed="false">
      <c r="A404" s="64" t="s">
        <v>713</v>
      </c>
      <c r="B404" s="65" t="n">
        <v>2778</v>
      </c>
      <c r="C404" s="65" t="n">
        <v>100.4729462</v>
      </c>
      <c r="D404" s="65" t="n">
        <v>332.5885781</v>
      </c>
      <c r="E404" s="65" t="n">
        <v>1683.549114</v>
      </c>
      <c r="F404" s="65" t="n">
        <v>95.07972512</v>
      </c>
      <c r="G404" s="65" t="n">
        <v>202.75437</v>
      </c>
      <c r="H404" s="65" t="n">
        <v>5.267</v>
      </c>
      <c r="I404" s="65" t="n">
        <v>200</v>
      </c>
      <c r="J404" s="65" t="n">
        <v>256.3962725</v>
      </c>
      <c r="K404" s="65" t="n">
        <v>594.6357892</v>
      </c>
      <c r="L404" s="65" t="n">
        <v>448.2293139</v>
      </c>
      <c r="M404" s="65" t="n">
        <v>250.6881811</v>
      </c>
      <c r="N404" s="65" t="n">
        <v>67.26566994</v>
      </c>
      <c r="O404" s="65" t="n">
        <v>4448</v>
      </c>
      <c r="P404" s="65" t="n">
        <v>219.1</v>
      </c>
      <c r="Q404" s="65" t="n">
        <v>213.0360355</v>
      </c>
      <c r="R404" s="65" t="n">
        <v>45.29494829</v>
      </c>
      <c r="S404" s="65" t="n">
        <v>8943</v>
      </c>
      <c r="T404" s="66" t="n">
        <v>9361</v>
      </c>
      <c r="U404" s="66" t="n">
        <v>20252</v>
      </c>
      <c r="V404" s="65" t="n">
        <v>605.2</v>
      </c>
      <c r="W404" s="66" t="n">
        <v>953.7</v>
      </c>
      <c r="X404" s="65" t="n">
        <v>1635</v>
      </c>
      <c r="Y404" s="65" t="n">
        <v>317.9404408</v>
      </c>
      <c r="Z404" s="65" t="n">
        <v>207.2888732</v>
      </c>
      <c r="AA404" s="65" t="n">
        <v>478</v>
      </c>
      <c r="AB404" s="65" t="n">
        <v>2734</v>
      </c>
      <c r="AC404" s="67" t="n">
        <v>512.3</v>
      </c>
      <c r="AD404" s="63"/>
    </row>
    <row r="405" customFormat="false" ht="15" hidden="false" customHeight="false" outlineLevel="0" collapsed="false">
      <c r="A405" s="64" t="s">
        <v>714</v>
      </c>
      <c r="B405" s="65" t="n">
        <v>937.2</v>
      </c>
      <c r="C405" s="65" t="n">
        <v>59.6963044</v>
      </c>
      <c r="D405" s="65" t="n">
        <v>197.6085081</v>
      </c>
      <c r="E405" s="65" t="n">
        <v>200.5028167</v>
      </c>
      <c r="F405" s="65" t="n">
        <v>71.67046299</v>
      </c>
      <c r="G405" s="65" t="n">
        <v>152.8348925</v>
      </c>
      <c r="H405" s="65" t="n">
        <v>9.268</v>
      </c>
      <c r="I405" s="65" t="n">
        <v>277.4</v>
      </c>
      <c r="J405" s="65" t="n">
        <v>100.5517387</v>
      </c>
      <c r="K405" s="65" t="n">
        <v>353.3046499</v>
      </c>
      <c r="L405" s="65" t="n">
        <v>266.3168004</v>
      </c>
      <c r="M405" s="65" t="n">
        <v>148.9471399</v>
      </c>
      <c r="N405" s="65" t="n">
        <v>39.96610093</v>
      </c>
      <c r="O405" s="65" t="n">
        <v>3745</v>
      </c>
      <c r="P405" s="65" t="n">
        <v>240.4</v>
      </c>
      <c r="Q405" s="65" t="n">
        <v>126.5760039</v>
      </c>
      <c r="R405" s="65" t="n">
        <v>26.91213031</v>
      </c>
      <c r="S405" s="65" t="n">
        <v>8374</v>
      </c>
      <c r="T405" s="66" t="n">
        <v>5915</v>
      </c>
      <c r="U405" s="66" t="n">
        <v>12184</v>
      </c>
      <c r="V405" s="65" t="n">
        <v>438.6</v>
      </c>
      <c r="W405" s="66" t="n">
        <v>660.9</v>
      </c>
      <c r="X405" s="65" t="n">
        <v>1507</v>
      </c>
      <c r="Y405" s="65" t="n">
        <v>239.6613849</v>
      </c>
      <c r="Z405" s="65" t="n">
        <v>123.16131</v>
      </c>
      <c r="AA405" s="65" t="n">
        <v>447.5</v>
      </c>
      <c r="AB405" s="65" t="n">
        <v>2000</v>
      </c>
      <c r="AC405" s="67" t="n">
        <v>682.7</v>
      </c>
      <c r="AD405" s="63"/>
    </row>
    <row r="406" customFormat="false" ht="15" hidden="false" customHeight="false" outlineLevel="0" collapsed="false">
      <c r="A406" s="64" t="s">
        <v>715</v>
      </c>
      <c r="B406" s="65" t="n">
        <v>2144</v>
      </c>
      <c r="C406" s="65" t="n">
        <v>31.4119556</v>
      </c>
      <c r="D406" s="65" t="n">
        <v>103.9808032</v>
      </c>
      <c r="E406" s="65" t="n">
        <v>19.81160002</v>
      </c>
      <c r="F406" s="65" t="n">
        <v>51.56587974</v>
      </c>
      <c r="G406" s="65" t="n">
        <v>109.9625335</v>
      </c>
      <c r="H406" s="65" t="n">
        <v>10.66</v>
      </c>
      <c r="I406" s="65" t="n">
        <v>200</v>
      </c>
      <c r="J406" s="65" t="n">
        <v>28.15012924</v>
      </c>
      <c r="K406" s="65" t="n">
        <v>185.9074877</v>
      </c>
      <c r="L406" s="65" t="n">
        <v>140.1348307</v>
      </c>
      <c r="M406" s="65" t="n">
        <v>78.37538675</v>
      </c>
      <c r="N406" s="65" t="n">
        <v>21.03000179</v>
      </c>
      <c r="O406" s="65" t="n">
        <v>5177</v>
      </c>
      <c r="P406" s="65" t="n">
        <v>196.8</v>
      </c>
      <c r="Q406" s="65" t="n">
        <v>66.60378484</v>
      </c>
      <c r="R406" s="65" t="n">
        <v>14.16105488</v>
      </c>
      <c r="S406" s="65" t="n">
        <v>16270</v>
      </c>
      <c r="T406" s="66" t="n">
        <v>8403</v>
      </c>
      <c r="U406" s="66" t="n">
        <v>15333</v>
      </c>
      <c r="V406" s="65" t="n">
        <v>757</v>
      </c>
      <c r="W406" s="66" t="n">
        <v>675.6</v>
      </c>
      <c r="X406" s="65" t="n">
        <v>1046</v>
      </c>
      <c r="Y406" s="65" t="n">
        <v>172.432961</v>
      </c>
      <c r="Z406" s="65" t="n">
        <v>64.80698664</v>
      </c>
      <c r="AA406" s="65" t="n">
        <v>75</v>
      </c>
      <c r="AB406" s="65" t="n">
        <v>1500</v>
      </c>
      <c r="AC406" s="67" t="n">
        <v>750</v>
      </c>
      <c r="AD406" s="63"/>
    </row>
    <row r="407" customFormat="false" ht="15" hidden="false" customHeight="false" outlineLevel="0" collapsed="false">
      <c r="A407" s="64" t="s">
        <v>716</v>
      </c>
      <c r="B407" s="65" t="n">
        <v>1388</v>
      </c>
      <c r="C407" s="65" t="n">
        <v>23.44551905</v>
      </c>
      <c r="D407" s="65" t="n">
        <v>77.61006458</v>
      </c>
      <c r="E407" s="65" t="n">
        <v>0.243968935</v>
      </c>
      <c r="F407" s="65" t="n">
        <v>42.8476246</v>
      </c>
      <c r="G407" s="65" t="n">
        <v>91.3711427</v>
      </c>
      <c r="H407" s="65" t="n">
        <v>15.49</v>
      </c>
      <c r="I407" s="65" t="n">
        <v>85</v>
      </c>
      <c r="J407" s="65" t="n">
        <v>10.96449962</v>
      </c>
      <c r="K407" s="65" t="n">
        <v>138.7591909</v>
      </c>
      <c r="L407" s="65" t="n">
        <v>104.595011</v>
      </c>
      <c r="M407" s="65" t="n">
        <v>58.49847892</v>
      </c>
      <c r="N407" s="65" t="n">
        <v>15.69654923</v>
      </c>
      <c r="O407" s="65" t="n">
        <v>8621</v>
      </c>
      <c r="P407" s="65" t="n">
        <v>148.3</v>
      </c>
      <c r="Q407" s="65" t="n">
        <v>49.71229189</v>
      </c>
      <c r="R407" s="65" t="n">
        <v>10.56964699</v>
      </c>
      <c r="S407" s="65" t="n">
        <v>15298</v>
      </c>
      <c r="T407" s="66" t="n">
        <v>8963</v>
      </c>
      <c r="U407" s="66" t="n">
        <v>19690</v>
      </c>
      <c r="V407" s="65" t="n">
        <v>978.3</v>
      </c>
      <c r="W407" s="66" t="n">
        <v>846</v>
      </c>
      <c r="X407" s="65" t="n">
        <v>316.6</v>
      </c>
      <c r="Y407" s="65" t="n">
        <v>143.2796807</v>
      </c>
      <c r="Z407" s="65" t="n">
        <v>48.37118258</v>
      </c>
      <c r="AA407" s="65" t="n">
        <v>75</v>
      </c>
      <c r="AB407" s="65" t="n">
        <v>700</v>
      </c>
      <c r="AC407" s="67" t="n">
        <v>1122</v>
      </c>
      <c r="AD407" s="63"/>
    </row>
    <row r="408" customFormat="false" ht="15" hidden="false" customHeight="false" outlineLevel="0" collapsed="false">
      <c r="A408" s="64" t="s">
        <v>717</v>
      </c>
      <c r="B408" s="65" t="n">
        <v>668.6</v>
      </c>
      <c r="C408" s="65" t="n">
        <v>24.86023039</v>
      </c>
      <c r="D408" s="65" t="n">
        <v>82.29308475</v>
      </c>
      <c r="E408" s="65" t="n">
        <v>58.31647209</v>
      </c>
      <c r="F408" s="65" t="n">
        <v>41.61094816</v>
      </c>
      <c r="G408" s="65" t="n">
        <v>88.73397109</v>
      </c>
      <c r="H408" s="65" t="n">
        <v>14.32</v>
      </c>
      <c r="I408" s="65" t="n">
        <v>85</v>
      </c>
      <c r="J408" s="65" t="n">
        <v>12.53519337</v>
      </c>
      <c r="K408" s="65" t="n">
        <v>147.1319721</v>
      </c>
      <c r="L408" s="65" t="n">
        <v>110.9063129</v>
      </c>
      <c r="M408" s="65" t="n">
        <v>62.0282989</v>
      </c>
      <c r="N408" s="65" t="n">
        <v>16.64368485</v>
      </c>
      <c r="O408" s="65" t="n">
        <v>7848</v>
      </c>
      <c r="P408" s="65" t="n">
        <v>135</v>
      </c>
      <c r="Q408" s="65" t="n">
        <v>52.71195008</v>
      </c>
      <c r="R408" s="65" t="n">
        <v>11.20742342</v>
      </c>
      <c r="S408" s="65" t="n">
        <v>9728</v>
      </c>
      <c r="T408" s="66" t="n">
        <v>5732</v>
      </c>
      <c r="U408" s="66" t="n">
        <v>15053</v>
      </c>
      <c r="V408" s="65" t="n">
        <v>1339</v>
      </c>
      <c r="W408" s="66" t="n">
        <v>1265</v>
      </c>
      <c r="X408" s="65" t="n">
        <v>340.7</v>
      </c>
      <c r="Y408" s="65" t="n">
        <v>139.1443148</v>
      </c>
      <c r="Z408" s="65" t="n">
        <v>51.28991773</v>
      </c>
      <c r="AA408" s="65" t="n">
        <v>75</v>
      </c>
      <c r="AB408" s="65" t="n">
        <v>600</v>
      </c>
      <c r="AC408" s="67" t="n">
        <v>1267</v>
      </c>
      <c r="AD408" s="63"/>
    </row>
    <row r="409" customFormat="false" ht="15" hidden="false" customHeight="false" outlineLevel="0" collapsed="false">
      <c r="A409" s="64" t="s">
        <v>718</v>
      </c>
      <c r="B409" s="65" t="n">
        <v>436.9</v>
      </c>
      <c r="C409" s="65" t="n">
        <v>34.00025524</v>
      </c>
      <c r="D409" s="65" t="n">
        <v>112.5486708</v>
      </c>
      <c r="E409" s="65" t="n">
        <v>107.1634437</v>
      </c>
      <c r="F409" s="65" t="n">
        <v>37.95499057</v>
      </c>
      <c r="G409" s="65" t="n">
        <v>80.93776241</v>
      </c>
      <c r="H409" s="65" t="n">
        <v>21.79</v>
      </c>
      <c r="I409" s="65" t="n">
        <v>150</v>
      </c>
      <c r="J409" s="65" t="n">
        <v>95.20383336</v>
      </c>
      <c r="K409" s="65" t="n">
        <v>201.2259954</v>
      </c>
      <c r="L409" s="65" t="n">
        <v>151.6817378</v>
      </c>
      <c r="M409" s="65" t="n">
        <v>84.83340508</v>
      </c>
      <c r="N409" s="65" t="n">
        <v>22.76284347</v>
      </c>
      <c r="O409" s="65" t="n">
        <v>1000</v>
      </c>
      <c r="P409" s="65" t="n">
        <v>74.12</v>
      </c>
      <c r="Q409" s="65" t="n">
        <v>72.09184022</v>
      </c>
      <c r="R409" s="65" t="n">
        <v>15.32790529</v>
      </c>
      <c r="S409" s="65" t="n">
        <v>5526</v>
      </c>
      <c r="T409" s="66" t="n">
        <v>4555</v>
      </c>
      <c r="U409" s="66" t="n">
        <v>9016</v>
      </c>
      <c r="V409" s="65" t="n">
        <v>1191</v>
      </c>
      <c r="W409" s="66" t="n">
        <v>1239</v>
      </c>
      <c r="X409" s="65" t="n">
        <v>280.9</v>
      </c>
      <c r="Y409" s="65" t="n">
        <v>126.9190294</v>
      </c>
      <c r="Z409" s="65" t="n">
        <v>70.14698846</v>
      </c>
      <c r="AA409" s="65" t="n">
        <v>75</v>
      </c>
      <c r="AB409" s="65" t="n">
        <v>500</v>
      </c>
      <c r="AC409" s="67" t="n">
        <v>1235</v>
      </c>
      <c r="AD409" s="63"/>
    </row>
    <row r="410" customFormat="false" ht="15" hidden="false" customHeight="false" outlineLevel="0" collapsed="false">
      <c r="A410" s="64" t="s">
        <v>719</v>
      </c>
      <c r="B410" s="65" t="n">
        <v>970.5</v>
      </c>
      <c r="C410" s="65" t="n">
        <v>34.07062182</v>
      </c>
      <c r="D410" s="65" t="n">
        <v>112.7816004</v>
      </c>
      <c r="E410" s="65" t="n">
        <v>163.1920221</v>
      </c>
      <c r="F410" s="65" t="n">
        <v>29.877513</v>
      </c>
      <c r="G410" s="65" t="n">
        <v>63.71280857</v>
      </c>
      <c r="H410" s="65" t="n">
        <v>7.701</v>
      </c>
      <c r="I410" s="65" t="n">
        <v>200</v>
      </c>
      <c r="J410" s="65" t="n">
        <v>136.4210762</v>
      </c>
      <c r="K410" s="65" t="n">
        <v>201.6424506</v>
      </c>
      <c r="L410" s="65" t="n">
        <v>151.9956567</v>
      </c>
      <c r="M410" s="65" t="n">
        <v>85.00897542</v>
      </c>
      <c r="N410" s="65" t="n">
        <v>22.80995321</v>
      </c>
      <c r="O410" s="65" t="n">
        <v>3303</v>
      </c>
      <c r="P410" s="65" t="n">
        <v>243.8</v>
      </c>
      <c r="Q410" s="65" t="n">
        <v>72.24104075</v>
      </c>
      <c r="R410" s="65" t="n">
        <v>15.35962776</v>
      </c>
      <c r="S410" s="65" t="n">
        <v>6045</v>
      </c>
      <c r="T410" s="66" t="n">
        <v>5242</v>
      </c>
      <c r="U410" s="66" t="n">
        <v>10500</v>
      </c>
      <c r="V410" s="65" t="n">
        <v>664.1</v>
      </c>
      <c r="W410" s="66" t="n">
        <v>918.4</v>
      </c>
      <c r="X410" s="65" t="n">
        <v>779.6</v>
      </c>
      <c r="Y410" s="65" t="n">
        <v>99.90846776</v>
      </c>
      <c r="Z410" s="65" t="n">
        <v>70.29216394</v>
      </c>
      <c r="AA410" s="65" t="n">
        <v>150</v>
      </c>
      <c r="AB410" s="65" t="n">
        <v>500</v>
      </c>
      <c r="AC410" s="67" t="n">
        <v>710.8</v>
      </c>
      <c r="AD410" s="63"/>
    </row>
    <row r="411" customFormat="false" ht="15" hidden="false" customHeight="false" outlineLevel="0" collapsed="false">
      <c r="A411" s="64" t="s">
        <v>720</v>
      </c>
      <c r="B411" s="65" t="n">
        <v>1013</v>
      </c>
      <c r="C411" s="65" t="n">
        <v>26.7453738</v>
      </c>
      <c r="D411" s="65" t="n">
        <v>88.53334334</v>
      </c>
      <c r="E411" s="65" t="n">
        <v>79.56514877</v>
      </c>
      <c r="F411" s="65" t="n">
        <v>22.64313445</v>
      </c>
      <c r="G411" s="65" t="n">
        <v>48.28573553</v>
      </c>
      <c r="H411" s="65" t="n">
        <v>208.8</v>
      </c>
      <c r="I411" s="65" t="n">
        <v>200</v>
      </c>
      <c r="J411" s="65" t="n">
        <v>92.82864058</v>
      </c>
      <c r="K411" s="65" t="n">
        <v>158.288943</v>
      </c>
      <c r="L411" s="65" t="n">
        <v>119.3163036</v>
      </c>
      <c r="M411" s="65" t="n">
        <v>66.73188519</v>
      </c>
      <c r="N411" s="65" t="n">
        <v>17.9057702</v>
      </c>
      <c r="O411" s="65" t="n">
        <v>3393</v>
      </c>
      <c r="P411" s="65" t="n">
        <v>200.1</v>
      </c>
      <c r="Q411" s="65" t="n">
        <v>56.70908059</v>
      </c>
      <c r="R411" s="65" t="n">
        <v>12.05727879</v>
      </c>
      <c r="S411" s="65" t="n">
        <v>4623</v>
      </c>
      <c r="T411" s="66" t="n">
        <v>4554</v>
      </c>
      <c r="U411" s="66" t="n">
        <v>9915</v>
      </c>
      <c r="V411" s="65" t="n">
        <v>400.3</v>
      </c>
      <c r="W411" s="66" t="n">
        <v>1261</v>
      </c>
      <c r="X411" s="65" t="n">
        <v>200</v>
      </c>
      <c r="Y411" s="65" t="n">
        <v>75.71717462</v>
      </c>
      <c r="Z411" s="65" t="n">
        <v>55.17921597</v>
      </c>
      <c r="AA411" s="65" t="n">
        <v>150</v>
      </c>
      <c r="AB411" s="65" t="n">
        <v>616.9</v>
      </c>
      <c r="AC411" s="67" t="n">
        <v>290</v>
      </c>
      <c r="AD411" s="63"/>
    </row>
    <row r="412" customFormat="false" ht="15" hidden="false" customHeight="false" outlineLevel="0" collapsed="false">
      <c r="A412" s="64" t="s">
        <v>721</v>
      </c>
      <c r="B412" s="65" t="n">
        <v>1033</v>
      </c>
      <c r="C412" s="65" t="n">
        <v>88.55583256</v>
      </c>
      <c r="D412" s="65" t="n">
        <v>293.140189</v>
      </c>
      <c r="E412" s="65" t="n">
        <v>347.5836152</v>
      </c>
      <c r="F412" s="65" t="n">
        <v>74.45704465</v>
      </c>
      <c r="G412" s="65" t="n">
        <v>158.7771858</v>
      </c>
      <c r="H412" s="65" t="n">
        <v>41.46</v>
      </c>
      <c r="I412" s="65" t="n">
        <v>200</v>
      </c>
      <c r="J412" s="65" t="n">
        <v>184.5582486</v>
      </c>
      <c r="K412" s="65" t="n">
        <v>524.1059348</v>
      </c>
      <c r="L412" s="65" t="n">
        <v>395.064757</v>
      </c>
      <c r="M412" s="65" t="n">
        <v>220.9540123</v>
      </c>
      <c r="N412" s="65" t="n">
        <v>59.28727713</v>
      </c>
      <c r="O412" s="65" t="n">
        <v>2897</v>
      </c>
      <c r="P412" s="65" t="n">
        <v>199.2</v>
      </c>
      <c r="Q412" s="65" t="n">
        <v>187.7677943</v>
      </c>
      <c r="R412" s="65" t="n">
        <v>39.9225066</v>
      </c>
      <c r="S412" s="65" t="n">
        <v>3882</v>
      </c>
      <c r="T412" s="66" t="n">
        <v>4554</v>
      </c>
      <c r="U412" s="66" t="n">
        <v>10347</v>
      </c>
      <c r="V412" s="65" t="n">
        <v>124.4</v>
      </c>
      <c r="W412" s="66" t="n">
        <v>572.6</v>
      </c>
      <c r="X412" s="65" t="n">
        <v>200.1</v>
      </c>
      <c r="Y412" s="65" t="n">
        <v>248.9795334</v>
      </c>
      <c r="Z412" s="65" t="n">
        <v>182.7023039</v>
      </c>
      <c r="AA412" s="65" t="n">
        <v>156.7</v>
      </c>
      <c r="AB412" s="65" t="n">
        <v>627.1</v>
      </c>
      <c r="AC412" s="67" t="n">
        <v>235.2</v>
      </c>
      <c r="AD412" s="63"/>
    </row>
    <row r="413" customFormat="false" ht="15" hidden="false" customHeight="false" outlineLevel="0" collapsed="false">
      <c r="A413" s="64" t="s">
        <v>722</v>
      </c>
      <c r="B413" s="65" t="n">
        <v>854.2</v>
      </c>
      <c r="C413" s="65" t="n">
        <v>185.4376399</v>
      </c>
      <c r="D413" s="65" t="n">
        <v>613.841271</v>
      </c>
      <c r="E413" s="65" t="n">
        <v>762.6023559</v>
      </c>
      <c r="F413" s="65" t="n">
        <v>137.5538386</v>
      </c>
      <c r="G413" s="65" t="n">
        <v>293.3290126</v>
      </c>
      <c r="H413" s="65" t="n">
        <v>89.53</v>
      </c>
      <c r="I413" s="65" t="n">
        <v>200</v>
      </c>
      <c r="J413" s="65" t="n">
        <v>465.3374336</v>
      </c>
      <c r="K413" s="65" t="n">
        <v>1097.488046</v>
      </c>
      <c r="L413" s="65" t="n">
        <v>827.2733036</v>
      </c>
      <c r="M413" s="65" t="n">
        <v>462.6820097</v>
      </c>
      <c r="N413" s="65" t="n">
        <v>124.1487142</v>
      </c>
      <c r="O413" s="65" t="n">
        <v>2895</v>
      </c>
      <c r="P413" s="65" t="n">
        <v>210.4</v>
      </c>
      <c r="Q413" s="65" t="n">
        <v>393.1894221</v>
      </c>
      <c r="R413" s="65" t="n">
        <v>83.59850717</v>
      </c>
      <c r="S413" s="65" t="n">
        <v>5094</v>
      </c>
      <c r="T413" s="66" t="n">
        <v>6518</v>
      </c>
      <c r="U413" s="66" t="n">
        <v>16876</v>
      </c>
      <c r="V413" s="65" t="n">
        <v>138.8</v>
      </c>
      <c r="W413" s="66" t="n">
        <v>536.8</v>
      </c>
      <c r="X413" s="65" t="n">
        <v>226</v>
      </c>
      <c r="Y413" s="65" t="n">
        <v>459.9711245</v>
      </c>
      <c r="Z413" s="65" t="n">
        <v>382.5821864</v>
      </c>
      <c r="AA413" s="65" t="n">
        <v>167.7</v>
      </c>
      <c r="AB413" s="65" t="n">
        <v>659.2</v>
      </c>
      <c r="AC413" s="67" t="n">
        <v>280.8</v>
      </c>
      <c r="AD413" s="63"/>
    </row>
    <row r="414" customFormat="false" ht="15" hidden="false" customHeight="false" outlineLevel="0" collapsed="false">
      <c r="A414" s="64" t="s">
        <v>723</v>
      </c>
      <c r="B414" s="65" t="n">
        <v>1680</v>
      </c>
      <c r="C414" s="65" t="n">
        <v>273.8850395</v>
      </c>
      <c r="D414" s="65" t="n">
        <v>906.6225219</v>
      </c>
      <c r="E414" s="65" t="n">
        <v>972.9627207</v>
      </c>
      <c r="F414" s="65" t="n">
        <v>185.0022113</v>
      </c>
      <c r="G414" s="65" t="n">
        <v>394.5110986</v>
      </c>
      <c r="H414" s="65" t="n">
        <v>85.86</v>
      </c>
      <c r="I414" s="65" t="n">
        <v>200</v>
      </c>
      <c r="J414" s="65" t="n">
        <v>578.837148</v>
      </c>
      <c r="K414" s="65" t="n">
        <v>1620.952234</v>
      </c>
      <c r="L414" s="65" t="n">
        <v>1221.85432</v>
      </c>
      <c r="M414" s="65" t="n">
        <v>683.365473</v>
      </c>
      <c r="N414" s="65" t="n">
        <v>183.3633965</v>
      </c>
      <c r="O414" s="65" t="n">
        <v>2897</v>
      </c>
      <c r="P414" s="65" t="n">
        <v>209.9</v>
      </c>
      <c r="Q414" s="65" t="n">
        <v>580.7273025</v>
      </c>
      <c r="R414" s="65" t="n">
        <v>123.4721303</v>
      </c>
      <c r="S414" s="65" t="n">
        <v>6699</v>
      </c>
      <c r="T414" s="66" t="n">
        <v>10741</v>
      </c>
      <c r="U414" s="66" t="n">
        <v>23322</v>
      </c>
      <c r="V414" s="65" t="n">
        <v>351.7</v>
      </c>
      <c r="W414" s="66" t="n">
        <v>822.7</v>
      </c>
      <c r="X414" s="65" t="n">
        <v>228.8</v>
      </c>
      <c r="Y414" s="65" t="n">
        <v>618.6354088</v>
      </c>
      <c r="Z414" s="65" t="n">
        <v>565.0607788</v>
      </c>
      <c r="AA414" s="65" t="n">
        <v>150</v>
      </c>
      <c r="AB414" s="65" t="n">
        <v>1954</v>
      </c>
      <c r="AC414" s="67" t="n">
        <v>1464</v>
      </c>
      <c r="AD414" s="63"/>
    </row>
    <row r="415" customFormat="false" ht="15" hidden="false" customHeight="false" outlineLevel="0" collapsed="false">
      <c r="A415" s="64" t="s">
        <v>724</v>
      </c>
      <c r="B415" s="65" t="n">
        <v>8470</v>
      </c>
      <c r="C415" s="65" t="n">
        <v>125.9944476</v>
      </c>
      <c r="D415" s="65" t="n">
        <v>417.0706222</v>
      </c>
      <c r="E415" s="65" t="n">
        <v>808.6954433</v>
      </c>
      <c r="F415" s="65" t="n">
        <v>92.38862482</v>
      </c>
      <c r="G415" s="65" t="n">
        <v>197.0156876</v>
      </c>
      <c r="H415" s="65" t="n">
        <v>3.434</v>
      </c>
      <c r="I415" s="65" t="n">
        <v>200</v>
      </c>
      <c r="J415" s="65" t="n">
        <v>266.5544087</v>
      </c>
      <c r="K415" s="65" t="n">
        <v>745.6814062</v>
      </c>
      <c r="L415" s="65" t="n">
        <v>562.0856853</v>
      </c>
      <c r="M415" s="65" t="n">
        <v>314.3664051</v>
      </c>
      <c r="N415" s="65" t="n">
        <v>84.35206939</v>
      </c>
      <c r="O415" s="65" t="n">
        <v>2895</v>
      </c>
      <c r="P415" s="65" t="n">
        <v>263.7</v>
      </c>
      <c r="Q415" s="65" t="n">
        <v>267.1501</v>
      </c>
      <c r="R415" s="65" t="n">
        <v>56.80048418</v>
      </c>
      <c r="S415" s="65" t="n">
        <v>14393</v>
      </c>
      <c r="T415" s="66" t="n">
        <v>18725</v>
      </c>
      <c r="U415" s="66" t="n">
        <v>37181</v>
      </c>
      <c r="V415" s="65" t="n">
        <v>368</v>
      </c>
      <c r="W415" s="66" t="n">
        <v>773.9</v>
      </c>
      <c r="X415" s="65" t="n">
        <v>202.5</v>
      </c>
      <c r="Y415" s="65" t="n">
        <v>308.9415757</v>
      </c>
      <c r="Z415" s="65" t="n">
        <v>259.9430799</v>
      </c>
      <c r="AA415" s="65" t="n">
        <v>150</v>
      </c>
      <c r="AB415" s="65" t="n">
        <v>2953</v>
      </c>
      <c r="AC415" s="67" t="n">
        <v>360</v>
      </c>
      <c r="AD415" s="63"/>
    </row>
    <row r="416" customFormat="false" ht="15" hidden="false" customHeight="false" outlineLevel="0" collapsed="false">
      <c r="A416" s="64" t="s">
        <v>725</v>
      </c>
      <c r="B416" s="65" t="n">
        <v>3004</v>
      </c>
      <c r="C416" s="65" t="n">
        <v>132.6562763</v>
      </c>
      <c r="D416" s="65" t="n">
        <v>439.1228084</v>
      </c>
      <c r="E416" s="65" t="n">
        <v>945.5230887</v>
      </c>
      <c r="F416" s="65" t="n">
        <v>118.5881641</v>
      </c>
      <c r="G416" s="65" t="n">
        <v>252.8853389</v>
      </c>
      <c r="H416" s="65" t="n">
        <v>3.936</v>
      </c>
      <c r="I416" s="65" t="n">
        <v>200</v>
      </c>
      <c r="J416" s="65" t="n">
        <v>340.8964357</v>
      </c>
      <c r="K416" s="65" t="n">
        <v>785.1085544</v>
      </c>
      <c r="L416" s="65" t="n">
        <v>591.8053959</v>
      </c>
      <c r="M416" s="65" t="n">
        <v>330.98821</v>
      </c>
      <c r="N416" s="65" t="n">
        <v>88.81209952</v>
      </c>
      <c r="O416" s="65" t="n">
        <v>5377</v>
      </c>
      <c r="P416" s="65" t="n">
        <v>176.9</v>
      </c>
      <c r="Q416" s="65" t="n">
        <v>281.2753906</v>
      </c>
      <c r="R416" s="65" t="n">
        <v>59.80375218</v>
      </c>
      <c r="S416" s="65" t="n">
        <v>9810</v>
      </c>
      <c r="T416" s="66" t="n">
        <v>11132</v>
      </c>
      <c r="U416" s="66" t="n">
        <v>24733</v>
      </c>
      <c r="V416" s="65" t="n">
        <v>579.3</v>
      </c>
      <c r="W416" s="66" t="n">
        <v>1299</v>
      </c>
      <c r="X416" s="65" t="n">
        <v>1014</v>
      </c>
      <c r="Y416" s="65" t="n">
        <v>396.5511379</v>
      </c>
      <c r="Z416" s="65" t="n">
        <v>273.6873066</v>
      </c>
      <c r="AA416" s="65" t="n">
        <v>409.4</v>
      </c>
      <c r="AB416" s="65" t="n">
        <v>3207</v>
      </c>
      <c r="AC416" s="67" t="n">
        <v>725.5</v>
      </c>
      <c r="AD416" s="63"/>
    </row>
    <row r="417" customFormat="false" ht="15" hidden="false" customHeight="false" outlineLevel="0" collapsed="false">
      <c r="A417" s="64" t="s">
        <v>726</v>
      </c>
      <c r="B417" s="65" t="n">
        <v>2380</v>
      </c>
      <c r="C417" s="65" t="n">
        <v>65.93970319</v>
      </c>
      <c r="D417" s="65" t="n">
        <v>218.2755951</v>
      </c>
      <c r="E417" s="65" t="n">
        <v>385.6000677</v>
      </c>
      <c r="F417" s="65" t="n">
        <v>69.60776676</v>
      </c>
      <c r="G417" s="65" t="n">
        <v>148.4362611</v>
      </c>
      <c r="H417" s="65" t="n">
        <v>8.22</v>
      </c>
      <c r="I417" s="65" t="n">
        <v>277.4</v>
      </c>
      <c r="J417" s="65" t="n">
        <v>245.3389586</v>
      </c>
      <c r="K417" s="65" t="n">
        <v>390.2553765</v>
      </c>
      <c r="L417" s="65" t="n">
        <v>294.1698142</v>
      </c>
      <c r="M417" s="65" t="n">
        <v>164.5249282</v>
      </c>
      <c r="N417" s="65" t="n">
        <v>44.1459963</v>
      </c>
      <c r="O417" s="65" t="n">
        <v>2760</v>
      </c>
      <c r="P417" s="65" t="n">
        <v>228.4</v>
      </c>
      <c r="Q417" s="65" t="n">
        <v>139.8140841</v>
      </c>
      <c r="R417" s="65" t="n">
        <v>29.72676287</v>
      </c>
      <c r="S417" s="65" t="n">
        <v>5148</v>
      </c>
      <c r="T417" s="66" t="n">
        <v>3609</v>
      </c>
      <c r="U417" s="66" t="n">
        <v>11959</v>
      </c>
      <c r="V417" s="65" t="n">
        <v>753</v>
      </c>
      <c r="W417" s="66" t="n">
        <v>972.5</v>
      </c>
      <c r="X417" s="65" t="n">
        <v>1036</v>
      </c>
      <c r="Y417" s="65" t="n">
        <v>232.7638623</v>
      </c>
      <c r="Z417" s="65" t="n">
        <v>136.042261</v>
      </c>
      <c r="AA417" s="65" t="n">
        <v>385.3</v>
      </c>
      <c r="AB417" s="65" t="n">
        <v>3354</v>
      </c>
      <c r="AC417" s="67" t="n">
        <v>690.7</v>
      </c>
      <c r="AD417" s="63"/>
    </row>
    <row r="418" customFormat="false" ht="15" hidden="false" customHeight="false" outlineLevel="0" collapsed="false">
      <c r="A418" s="64" t="s">
        <v>727</v>
      </c>
      <c r="B418" s="65" t="n">
        <v>4741</v>
      </c>
      <c r="C418" s="65" t="n">
        <v>22.8912634</v>
      </c>
      <c r="D418" s="65" t="n">
        <v>75.77535082</v>
      </c>
      <c r="E418" s="65" t="n">
        <v>51.07388063</v>
      </c>
      <c r="F418" s="65" t="n">
        <v>37.38022343</v>
      </c>
      <c r="G418" s="65" t="n">
        <v>79.7120905</v>
      </c>
      <c r="H418" s="65" t="n">
        <v>10.46</v>
      </c>
      <c r="I418" s="65" t="n">
        <v>200</v>
      </c>
      <c r="J418" s="65" t="n">
        <v>20.36757504</v>
      </c>
      <c r="K418" s="65" t="n">
        <v>135.4789025</v>
      </c>
      <c r="L418" s="65" t="n">
        <v>102.122369</v>
      </c>
      <c r="M418" s="65" t="n">
        <v>57.11556596</v>
      </c>
      <c r="N418" s="65" t="n">
        <v>15.32548041</v>
      </c>
      <c r="O418" s="65" t="n">
        <v>4673</v>
      </c>
      <c r="P418" s="65" t="n">
        <v>173</v>
      </c>
      <c r="Q418" s="65" t="n">
        <v>48.53708573</v>
      </c>
      <c r="R418" s="65" t="n">
        <v>10.31977892</v>
      </c>
      <c r="S418" s="65" t="n">
        <v>12412</v>
      </c>
      <c r="T418" s="66" t="n">
        <v>4504</v>
      </c>
      <c r="U418" s="66" t="n">
        <v>15601</v>
      </c>
      <c r="V418" s="65" t="n">
        <v>597.2</v>
      </c>
      <c r="W418" s="66" t="n">
        <v>1183</v>
      </c>
      <c r="X418" s="65" t="n">
        <v>398.3</v>
      </c>
      <c r="Y418" s="65" t="n">
        <v>124.9970454</v>
      </c>
      <c r="Z418" s="65" t="n">
        <v>47.22768044</v>
      </c>
      <c r="AA418" s="65" t="n">
        <v>50</v>
      </c>
      <c r="AB418" s="65" t="n">
        <v>3212</v>
      </c>
      <c r="AC418" s="67" t="n">
        <v>885.6</v>
      </c>
      <c r="AD418" s="63"/>
    </row>
    <row r="419" customFormat="false" ht="15" hidden="false" customHeight="false" outlineLevel="0" collapsed="false">
      <c r="A419" s="64" t="s">
        <v>728</v>
      </c>
      <c r="B419" s="65" t="n">
        <v>1979</v>
      </c>
      <c r="C419" s="65" t="n">
        <v>18.53694284</v>
      </c>
      <c r="D419" s="65" t="n">
        <v>61.3615475</v>
      </c>
      <c r="E419" s="65" t="n">
        <v>0.246572714</v>
      </c>
      <c r="F419" s="65" t="n">
        <v>30.23656445</v>
      </c>
      <c r="G419" s="65" t="n">
        <v>64.47847392</v>
      </c>
      <c r="H419" s="65" t="n">
        <v>13.67</v>
      </c>
      <c r="I419" s="65" t="n">
        <v>85</v>
      </c>
      <c r="J419" s="65" t="n">
        <v>7.611877533</v>
      </c>
      <c r="K419" s="65" t="n">
        <v>109.7084345</v>
      </c>
      <c r="L419" s="65" t="n">
        <v>82.69689986</v>
      </c>
      <c r="M419" s="65" t="n">
        <v>46.25118163</v>
      </c>
      <c r="N419" s="65" t="n">
        <v>12.41030472</v>
      </c>
      <c r="O419" s="65" t="n">
        <v>7821</v>
      </c>
      <c r="P419" s="65" t="n">
        <v>131.2</v>
      </c>
      <c r="Q419" s="65" t="n">
        <v>39.30447909</v>
      </c>
      <c r="R419" s="65" t="n">
        <v>8.356775621</v>
      </c>
      <c r="S419" s="65" t="n">
        <v>13167</v>
      </c>
      <c r="T419" s="66" t="n">
        <v>6915</v>
      </c>
      <c r="U419" s="66" t="n">
        <v>17774</v>
      </c>
      <c r="V419" s="65" t="n">
        <v>1107</v>
      </c>
      <c r="W419" s="66" t="n">
        <v>942.7</v>
      </c>
      <c r="X419" s="65" t="n">
        <v>331</v>
      </c>
      <c r="Y419" s="65" t="n">
        <v>101.1091126</v>
      </c>
      <c r="Z419" s="65" t="n">
        <v>38.2441457</v>
      </c>
      <c r="AA419" s="65" t="n">
        <v>50</v>
      </c>
      <c r="AB419" s="65" t="n">
        <v>1149</v>
      </c>
      <c r="AC419" s="67" t="n">
        <v>1178</v>
      </c>
      <c r="AD419" s="63"/>
    </row>
    <row r="420" customFormat="false" ht="15" hidden="false" customHeight="false" outlineLevel="0" collapsed="false">
      <c r="A420" s="64" t="s">
        <v>729</v>
      </c>
      <c r="B420" s="65" t="n">
        <v>1039</v>
      </c>
      <c r="C420" s="65" t="n">
        <v>43.2950064</v>
      </c>
      <c r="D420" s="65" t="n">
        <v>143.3164365</v>
      </c>
      <c r="E420" s="65" t="n">
        <v>200.9038449</v>
      </c>
      <c r="F420" s="65" t="n">
        <v>52.56550668</v>
      </c>
      <c r="G420" s="65" t="n">
        <v>112.0942049</v>
      </c>
      <c r="H420" s="65" t="n">
        <v>14.78</v>
      </c>
      <c r="I420" s="65" t="n">
        <v>85</v>
      </c>
      <c r="J420" s="65" t="n">
        <v>6.947328337</v>
      </c>
      <c r="K420" s="65" t="n">
        <v>256.2357458</v>
      </c>
      <c r="L420" s="65" t="n">
        <v>193.1474267</v>
      </c>
      <c r="M420" s="65" t="n">
        <v>108.024566</v>
      </c>
      <c r="N420" s="65" t="n">
        <v>28.98558986</v>
      </c>
      <c r="O420" s="65" t="n">
        <v>3450</v>
      </c>
      <c r="P420" s="65" t="n">
        <v>115.9</v>
      </c>
      <c r="Q420" s="65" t="n">
        <v>91.79980154</v>
      </c>
      <c r="R420" s="65" t="n">
        <v>19.51814046</v>
      </c>
      <c r="S420" s="65" t="n">
        <v>9557</v>
      </c>
      <c r="T420" s="66" t="n">
        <v>4448</v>
      </c>
      <c r="U420" s="66" t="n">
        <v>9292</v>
      </c>
      <c r="V420" s="65" t="n">
        <v>1266</v>
      </c>
      <c r="W420" s="66" t="n">
        <v>1176</v>
      </c>
      <c r="X420" s="65" t="n">
        <v>338.2</v>
      </c>
      <c r="Y420" s="65" t="n">
        <v>175.7756488</v>
      </c>
      <c r="Z420" s="65" t="n">
        <v>89.32327985</v>
      </c>
      <c r="AA420" s="65" t="n">
        <v>50</v>
      </c>
      <c r="AB420" s="65" t="n">
        <v>600</v>
      </c>
      <c r="AC420" s="67" t="n">
        <v>1196</v>
      </c>
      <c r="AD420" s="63"/>
    </row>
    <row r="421" customFormat="false" ht="15" hidden="false" customHeight="false" outlineLevel="0" collapsed="false">
      <c r="A421" s="64" t="s">
        <v>730</v>
      </c>
      <c r="B421" s="65" t="n">
        <v>1060</v>
      </c>
      <c r="C421" s="65" t="n">
        <v>90.63344778</v>
      </c>
      <c r="D421" s="65" t="n">
        <v>300.0175735</v>
      </c>
      <c r="E421" s="65" t="n">
        <v>313.343124</v>
      </c>
      <c r="F421" s="65" t="n">
        <v>104.0277717</v>
      </c>
      <c r="G421" s="65" t="n">
        <v>221.8357836</v>
      </c>
      <c r="H421" s="65" t="n">
        <v>19.87</v>
      </c>
      <c r="I421" s="65" t="n">
        <v>150</v>
      </c>
      <c r="J421" s="65" t="n">
        <v>109.5759127</v>
      </c>
      <c r="K421" s="65" t="n">
        <v>536.4020245</v>
      </c>
      <c r="L421" s="65" t="n">
        <v>404.3334017</v>
      </c>
      <c r="M421" s="65" t="n">
        <v>226.1378315</v>
      </c>
      <c r="N421" s="65" t="n">
        <v>60.6782205</v>
      </c>
      <c r="O421" s="65" t="n">
        <v>1000</v>
      </c>
      <c r="P421" s="65" t="n">
        <v>73.49</v>
      </c>
      <c r="Q421" s="65" t="n">
        <v>192.173029</v>
      </c>
      <c r="R421" s="65" t="n">
        <v>40.8591316</v>
      </c>
      <c r="S421" s="65" t="n">
        <v>4656</v>
      </c>
      <c r="T421" s="66" t="n">
        <v>3250</v>
      </c>
      <c r="U421" s="66" t="n">
        <v>7233</v>
      </c>
      <c r="V421" s="65" t="n">
        <v>1171</v>
      </c>
      <c r="W421" s="66" t="n">
        <v>1130</v>
      </c>
      <c r="X421" s="65" t="n">
        <v>263.5</v>
      </c>
      <c r="Y421" s="65" t="n">
        <v>347.862129</v>
      </c>
      <c r="Z421" s="65" t="n">
        <v>186.9886967</v>
      </c>
      <c r="AA421" s="65" t="n">
        <v>50</v>
      </c>
      <c r="AB421" s="65" t="n">
        <v>512.3</v>
      </c>
      <c r="AC421" s="67" t="n">
        <v>1270</v>
      </c>
      <c r="AD421" s="63"/>
    </row>
    <row r="422" customFormat="false" ht="15" hidden="false" customHeight="false" outlineLevel="0" collapsed="false">
      <c r="A422" s="64" t="s">
        <v>731</v>
      </c>
      <c r="B422" s="65" t="n">
        <v>500</v>
      </c>
      <c r="C422" s="65" t="n">
        <v>108.988992</v>
      </c>
      <c r="D422" s="65" t="n">
        <v>360.7786499</v>
      </c>
      <c r="E422" s="65" t="n">
        <v>155.6837183</v>
      </c>
      <c r="F422" s="65" t="n">
        <v>75.02749162</v>
      </c>
      <c r="G422" s="65" t="n">
        <v>159.9936451</v>
      </c>
      <c r="H422" s="65" t="n">
        <v>6.195</v>
      </c>
      <c r="I422" s="65" t="n">
        <v>200</v>
      </c>
      <c r="J422" s="65" t="n">
        <v>130.1348651</v>
      </c>
      <c r="K422" s="65" t="n">
        <v>645.0368754</v>
      </c>
      <c r="L422" s="65" t="n">
        <v>486.2210471</v>
      </c>
      <c r="M422" s="65" t="n">
        <v>271.9364088</v>
      </c>
      <c r="N422" s="65" t="n">
        <v>72.9670806</v>
      </c>
      <c r="O422" s="65" t="n">
        <v>6670</v>
      </c>
      <c r="P422" s="65" t="n">
        <v>243.1</v>
      </c>
      <c r="Q422" s="65" t="n">
        <v>231.0928827</v>
      </c>
      <c r="R422" s="65" t="n">
        <v>49.13412957</v>
      </c>
      <c r="S422" s="65" t="n">
        <v>4360</v>
      </c>
      <c r="T422" s="66" t="n">
        <v>3250</v>
      </c>
      <c r="U422" s="66" t="n">
        <v>11757</v>
      </c>
      <c r="V422" s="65" t="n">
        <v>575</v>
      </c>
      <c r="W422" s="66" t="n">
        <v>839.8</v>
      </c>
      <c r="X422" s="65" t="n">
        <v>640.2</v>
      </c>
      <c r="Y422" s="65" t="n">
        <v>250.8870711</v>
      </c>
      <c r="Z422" s="65" t="n">
        <v>224.8585932</v>
      </c>
      <c r="AA422" s="65" t="n">
        <v>126</v>
      </c>
      <c r="AB422" s="65" t="n">
        <v>642.5</v>
      </c>
      <c r="AC422" s="67" t="n">
        <v>608.3</v>
      </c>
      <c r="AD422" s="63"/>
    </row>
    <row r="423" customFormat="false" ht="15" hidden="false" customHeight="false" outlineLevel="0" collapsed="false">
      <c r="A423" s="64" t="s">
        <v>732</v>
      </c>
      <c r="B423" s="65" t="n">
        <v>519.4</v>
      </c>
      <c r="C423" s="65" t="n">
        <v>222.4884665</v>
      </c>
      <c r="D423" s="65" t="n">
        <v>736.4880349</v>
      </c>
      <c r="E423" s="65" t="n">
        <v>424.9154897</v>
      </c>
      <c r="F423" s="65" t="n">
        <v>145.6476353</v>
      </c>
      <c r="G423" s="65" t="n">
        <v>310.5887665</v>
      </c>
      <c r="H423" s="65" t="n">
        <v>249.6</v>
      </c>
      <c r="I423" s="65" t="n">
        <v>200</v>
      </c>
      <c r="J423" s="65" t="n">
        <v>319.873694</v>
      </c>
      <c r="K423" s="65" t="n">
        <v>1316.768442</v>
      </c>
      <c r="L423" s="65" t="n">
        <v>992.564232</v>
      </c>
      <c r="M423" s="65" t="n">
        <v>555.1268385</v>
      </c>
      <c r="N423" s="65" t="n">
        <v>148.9538858</v>
      </c>
      <c r="O423" s="65" t="n">
        <v>1583</v>
      </c>
      <c r="P423" s="65" t="n">
        <v>209.3</v>
      </c>
      <c r="Q423" s="65" t="n">
        <v>471.7494872</v>
      </c>
      <c r="R423" s="65" t="n">
        <v>100.3016629</v>
      </c>
      <c r="S423" s="65" t="n">
        <v>4738</v>
      </c>
      <c r="T423" s="66" t="n">
        <v>5771</v>
      </c>
      <c r="U423" s="66" t="n">
        <v>13922</v>
      </c>
      <c r="V423" s="65" t="n">
        <v>837.1</v>
      </c>
      <c r="W423" s="66" t="n">
        <v>1804</v>
      </c>
      <c r="X423" s="65" t="n">
        <v>200.2</v>
      </c>
      <c r="Y423" s="65" t="n">
        <v>487.0362563</v>
      </c>
      <c r="Z423" s="65" t="n">
        <v>459.0229038</v>
      </c>
      <c r="AA423" s="65" t="n">
        <v>150</v>
      </c>
      <c r="AB423" s="65" t="n">
        <v>673.5</v>
      </c>
      <c r="AC423" s="67" t="n">
        <v>787.7</v>
      </c>
      <c r="AD423" s="63"/>
    </row>
    <row r="424" customFormat="false" ht="15" hidden="false" customHeight="false" outlineLevel="0" collapsed="false">
      <c r="A424" s="64" t="s">
        <v>733</v>
      </c>
      <c r="B424" s="65" t="n">
        <v>520.3</v>
      </c>
      <c r="C424" s="65" t="n">
        <v>443.1487683</v>
      </c>
      <c r="D424" s="65" t="n">
        <v>1466.924424</v>
      </c>
      <c r="E424" s="65" t="n">
        <v>923.1301943</v>
      </c>
      <c r="F424" s="65" t="n">
        <v>359.9175942</v>
      </c>
      <c r="G424" s="65" t="n">
        <v>767.5123689</v>
      </c>
      <c r="H424" s="65" t="n">
        <v>54.25</v>
      </c>
      <c r="I424" s="65" t="n">
        <v>200</v>
      </c>
      <c r="J424" s="65" t="n">
        <v>586.9541552</v>
      </c>
      <c r="K424" s="65" t="n">
        <v>2622.717135</v>
      </c>
      <c r="L424" s="65" t="n">
        <v>1976.972667</v>
      </c>
      <c r="M424" s="65" t="n">
        <v>1105.692258</v>
      </c>
      <c r="N424" s="65" t="n">
        <v>296.683833</v>
      </c>
      <c r="O424" s="65" t="n">
        <v>1591</v>
      </c>
      <c r="P424" s="65" t="n">
        <v>186.1</v>
      </c>
      <c r="Q424" s="65" t="n">
        <v>939.622658</v>
      </c>
      <c r="R424" s="65" t="n">
        <v>199.7791576</v>
      </c>
      <c r="S424" s="65" t="n">
        <v>6315</v>
      </c>
      <c r="T424" s="66" t="n">
        <v>8790</v>
      </c>
      <c r="U424" s="66" t="n">
        <v>17339</v>
      </c>
      <c r="V424" s="65" t="n">
        <v>116.5</v>
      </c>
      <c r="W424" s="66" t="n">
        <v>580.4</v>
      </c>
      <c r="X424" s="65" t="n">
        <v>200.1</v>
      </c>
      <c r="Y424" s="65" t="n">
        <v>1203.541117</v>
      </c>
      <c r="Z424" s="65" t="n">
        <v>914.274064</v>
      </c>
      <c r="AA424" s="65" t="n">
        <v>158.4</v>
      </c>
      <c r="AB424" s="65" t="n">
        <v>750.7</v>
      </c>
      <c r="AC424" s="67" t="n">
        <v>172.6</v>
      </c>
      <c r="AD424" s="63"/>
    </row>
    <row r="425" customFormat="false" ht="15" hidden="false" customHeight="false" outlineLevel="0" collapsed="false">
      <c r="A425" s="64" t="s">
        <v>734</v>
      </c>
      <c r="B425" s="65" t="n">
        <v>533.2</v>
      </c>
      <c r="C425" s="65" t="n">
        <v>1175.580719</v>
      </c>
      <c r="D425" s="65" t="n">
        <v>3891.442766</v>
      </c>
      <c r="E425" s="65" t="n">
        <v>2706.100386</v>
      </c>
      <c r="F425" s="65" t="n">
        <v>1267.163352</v>
      </c>
      <c r="G425" s="65" t="n">
        <v>2702.18395</v>
      </c>
      <c r="H425" s="65" t="n">
        <v>111.2</v>
      </c>
      <c r="I425" s="65" t="n">
        <v>200</v>
      </c>
      <c r="J425" s="65" t="n">
        <v>2264.485919</v>
      </c>
      <c r="K425" s="65" t="n">
        <v>6957.518366</v>
      </c>
      <c r="L425" s="65" t="n">
        <v>5244.493756</v>
      </c>
      <c r="M425" s="65" t="n">
        <v>2933.169607</v>
      </c>
      <c r="N425" s="65" t="n">
        <v>787.0399706</v>
      </c>
      <c r="O425" s="65" t="n">
        <v>6172</v>
      </c>
      <c r="P425" s="65" t="n">
        <v>202.4</v>
      </c>
      <c r="Q425" s="65" t="n">
        <v>2492.621798</v>
      </c>
      <c r="R425" s="65" t="n">
        <v>529.9721954</v>
      </c>
      <c r="S425" s="65" t="n">
        <v>5574</v>
      </c>
      <c r="T425" s="66" t="n">
        <v>7868</v>
      </c>
      <c r="U425" s="66" t="n">
        <v>18725</v>
      </c>
      <c r="V425" s="65" t="n">
        <v>209.3</v>
      </c>
      <c r="W425" s="66" t="n">
        <v>635.3</v>
      </c>
      <c r="X425" s="65" t="n">
        <v>219.6</v>
      </c>
      <c r="Y425" s="65" t="n">
        <v>4237.312153</v>
      </c>
      <c r="Z425" s="65" t="n">
        <v>2425.377296</v>
      </c>
      <c r="AA425" s="65" t="n">
        <v>167.4</v>
      </c>
      <c r="AB425" s="65" t="n">
        <v>907.8</v>
      </c>
      <c r="AC425" s="67" t="n">
        <v>433.2</v>
      </c>
      <c r="AD425" s="63"/>
    </row>
    <row r="426" customFormat="false" ht="15" hidden="false" customHeight="false" outlineLevel="0" collapsed="false">
      <c r="A426" s="64" t="s">
        <v>735</v>
      </c>
      <c r="B426" s="65" t="n">
        <v>533.6</v>
      </c>
      <c r="C426" s="65" t="n">
        <v>579.0462339</v>
      </c>
      <c r="D426" s="65" t="n">
        <v>1916.776315</v>
      </c>
      <c r="E426" s="65" t="n">
        <v>1344.990904</v>
      </c>
      <c r="F426" s="65" t="n">
        <v>513.3759638</v>
      </c>
      <c r="G426" s="65" t="n">
        <v>1094.757268</v>
      </c>
      <c r="H426" s="65" t="n">
        <v>31.2</v>
      </c>
      <c r="I426" s="65" t="n">
        <v>200</v>
      </c>
      <c r="J426" s="65" t="n">
        <v>2177.092753</v>
      </c>
      <c r="K426" s="65" t="n">
        <v>3427.008238</v>
      </c>
      <c r="L426" s="65" t="n">
        <v>2583.237637</v>
      </c>
      <c r="M426" s="65" t="n">
        <v>1444.767499</v>
      </c>
      <c r="N426" s="65" t="n">
        <v>387.6658775</v>
      </c>
      <c r="O426" s="65" t="n">
        <v>1583</v>
      </c>
      <c r="P426" s="65" t="n">
        <v>193.9</v>
      </c>
      <c r="Q426" s="65" t="n">
        <v>1227.770447</v>
      </c>
      <c r="R426" s="65" t="n">
        <v>261.0440941</v>
      </c>
      <c r="S426" s="65" t="n">
        <v>7983</v>
      </c>
      <c r="T426" s="66" t="n">
        <v>11146</v>
      </c>
      <c r="U426" s="66" t="n">
        <v>19076</v>
      </c>
      <c r="V426" s="65" t="n">
        <v>175.6</v>
      </c>
      <c r="W426" s="66" t="n">
        <v>519.9</v>
      </c>
      <c r="X426" s="65" t="n">
        <v>221.5</v>
      </c>
      <c r="Y426" s="65" t="n">
        <v>1716.695963</v>
      </c>
      <c r="Z426" s="65" t="n">
        <v>1194.648369</v>
      </c>
      <c r="AA426" s="65" t="n">
        <v>150</v>
      </c>
      <c r="AB426" s="65" t="n">
        <v>801.8</v>
      </c>
      <c r="AC426" s="67" t="n">
        <v>315.1</v>
      </c>
      <c r="AD426" s="63"/>
    </row>
    <row r="427" customFormat="false" ht="15" hidden="false" customHeight="false" outlineLevel="0" collapsed="false">
      <c r="A427" s="64" t="s">
        <v>736</v>
      </c>
      <c r="B427" s="65" t="n">
        <v>1655</v>
      </c>
      <c r="C427" s="65" t="n">
        <v>294.9569955</v>
      </c>
      <c r="D427" s="65" t="n">
        <v>976.3755464</v>
      </c>
      <c r="E427" s="65" t="n">
        <v>1353.828637</v>
      </c>
      <c r="F427" s="65" t="n">
        <v>254.295626</v>
      </c>
      <c r="G427" s="65" t="n">
        <v>542.2770142</v>
      </c>
      <c r="H427" s="65" t="n">
        <v>6.839</v>
      </c>
      <c r="I427" s="65" t="n">
        <v>200</v>
      </c>
      <c r="J427" s="65" t="n">
        <v>2552.356553</v>
      </c>
      <c r="K427" s="65" t="n">
        <v>1745.663808</v>
      </c>
      <c r="L427" s="65" t="n">
        <v>1315.860406</v>
      </c>
      <c r="M427" s="65" t="n">
        <v>735.9417188</v>
      </c>
      <c r="N427" s="65" t="n">
        <v>197.4708681</v>
      </c>
      <c r="O427" s="65" t="n">
        <v>6172</v>
      </c>
      <c r="P427" s="65" t="n">
        <v>248.7</v>
      </c>
      <c r="Q427" s="65" t="n">
        <v>625.4068519</v>
      </c>
      <c r="R427" s="65" t="n">
        <v>132.9717338</v>
      </c>
      <c r="S427" s="65" t="n">
        <v>19084</v>
      </c>
      <c r="T427" s="66" t="n">
        <v>22318</v>
      </c>
      <c r="U427" s="66" t="n">
        <v>34510</v>
      </c>
      <c r="V427" s="65" t="n">
        <v>1436</v>
      </c>
      <c r="W427" s="66" t="n">
        <v>1758</v>
      </c>
      <c r="X427" s="65" t="n">
        <v>203.6</v>
      </c>
      <c r="Y427" s="65" t="n">
        <v>850.3480982</v>
      </c>
      <c r="Z427" s="65" t="n">
        <v>608.5349893</v>
      </c>
      <c r="AA427" s="65" t="n">
        <v>150</v>
      </c>
      <c r="AB427" s="65" t="n">
        <v>1173</v>
      </c>
      <c r="AC427" s="67" t="n">
        <v>173</v>
      </c>
      <c r="AD427" s="63"/>
    </row>
    <row r="428" customFormat="false" ht="15" hidden="false" customHeight="false" outlineLevel="0" collapsed="false">
      <c r="A428" s="64" t="s">
        <v>737</v>
      </c>
      <c r="B428" s="65" t="n">
        <v>1640</v>
      </c>
      <c r="C428" s="65" t="n">
        <v>170.667924</v>
      </c>
      <c r="D428" s="65" t="n">
        <v>564.9501116</v>
      </c>
      <c r="E428" s="65" t="n">
        <v>1759.142696</v>
      </c>
      <c r="F428" s="65" t="n">
        <v>194.369967</v>
      </c>
      <c r="G428" s="65" t="n">
        <v>414.4875278</v>
      </c>
      <c r="H428" s="65" t="n">
        <v>3.987</v>
      </c>
      <c r="I428" s="65" t="n">
        <v>200</v>
      </c>
      <c r="J428" s="65" t="n">
        <v>1196.784296</v>
      </c>
      <c r="K428" s="65" t="n">
        <v>1010.075443</v>
      </c>
      <c r="L428" s="65" t="n">
        <v>761.382734</v>
      </c>
      <c r="M428" s="65" t="n">
        <v>425.8303659</v>
      </c>
      <c r="N428" s="65" t="n">
        <v>114.2605316</v>
      </c>
      <c r="O428" s="65" t="n">
        <v>1000</v>
      </c>
      <c r="P428" s="65" t="n">
        <v>157.2</v>
      </c>
      <c r="Q428" s="65" t="n">
        <v>361.8727159</v>
      </c>
      <c r="R428" s="65" t="n">
        <v>76.94006282</v>
      </c>
      <c r="S428" s="65" t="n">
        <v>10628</v>
      </c>
      <c r="T428" s="66" t="n">
        <v>11724</v>
      </c>
      <c r="U428" s="66" t="n">
        <v>16854</v>
      </c>
      <c r="V428" s="65" t="n">
        <v>375.2</v>
      </c>
      <c r="W428" s="66" t="n">
        <v>1208</v>
      </c>
      <c r="X428" s="65" t="n">
        <v>1126</v>
      </c>
      <c r="Y428" s="65" t="n">
        <v>649.9605769</v>
      </c>
      <c r="Z428" s="65" t="n">
        <v>352.1103241</v>
      </c>
      <c r="AA428" s="65" t="n">
        <v>246.2</v>
      </c>
      <c r="AB428" s="65" t="n">
        <v>1232</v>
      </c>
      <c r="AC428" s="67" t="n">
        <v>470.5</v>
      </c>
      <c r="AD428" s="63"/>
    </row>
    <row r="429" customFormat="false" ht="15" hidden="false" customHeight="false" outlineLevel="0" collapsed="false">
      <c r="A429" s="64" t="s">
        <v>738</v>
      </c>
      <c r="B429" s="65" t="n">
        <v>862.9</v>
      </c>
      <c r="C429" s="65" t="n">
        <v>115.1468187</v>
      </c>
      <c r="D429" s="65" t="n">
        <v>381.1624738</v>
      </c>
      <c r="E429" s="65" t="n">
        <v>402.533486</v>
      </c>
      <c r="F429" s="65" t="n">
        <v>120.6086132</v>
      </c>
      <c r="G429" s="65" t="n">
        <v>257.1938798</v>
      </c>
      <c r="H429" s="65" t="n">
        <v>5.458</v>
      </c>
      <c r="I429" s="65" t="n">
        <v>277.4</v>
      </c>
      <c r="J429" s="65" t="n">
        <v>192.3555113</v>
      </c>
      <c r="K429" s="65" t="n">
        <v>681.4811552</v>
      </c>
      <c r="L429" s="65" t="n">
        <v>513.6923074</v>
      </c>
      <c r="M429" s="65" t="n">
        <v>287.3006879</v>
      </c>
      <c r="N429" s="65" t="n">
        <v>77.08968631</v>
      </c>
      <c r="O429" s="65" t="n">
        <v>2088</v>
      </c>
      <c r="P429" s="65" t="n">
        <v>213.7</v>
      </c>
      <c r="Q429" s="65" t="n">
        <v>244.1495218</v>
      </c>
      <c r="R429" s="65" t="n">
        <v>51.91018477</v>
      </c>
      <c r="S429" s="65" t="n">
        <v>8435</v>
      </c>
      <c r="T429" s="66" t="n">
        <v>6162</v>
      </c>
      <c r="U429" s="66" t="n">
        <v>10768</v>
      </c>
      <c r="V429" s="65" t="n">
        <v>690</v>
      </c>
      <c r="W429" s="66" t="n">
        <v>909.9</v>
      </c>
      <c r="X429" s="65" t="n">
        <v>1039</v>
      </c>
      <c r="Y429" s="65" t="n">
        <v>403.3073887</v>
      </c>
      <c r="Z429" s="65" t="n">
        <v>237.5629979</v>
      </c>
      <c r="AA429" s="65" t="n">
        <v>237.3</v>
      </c>
      <c r="AB429" s="65" t="n">
        <v>2000</v>
      </c>
      <c r="AC429" s="67" t="n">
        <v>627.8</v>
      </c>
      <c r="AD429" s="63"/>
    </row>
    <row r="430" customFormat="false" ht="15" hidden="false" customHeight="false" outlineLevel="0" collapsed="false">
      <c r="A430" s="64" t="s">
        <v>739</v>
      </c>
      <c r="B430" s="65" t="n">
        <v>855</v>
      </c>
      <c r="C430" s="65" t="n">
        <v>56.4414949</v>
      </c>
      <c r="D430" s="65" t="n">
        <v>186.8343394</v>
      </c>
      <c r="E430" s="65" t="n">
        <v>11.90816444</v>
      </c>
      <c r="F430" s="65" t="n">
        <v>65.20740555</v>
      </c>
      <c r="G430" s="65" t="n">
        <v>139.0526363</v>
      </c>
      <c r="H430" s="65" t="n">
        <v>11.95</v>
      </c>
      <c r="I430" s="65" t="n">
        <v>200</v>
      </c>
      <c r="J430" s="65" t="n">
        <v>163.6100632</v>
      </c>
      <c r="K430" s="65" t="n">
        <v>334.0414921</v>
      </c>
      <c r="L430" s="65" t="n">
        <v>251.7964635</v>
      </c>
      <c r="M430" s="65" t="n">
        <v>140.8261252</v>
      </c>
      <c r="N430" s="65" t="n">
        <v>37.78703731</v>
      </c>
      <c r="O430" s="65" t="n">
        <v>2641</v>
      </c>
      <c r="P430" s="65" t="n">
        <v>157.5</v>
      </c>
      <c r="Q430" s="65" t="n">
        <v>119.6747261</v>
      </c>
      <c r="R430" s="65" t="n">
        <v>25.44480569</v>
      </c>
      <c r="S430" s="65" t="n">
        <v>15232</v>
      </c>
      <c r="T430" s="66" t="n">
        <v>7596</v>
      </c>
      <c r="U430" s="66" t="n">
        <v>11273</v>
      </c>
      <c r="V430" s="65" t="n">
        <v>535.6</v>
      </c>
      <c r="W430" s="66" t="n">
        <v>1195</v>
      </c>
      <c r="X430" s="65" t="n">
        <v>654.6</v>
      </c>
      <c r="Y430" s="65" t="n">
        <v>218.0493395</v>
      </c>
      <c r="Z430" s="65" t="n">
        <v>116.4462109</v>
      </c>
      <c r="AA430" s="65" t="n">
        <v>50</v>
      </c>
      <c r="AB430" s="65" t="n">
        <v>1500</v>
      </c>
      <c r="AC430" s="67" t="n">
        <v>1056</v>
      </c>
      <c r="AD430" s="63"/>
    </row>
    <row r="431" customFormat="false" ht="15" hidden="false" customHeight="false" outlineLevel="0" collapsed="false">
      <c r="A431" s="64" t="s">
        <v>740</v>
      </c>
      <c r="B431" s="65" t="n">
        <v>495.9</v>
      </c>
      <c r="C431" s="65" t="n">
        <v>28.4618418</v>
      </c>
      <c r="D431" s="65" t="n">
        <v>94.21524752</v>
      </c>
      <c r="E431" s="65" t="n">
        <v>0.23697723</v>
      </c>
      <c r="F431" s="65" t="n">
        <v>43.45310773</v>
      </c>
      <c r="G431" s="65" t="n">
        <v>92.66231545</v>
      </c>
      <c r="H431" s="65" t="n">
        <v>11.24</v>
      </c>
      <c r="I431" s="65" t="n">
        <v>85</v>
      </c>
      <c r="J431" s="65" t="n">
        <v>88.93518565</v>
      </c>
      <c r="K431" s="65" t="n">
        <v>168.447631</v>
      </c>
      <c r="L431" s="65" t="n">
        <v>126.9738005</v>
      </c>
      <c r="M431" s="65" t="n">
        <v>71.01461262</v>
      </c>
      <c r="N431" s="65" t="n">
        <v>19.05492901</v>
      </c>
      <c r="O431" s="65" t="n">
        <v>1458</v>
      </c>
      <c r="P431" s="65" t="n">
        <v>112.8</v>
      </c>
      <c r="Q431" s="65" t="n">
        <v>60.34856318</v>
      </c>
      <c r="R431" s="65" t="n">
        <v>12.83109237</v>
      </c>
      <c r="S431" s="65" t="n">
        <v>14625</v>
      </c>
      <c r="T431" s="66" t="n">
        <v>8131</v>
      </c>
      <c r="U431" s="66" t="n">
        <v>10233</v>
      </c>
      <c r="V431" s="65" t="n">
        <v>996.6</v>
      </c>
      <c r="W431" s="66" t="n">
        <v>815.3</v>
      </c>
      <c r="X431" s="65" t="n">
        <v>335.3</v>
      </c>
      <c r="Y431" s="65" t="n">
        <v>145.304377</v>
      </c>
      <c r="Z431" s="65" t="n">
        <v>58.72051472</v>
      </c>
      <c r="AA431" s="65" t="n">
        <v>50</v>
      </c>
      <c r="AB431" s="65" t="n">
        <v>700</v>
      </c>
      <c r="AC431" s="67" t="n">
        <v>1119</v>
      </c>
      <c r="AD431" s="63"/>
    </row>
    <row r="432" customFormat="false" ht="15" hidden="false" customHeight="false" outlineLevel="0" collapsed="false">
      <c r="A432" s="64" t="s">
        <v>741</v>
      </c>
      <c r="B432" s="65" t="n">
        <v>494.9</v>
      </c>
      <c r="C432" s="65" t="n">
        <v>25.62645393</v>
      </c>
      <c r="D432" s="65" t="n">
        <v>84.82946104</v>
      </c>
      <c r="E432" s="65" t="n">
        <v>62.17321308</v>
      </c>
      <c r="F432" s="65" t="n">
        <v>44.53897007</v>
      </c>
      <c r="G432" s="65" t="n">
        <v>94.97788099</v>
      </c>
      <c r="H432" s="65" t="n">
        <v>19.99</v>
      </c>
      <c r="I432" s="65" t="n">
        <v>85</v>
      </c>
      <c r="J432" s="65" t="n">
        <v>378.8575434</v>
      </c>
      <c r="K432" s="65" t="n">
        <v>151.6667644</v>
      </c>
      <c r="L432" s="65" t="n">
        <v>114.3245849</v>
      </c>
      <c r="M432" s="65" t="n">
        <v>63.94008903</v>
      </c>
      <c r="N432" s="65" t="n">
        <v>17.15666413</v>
      </c>
      <c r="O432" s="65" t="n">
        <v>1972</v>
      </c>
      <c r="P432" s="65" t="n">
        <v>103</v>
      </c>
      <c r="Q432" s="65" t="n">
        <v>54.33659863</v>
      </c>
      <c r="R432" s="65" t="n">
        <v>11.55285029</v>
      </c>
      <c r="S432" s="65" t="n">
        <v>8475</v>
      </c>
      <c r="T432" s="66" t="n">
        <v>3453</v>
      </c>
      <c r="U432" s="66" t="n">
        <v>6775</v>
      </c>
      <c r="V432" s="65" t="n">
        <v>1245</v>
      </c>
      <c r="W432" s="66" t="n">
        <v>1137</v>
      </c>
      <c r="X432" s="65" t="n">
        <v>340.7</v>
      </c>
      <c r="Y432" s="65" t="n">
        <v>148.9354303</v>
      </c>
      <c r="Z432" s="65" t="n">
        <v>52.87073745</v>
      </c>
      <c r="AA432" s="65" t="n">
        <v>50</v>
      </c>
      <c r="AB432" s="65" t="n">
        <v>600</v>
      </c>
      <c r="AC432" s="67" t="n">
        <v>1481</v>
      </c>
      <c r="AD432" s="63"/>
    </row>
    <row r="433" customFormat="false" ht="15" hidden="false" customHeight="false" outlineLevel="0" collapsed="false">
      <c r="A433" s="64" t="s">
        <v>742</v>
      </c>
      <c r="B433" s="65" t="n">
        <v>529.3</v>
      </c>
      <c r="C433" s="65" t="n">
        <v>28.45124622</v>
      </c>
      <c r="D433" s="65" t="n">
        <v>94.18017371</v>
      </c>
      <c r="E433" s="65" t="n">
        <v>8.112372496</v>
      </c>
      <c r="F433" s="65" t="n">
        <v>32.78923573</v>
      </c>
      <c r="G433" s="65" t="n">
        <v>69.92196101</v>
      </c>
      <c r="H433" s="65" t="n">
        <v>15.14</v>
      </c>
      <c r="I433" s="65" t="n">
        <v>150</v>
      </c>
      <c r="J433" s="65" t="n">
        <v>83.42455693</v>
      </c>
      <c r="K433" s="65" t="n">
        <v>168.3849224</v>
      </c>
      <c r="L433" s="65" t="n">
        <v>126.9265315</v>
      </c>
      <c r="M433" s="65" t="n">
        <v>70.98817578</v>
      </c>
      <c r="N433" s="65" t="n">
        <v>19.04783537</v>
      </c>
      <c r="O433" s="65" t="n">
        <v>1000</v>
      </c>
      <c r="P433" s="65" t="n">
        <v>70.37</v>
      </c>
      <c r="Q433" s="65" t="n">
        <v>60.32609703</v>
      </c>
      <c r="R433" s="65" t="n">
        <v>12.82631569</v>
      </c>
      <c r="S433" s="65" t="n">
        <v>4320</v>
      </c>
      <c r="T433" s="66" t="n">
        <v>3453</v>
      </c>
      <c r="U433" s="66" t="n">
        <v>7286</v>
      </c>
      <c r="V433" s="65" t="n">
        <v>1101</v>
      </c>
      <c r="W433" s="66" t="n">
        <v>1060</v>
      </c>
      <c r="X433" s="65" t="n">
        <v>262.6</v>
      </c>
      <c r="Y433" s="65" t="n">
        <v>109.6450799</v>
      </c>
      <c r="Z433" s="65" t="n">
        <v>58.69865465</v>
      </c>
      <c r="AA433" s="65" t="n">
        <v>50</v>
      </c>
      <c r="AB433" s="65" t="n">
        <v>565.3</v>
      </c>
      <c r="AC433" s="67" t="n">
        <v>1192</v>
      </c>
      <c r="AD433" s="63"/>
    </row>
    <row r="434" customFormat="false" ht="15" hidden="false" customHeight="false" outlineLevel="0" collapsed="false">
      <c r="A434" s="64" t="s">
        <v>743</v>
      </c>
      <c r="B434" s="65" t="n">
        <v>1014</v>
      </c>
      <c r="C434" s="65" t="n">
        <v>29.28030184</v>
      </c>
      <c r="D434" s="65" t="n">
        <v>96.92453863</v>
      </c>
      <c r="E434" s="65" t="n">
        <v>28.22124922</v>
      </c>
      <c r="F434" s="65" t="n">
        <v>25.71904578</v>
      </c>
      <c r="G434" s="65" t="n">
        <v>54.84501472</v>
      </c>
      <c r="H434" s="65" t="n">
        <v>5.842</v>
      </c>
      <c r="I434" s="65" t="n">
        <v>200</v>
      </c>
      <c r="J434" s="65" t="n">
        <v>94.56149405</v>
      </c>
      <c r="K434" s="65" t="n">
        <v>173.291578</v>
      </c>
      <c r="L434" s="65" t="n">
        <v>130.6251096</v>
      </c>
      <c r="M434" s="65" t="n">
        <v>73.05673705</v>
      </c>
      <c r="N434" s="65" t="n">
        <v>19.60288012</v>
      </c>
      <c r="O434" s="65" t="n">
        <v>1488</v>
      </c>
      <c r="P434" s="65" t="n">
        <v>244.4</v>
      </c>
      <c r="Q434" s="65" t="n">
        <v>62.08397045</v>
      </c>
      <c r="R434" s="65" t="n">
        <v>13.20006836</v>
      </c>
      <c r="S434" s="65" t="n">
        <v>6673</v>
      </c>
      <c r="T434" s="66" t="n">
        <v>5779</v>
      </c>
      <c r="U434" s="66" t="n">
        <v>8992</v>
      </c>
      <c r="V434" s="65" t="n">
        <v>591.7</v>
      </c>
      <c r="W434" s="66" t="n">
        <v>838.4</v>
      </c>
      <c r="X434" s="65" t="n">
        <v>640.3</v>
      </c>
      <c r="Y434" s="65" t="n">
        <v>86.00282281</v>
      </c>
      <c r="Z434" s="65" t="n">
        <v>60.40910518</v>
      </c>
      <c r="AA434" s="65" t="n">
        <v>126</v>
      </c>
      <c r="AB434" s="65" t="n">
        <v>500</v>
      </c>
      <c r="AC434" s="67" t="n">
        <v>526.5</v>
      </c>
      <c r="AD434" s="63"/>
    </row>
    <row r="435" customFormat="false" ht="15" hidden="false" customHeight="false" outlineLevel="0" collapsed="false">
      <c r="A435" s="64" t="s">
        <v>744</v>
      </c>
      <c r="B435" s="65" t="n">
        <v>606.6</v>
      </c>
      <c r="C435" s="65" t="n">
        <v>34.86024769</v>
      </c>
      <c r="D435" s="65" t="n">
        <v>115.3954437</v>
      </c>
      <c r="E435" s="65" t="n">
        <v>68.65343565</v>
      </c>
      <c r="F435" s="65" t="n">
        <v>29.78287832</v>
      </c>
      <c r="G435" s="65" t="n">
        <v>63.51100325</v>
      </c>
      <c r="H435" s="65" t="n">
        <v>60.02</v>
      </c>
      <c r="I435" s="65" t="n">
        <v>200</v>
      </c>
      <c r="J435" s="65" t="n">
        <v>77.81026518</v>
      </c>
      <c r="K435" s="65" t="n">
        <v>206.3157465</v>
      </c>
      <c r="L435" s="65" t="n">
        <v>155.518331</v>
      </c>
      <c r="M435" s="65" t="n">
        <v>86.97915625</v>
      </c>
      <c r="N435" s="65" t="n">
        <v>23.33860013</v>
      </c>
      <c r="O435" s="65" t="n">
        <v>1543</v>
      </c>
      <c r="P435" s="65" t="n">
        <v>186.5</v>
      </c>
      <c r="Q435" s="65" t="n">
        <v>73.91531</v>
      </c>
      <c r="R435" s="65" t="n">
        <v>15.71560481</v>
      </c>
      <c r="S435" s="65" t="n">
        <v>4201</v>
      </c>
      <c r="T435" s="66" t="n">
        <v>4805</v>
      </c>
      <c r="U435" s="66" t="n">
        <v>10338</v>
      </c>
      <c r="V435" s="65" t="n">
        <v>295.6</v>
      </c>
      <c r="W435" s="66" t="n">
        <v>1192</v>
      </c>
      <c r="X435" s="65" t="n">
        <v>200.1</v>
      </c>
      <c r="Y435" s="65" t="n">
        <v>99.59201555</v>
      </c>
      <c r="Z435" s="65" t="n">
        <v>71.92126573</v>
      </c>
      <c r="AA435" s="65" t="n">
        <v>150</v>
      </c>
      <c r="AB435" s="65" t="n">
        <v>610.1</v>
      </c>
      <c r="AC435" s="67" t="n">
        <v>429</v>
      </c>
      <c r="AD435" s="63"/>
    </row>
    <row r="436" customFormat="false" ht="15" hidden="false" customHeight="false" outlineLevel="0" collapsed="false">
      <c r="A436" s="64" t="s">
        <v>745</v>
      </c>
      <c r="B436" s="65" t="n">
        <v>625.1</v>
      </c>
      <c r="C436" s="65" t="n">
        <v>260.8009328</v>
      </c>
      <c r="D436" s="65" t="n">
        <v>863.3111171</v>
      </c>
      <c r="E436" s="65" t="n">
        <v>705.2860232</v>
      </c>
      <c r="F436" s="65" t="n">
        <v>200.8855323</v>
      </c>
      <c r="G436" s="65" t="n">
        <v>428.3817553</v>
      </c>
      <c r="H436" s="65" t="n">
        <v>126.7</v>
      </c>
      <c r="I436" s="65" t="n">
        <v>200</v>
      </c>
      <c r="J436" s="65" t="n">
        <v>434.3697415</v>
      </c>
      <c r="K436" s="65" t="n">
        <v>1543.515687</v>
      </c>
      <c r="L436" s="65" t="n">
        <v>1163.483581</v>
      </c>
      <c r="M436" s="65" t="n">
        <v>650.7195615</v>
      </c>
      <c r="N436" s="65" t="n">
        <v>174.6037131</v>
      </c>
      <c r="O436" s="65" t="n">
        <v>1584</v>
      </c>
      <c r="P436" s="65" t="n">
        <v>192.4</v>
      </c>
      <c r="Q436" s="65" t="n">
        <v>552.9846481</v>
      </c>
      <c r="R436" s="65" t="n">
        <v>117.5735879</v>
      </c>
      <c r="S436" s="65" t="n">
        <v>5537</v>
      </c>
      <c r="T436" s="66" t="n">
        <v>7593</v>
      </c>
      <c r="U436" s="66" t="n">
        <v>16165</v>
      </c>
      <c r="V436" s="65" t="n">
        <v>253.8</v>
      </c>
      <c r="W436" s="66" t="n">
        <v>782.4</v>
      </c>
      <c r="X436" s="65" t="n">
        <v>200.2</v>
      </c>
      <c r="Y436" s="65" t="n">
        <v>671.748205</v>
      </c>
      <c r="Z436" s="65" t="n">
        <v>538.0665497</v>
      </c>
      <c r="AA436" s="65" t="n">
        <v>156.6</v>
      </c>
      <c r="AB436" s="65" t="n">
        <v>614.8</v>
      </c>
      <c r="AC436" s="67" t="n">
        <v>375.4</v>
      </c>
      <c r="AD436" s="63"/>
    </row>
    <row r="437" customFormat="false" ht="15" hidden="false" customHeight="false" outlineLevel="0" collapsed="false">
      <c r="A437" s="64" t="s">
        <v>746</v>
      </c>
      <c r="B437" s="65" t="n">
        <v>497.4</v>
      </c>
      <c r="C437" s="65" t="n">
        <v>427.1574523</v>
      </c>
      <c r="D437" s="65" t="n">
        <v>1413.989487</v>
      </c>
      <c r="E437" s="65" t="n">
        <v>922.9639946</v>
      </c>
      <c r="F437" s="65" t="n">
        <v>379.8192152</v>
      </c>
      <c r="G437" s="65" t="n">
        <v>809.9519178</v>
      </c>
      <c r="H437" s="65" t="n">
        <v>20.93</v>
      </c>
      <c r="I437" s="65" t="n">
        <v>200</v>
      </c>
      <c r="J437" s="65" t="n">
        <v>679.1294604</v>
      </c>
      <c r="K437" s="65" t="n">
        <v>2528.074655</v>
      </c>
      <c r="L437" s="65" t="n">
        <v>1905.632302</v>
      </c>
      <c r="M437" s="65" t="n">
        <v>1065.792622</v>
      </c>
      <c r="N437" s="65" t="n">
        <v>285.9778009</v>
      </c>
      <c r="O437" s="65" t="n">
        <v>1700</v>
      </c>
      <c r="P437" s="65" t="n">
        <v>184.3</v>
      </c>
      <c r="Q437" s="65" t="n">
        <v>905.7157536</v>
      </c>
      <c r="R437" s="65" t="n">
        <v>192.5699947</v>
      </c>
      <c r="S437" s="65" t="n">
        <v>5179</v>
      </c>
      <c r="T437" s="66" t="n">
        <v>6812</v>
      </c>
      <c r="U437" s="66" t="n">
        <v>11590</v>
      </c>
      <c r="V437" s="65" t="n">
        <v>146.8</v>
      </c>
      <c r="W437" s="66" t="n">
        <v>526.1</v>
      </c>
      <c r="X437" s="65" t="n">
        <v>219.4</v>
      </c>
      <c r="Y437" s="65" t="n">
        <v>1270.090848</v>
      </c>
      <c r="Z437" s="65" t="n">
        <v>881.2818804</v>
      </c>
      <c r="AA437" s="65" t="n">
        <v>163.6</v>
      </c>
      <c r="AB437" s="65" t="n">
        <v>626.6</v>
      </c>
      <c r="AC437" s="67" t="n">
        <v>171.5</v>
      </c>
      <c r="AD437" s="63"/>
    </row>
    <row r="438" customFormat="false" ht="15" hidden="false" customHeight="false" outlineLevel="0" collapsed="false">
      <c r="A438" s="64" t="s">
        <v>747</v>
      </c>
      <c r="B438" s="65" t="n">
        <v>1859</v>
      </c>
      <c r="C438" s="65" t="n">
        <v>223.3842785</v>
      </c>
      <c r="D438" s="65" t="n">
        <v>739.4533789</v>
      </c>
      <c r="E438" s="65" t="n">
        <v>588.5745089</v>
      </c>
      <c r="F438" s="65" t="n">
        <v>153.8519558</v>
      </c>
      <c r="G438" s="65" t="n">
        <v>328.0842087</v>
      </c>
      <c r="H438" s="65" t="n">
        <v>346.7</v>
      </c>
      <c r="I438" s="65" t="n">
        <v>200</v>
      </c>
      <c r="J438" s="65" t="n">
        <v>450.3024614</v>
      </c>
      <c r="K438" s="65" t="n">
        <v>1322.070187</v>
      </c>
      <c r="L438" s="65" t="n">
        <v>996.5606233</v>
      </c>
      <c r="M438" s="65" t="n">
        <v>557.3619625</v>
      </c>
      <c r="N438" s="65" t="n">
        <v>149.5536233</v>
      </c>
      <c r="O438" s="65" t="n">
        <v>1700</v>
      </c>
      <c r="P438" s="65" t="n">
        <v>261.6</v>
      </c>
      <c r="Q438" s="65" t="n">
        <v>473.6489064</v>
      </c>
      <c r="R438" s="65" t="n">
        <v>100.7055106</v>
      </c>
      <c r="S438" s="65" t="n">
        <v>11177</v>
      </c>
      <c r="T438" s="66" t="n">
        <v>15645</v>
      </c>
      <c r="U438" s="66" t="n">
        <v>31686</v>
      </c>
      <c r="V438" s="65" t="n">
        <v>1724</v>
      </c>
      <c r="W438" s="66" t="n">
        <v>2589</v>
      </c>
      <c r="X438" s="65" t="n">
        <v>222</v>
      </c>
      <c r="Y438" s="65" t="n">
        <v>514.4709726</v>
      </c>
      <c r="Z438" s="65" t="n">
        <v>460.8710815</v>
      </c>
      <c r="AA438" s="65" t="n">
        <v>150</v>
      </c>
      <c r="AB438" s="65" t="n">
        <v>2248</v>
      </c>
      <c r="AC438" s="67" t="n">
        <v>2565</v>
      </c>
      <c r="AD438" s="63"/>
    </row>
    <row r="439" customFormat="false" ht="15" hidden="false" customHeight="false" outlineLevel="0" collapsed="false">
      <c r="A439" s="64" t="s">
        <v>748</v>
      </c>
      <c r="B439" s="65" t="n">
        <v>3073</v>
      </c>
      <c r="C439" s="65" t="n">
        <v>79.80948993</v>
      </c>
      <c r="D439" s="65" t="n">
        <v>264.1877817</v>
      </c>
      <c r="E439" s="65" t="n">
        <v>720.5031879</v>
      </c>
      <c r="F439" s="65" t="n">
        <v>77.41312603</v>
      </c>
      <c r="G439" s="65" t="n">
        <v>165.0809316</v>
      </c>
      <c r="H439" s="65" t="n">
        <v>40.91</v>
      </c>
      <c r="I439" s="65" t="n">
        <v>200</v>
      </c>
      <c r="J439" s="65" t="n">
        <v>178.1855922</v>
      </c>
      <c r="K439" s="65" t="n">
        <v>472.3418674</v>
      </c>
      <c r="L439" s="65" t="n">
        <v>356.0456249</v>
      </c>
      <c r="M439" s="65" t="n">
        <v>199.1311753</v>
      </c>
      <c r="N439" s="65" t="n">
        <v>53.43168496</v>
      </c>
      <c r="O439" s="65" t="n">
        <v>1700</v>
      </c>
      <c r="P439" s="65" t="n">
        <v>255.9</v>
      </c>
      <c r="Q439" s="65" t="n">
        <v>169.2226413</v>
      </c>
      <c r="R439" s="65" t="n">
        <v>35.9795035</v>
      </c>
      <c r="S439" s="65" t="n">
        <v>19644</v>
      </c>
      <c r="T439" s="66" t="n">
        <v>24045</v>
      </c>
      <c r="U439" s="66" t="n">
        <v>36248</v>
      </c>
      <c r="V439" s="65" t="n">
        <v>1589</v>
      </c>
      <c r="W439" s="66" t="n">
        <v>2347</v>
      </c>
      <c r="X439" s="65" t="n">
        <v>200.1</v>
      </c>
      <c r="Y439" s="65" t="n">
        <v>258.864478</v>
      </c>
      <c r="Z439" s="65" t="n">
        <v>164.6574512</v>
      </c>
      <c r="AA439" s="65" t="n">
        <v>150</v>
      </c>
      <c r="AB439" s="65" t="n">
        <v>2721</v>
      </c>
      <c r="AC439" s="67" t="n">
        <v>890.1</v>
      </c>
      <c r="AD439" s="63"/>
    </row>
    <row r="440" customFormat="false" ht="15" hidden="false" customHeight="false" outlineLevel="0" collapsed="false">
      <c r="A440" s="64" t="s">
        <v>749</v>
      </c>
      <c r="B440" s="65" t="n">
        <v>14357</v>
      </c>
      <c r="C440" s="65" t="n">
        <v>51.7552778</v>
      </c>
      <c r="D440" s="65" t="n">
        <v>171.3218822</v>
      </c>
      <c r="E440" s="65" t="n">
        <v>238.7838918</v>
      </c>
      <c r="F440" s="65" t="n">
        <v>50.71942018</v>
      </c>
      <c r="G440" s="65" t="n">
        <v>108.1574865</v>
      </c>
      <c r="H440" s="65" t="n">
        <v>4.016</v>
      </c>
      <c r="I440" s="65" t="n">
        <v>200</v>
      </c>
      <c r="J440" s="65" t="n">
        <v>123.0225525</v>
      </c>
      <c r="K440" s="65" t="n">
        <v>306.3067385</v>
      </c>
      <c r="L440" s="65" t="n">
        <v>230.8903395</v>
      </c>
      <c r="M440" s="65" t="n">
        <v>129.133632</v>
      </c>
      <c r="N440" s="65" t="n">
        <v>34.64966009</v>
      </c>
      <c r="O440" s="65" t="n">
        <v>5377</v>
      </c>
      <c r="P440" s="65" t="n">
        <v>168.2</v>
      </c>
      <c r="Q440" s="65" t="n">
        <v>109.7383885</v>
      </c>
      <c r="R440" s="65" t="n">
        <v>23.33217767</v>
      </c>
      <c r="S440" s="65" t="n">
        <v>10529</v>
      </c>
      <c r="T440" s="66" t="n">
        <v>11460</v>
      </c>
      <c r="U440" s="66" t="n">
        <v>38417</v>
      </c>
      <c r="V440" s="65" t="n">
        <v>4937</v>
      </c>
      <c r="W440" s="66" t="n">
        <v>5900</v>
      </c>
      <c r="X440" s="65" t="n">
        <v>1012</v>
      </c>
      <c r="Y440" s="65" t="n">
        <v>169.6024551</v>
      </c>
      <c r="Z440" s="65" t="n">
        <v>106.77793</v>
      </c>
      <c r="AA440" s="65" t="n">
        <v>1786</v>
      </c>
      <c r="AB440" s="65" t="n">
        <v>5867</v>
      </c>
      <c r="AC440" s="67" t="n">
        <v>221.9</v>
      </c>
      <c r="AD440" s="63"/>
    </row>
    <row r="441" customFormat="false" ht="15" hidden="false" customHeight="false" outlineLevel="0" collapsed="false">
      <c r="A441" s="64" t="s">
        <v>750</v>
      </c>
      <c r="B441" s="65" t="n">
        <v>2106</v>
      </c>
      <c r="C441" s="65" t="n">
        <v>26.98713997</v>
      </c>
      <c r="D441" s="65" t="n">
        <v>89.33364503</v>
      </c>
      <c r="E441" s="65" t="n">
        <v>38.74581912</v>
      </c>
      <c r="F441" s="65" t="n">
        <v>38.99497583</v>
      </c>
      <c r="G441" s="65" t="n">
        <v>83.15549659</v>
      </c>
      <c r="H441" s="65" t="n">
        <v>5.72</v>
      </c>
      <c r="I441" s="65" t="n">
        <v>277.4</v>
      </c>
      <c r="J441" s="65" t="n">
        <v>12.91928638</v>
      </c>
      <c r="K441" s="65" t="n">
        <v>159.719804</v>
      </c>
      <c r="L441" s="65" t="n">
        <v>120.3948694</v>
      </c>
      <c r="M441" s="65" t="n">
        <v>67.33511148</v>
      </c>
      <c r="N441" s="65" t="n">
        <v>18.06763033</v>
      </c>
      <c r="O441" s="65" t="n">
        <v>7796</v>
      </c>
      <c r="P441" s="65" t="n">
        <v>239.4</v>
      </c>
      <c r="Q441" s="65" t="n">
        <v>57.22170522</v>
      </c>
      <c r="R441" s="65" t="n">
        <v>12.16627118</v>
      </c>
      <c r="S441" s="65" t="n">
        <v>8931</v>
      </c>
      <c r="T441" s="66" t="n">
        <v>6649</v>
      </c>
      <c r="U441" s="66" t="n">
        <v>18313</v>
      </c>
      <c r="V441" s="65" t="n">
        <v>625.6</v>
      </c>
      <c r="W441" s="66" t="n">
        <v>884</v>
      </c>
      <c r="X441" s="65" t="n">
        <v>1036</v>
      </c>
      <c r="Y441" s="65" t="n">
        <v>130.3966728</v>
      </c>
      <c r="Z441" s="65" t="n">
        <v>55.67801132</v>
      </c>
      <c r="AA441" s="65" t="n">
        <v>1637</v>
      </c>
      <c r="AB441" s="65" t="n">
        <v>2128</v>
      </c>
      <c r="AC441" s="67" t="n">
        <v>348.7</v>
      </c>
      <c r="AD441" s="63"/>
    </row>
    <row r="442" customFormat="false" ht="15" hidden="false" customHeight="false" outlineLevel="0" collapsed="false">
      <c r="A442" s="64" t="s">
        <v>751</v>
      </c>
      <c r="B442" s="65" t="n">
        <v>3871</v>
      </c>
      <c r="C442" s="65" t="n">
        <v>21.04179174</v>
      </c>
      <c r="D442" s="65" t="n">
        <v>69.65317393</v>
      </c>
      <c r="E442" s="65" t="n">
        <v>2.558690333</v>
      </c>
      <c r="F442" s="65" t="n">
        <v>33.03424191</v>
      </c>
      <c r="G442" s="65" t="n">
        <v>70.44442861</v>
      </c>
      <c r="H442" s="65" t="n">
        <v>11.62</v>
      </c>
      <c r="I442" s="65" t="n">
        <v>200</v>
      </c>
      <c r="J442" s="65" t="n">
        <v>92.26112375</v>
      </c>
      <c r="K442" s="65" t="n">
        <v>124.5330501</v>
      </c>
      <c r="L442" s="65" t="n">
        <v>93.871517</v>
      </c>
      <c r="M442" s="65" t="n">
        <v>52.5009836</v>
      </c>
      <c r="N442" s="65" t="n">
        <v>14.08727694</v>
      </c>
      <c r="O442" s="65" t="n">
        <v>5205</v>
      </c>
      <c r="P442" s="65" t="n">
        <v>215.3</v>
      </c>
      <c r="Q442" s="65" t="n">
        <v>44.6155912</v>
      </c>
      <c r="R442" s="65" t="n">
        <v>9.486004991</v>
      </c>
      <c r="S442" s="65" t="n">
        <v>14661</v>
      </c>
      <c r="T442" s="66" t="n">
        <v>6711</v>
      </c>
      <c r="U442" s="66" t="n">
        <v>15735</v>
      </c>
      <c r="V442" s="65" t="n">
        <v>828.5</v>
      </c>
      <c r="W442" s="66" t="n">
        <v>832</v>
      </c>
      <c r="X442" s="65" t="n">
        <v>462.5</v>
      </c>
      <c r="Y442" s="65" t="n">
        <v>110.4643648</v>
      </c>
      <c r="Z442" s="65" t="n">
        <v>43.41197771</v>
      </c>
      <c r="AA442" s="65" t="n">
        <v>75</v>
      </c>
      <c r="AB442" s="65" t="n">
        <v>1464</v>
      </c>
      <c r="AC442" s="67" t="n">
        <v>771.8</v>
      </c>
      <c r="AD442" s="63"/>
    </row>
    <row r="443" customFormat="false" ht="15" hidden="false" customHeight="false" outlineLevel="0" collapsed="false">
      <c r="A443" s="64" t="s">
        <v>752</v>
      </c>
      <c r="B443" s="65" t="n">
        <v>2511</v>
      </c>
      <c r="C443" s="65" t="n">
        <v>19.53087842</v>
      </c>
      <c r="D443" s="65" t="n">
        <v>64.65170307</v>
      </c>
      <c r="E443" s="65" t="n">
        <v>0.232955774</v>
      </c>
      <c r="F443" s="65" t="n">
        <v>30.5584607</v>
      </c>
      <c r="G443" s="65" t="n">
        <v>65.16490703</v>
      </c>
      <c r="H443" s="65" t="n">
        <v>13</v>
      </c>
      <c r="I443" s="65" t="n">
        <v>85</v>
      </c>
      <c r="J443" s="65" t="n">
        <v>40.23464719</v>
      </c>
      <c r="K443" s="65" t="n">
        <v>115.5909102</v>
      </c>
      <c r="L443" s="65" t="n">
        <v>87.13103941</v>
      </c>
      <c r="M443" s="65" t="n">
        <v>48.73113184</v>
      </c>
      <c r="N443" s="65" t="n">
        <v>13.07573503</v>
      </c>
      <c r="O443" s="65" t="n">
        <v>8248</v>
      </c>
      <c r="P443" s="65" t="n">
        <v>182</v>
      </c>
      <c r="Q443" s="65" t="n">
        <v>41.41195284</v>
      </c>
      <c r="R443" s="65" t="n">
        <v>8.804859037</v>
      </c>
      <c r="S443" s="65" t="n">
        <v>13202</v>
      </c>
      <c r="T443" s="66" t="n">
        <v>7263</v>
      </c>
      <c r="U443" s="66" t="n">
        <v>18359</v>
      </c>
      <c r="V443" s="65" t="n">
        <v>975.3</v>
      </c>
      <c r="W443" s="66" t="n">
        <v>858.4</v>
      </c>
      <c r="X443" s="65" t="n">
        <v>330.1</v>
      </c>
      <c r="Y443" s="65" t="n">
        <v>102.1855128</v>
      </c>
      <c r="Z443" s="65" t="n">
        <v>40.29476525</v>
      </c>
      <c r="AA443" s="65" t="n">
        <v>75</v>
      </c>
      <c r="AB443" s="65" t="n">
        <v>574</v>
      </c>
      <c r="AC443" s="67" t="n">
        <v>965.9</v>
      </c>
      <c r="AD443" s="63"/>
    </row>
    <row r="444" customFormat="false" ht="15" hidden="false" customHeight="false" outlineLevel="0" collapsed="false">
      <c r="A444" s="64" t="s">
        <v>753</v>
      </c>
      <c r="B444" s="65" t="n">
        <v>767.4</v>
      </c>
      <c r="C444" s="65" t="n">
        <v>35.40586247</v>
      </c>
      <c r="D444" s="65" t="n">
        <v>117.2015543</v>
      </c>
      <c r="E444" s="65" t="n">
        <v>113.7659525</v>
      </c>
      <c r="F444" s="65" t="n">
        <v>44.27352136</v>
      </c>
      <c r="G444" s="65" t="n">
        <v>94.41182041</v>
      </c>
      <c r="H444" s="65" t="n">
        <v>15.81</v>
      </c>
      <c r="I444" s="65" t="n">
        <v>85</v>
      </c>
      <c r="J444" s="65" t="n">
        <v>165.134441</v>
      </c>
      <c r="K444" s="65" t="n">
        <v>209.5448951</v>
      </c>
      <c r="L444" s="65" t="n">
        <v>157.9524244</v>
      </c>
      <c r="M444" s="65" t="n">
        <v>88.34050955</v>
      </c>
      <c r="N444" s="65" t="n">
        <v>23.70388397</v>
      </c>
      <c r="O444" s="65" t="n">
        <v>3001</v>
      </c>
      <c r="P444" s="65" t="n">
        <v>154.9</v>
      </c>
      <c r="Q444" s="65" t="n">
        <v>75.07219466</v>
      </c>
      <c r="R444" s="65" t="n">
        <v>15.96157742</v>
      </c>
      <c r="S444" s="65" t="n">
        <v>9672</v>
      </c>
      <c r="T444" s="66" t="n">
        <v>5011</v>
      </c>
      <c r="U444" s="66" t="n">
        <v>8949</v>
      </c>
      <c r="V444" s="65" t="n">
        <v>1275</v>
      </c>
      <c r="W444" s="66" t="n">
        <v>1224</v>
      </c>
      <c r="X444" s="65" t="n">
        <v>332</v>
      </c>
      <c r="Y444" s="65" t="n">
        <v>148.0477871</v>
      </c>
      <c r="Z444" s="65" t="n">
        <v>73.04694062</v>
      </c>
      <c r="AA444" s="65" t="n">
        <v>75</v>
      </c>
      <c r="AB444" s="65" t="n">
        <v>500</v>
      </c>
      <c r="AC444" s="67" t="n">
        <v>1083</v>
      </c>
      <c r="AD444" s="63"/>
    </row>
    <row r="445" customFormat="false" ht="15" hidden="false" customHeight="false" outlineLevel="0" collapsed="false">
      <c r="A445" s="64" t="s">
        <v>754</v>
      </c>
      <c r="B445" s="65" t="n">
        <v>598.8</v>
      </c>
      <c r="C445" s="65" t="n">
        <v>23.01143524</v>
      </c>
      <c r="D445" s="65" t="n">
        <v>76.17314725</v>
      </c>
      <c r="E445" s="65" t="n">
        <v>1.181224901</v>
      </c>
      <c r="F445" s="65" t="n">
        <v>18.27178223</v>
      </c>
      <c r="G445" s="65" t="n">
        <v>38.96397145</v>
      </c>
      <c r="H445" s="65" t="n">
        <v>16.91</v>
      </c>
      <c r="I445" s="65" t="n">
        <v>150</v>
      </c>
      <c r="J445" s="65" t="n">
        <v>7.681018003</v>
      </c>
      <c r="K445" s="65" t="n">
        <v>136.1901235</v>
      </c>
      <c r="L445" s="65" t="n">
        <v>102.6584789</v>
      </c>
      <c r="M445" s="65" t="n">
        <v>57.41540447</v>
      </c>
      <c r="N445" s="65" t="n">
        <v>15.4059343</v>
      </c>
      <c r="O445" s="65" t="n">
        <v>1000</v>
      </c>
      <c r="P445" s="65" t="n">
        <v>67.83</v>
      </c>
      <c r="Q445" s="65" t="n">
        <v>48.79188996</v>
      </c>
      <c r="R445" s="65" t="n">
        <v>10.37395447</v>
      </c>
      <c r="S445" s="65" t="n">
        <v>6111</v>
      </c>
      <c r="T445" s="66" t="n">
        <v>4230</v>
      </c>
      <c r="U445" s="66" t="n">
        <v>7943</v>
      </c>
      <c r="V445" s="65" t="n">
        <v>1089</v>
      </c>
      <c r="W445" s="66" t="n">
        <v>1041</v>
      </c>
      <c r="X445" s="65" t="n">
        <v>273.2</v>
      </c>
      <c r="Y445" s="65" t="n">
        <v>61.09965598</v>
      </c>
      <c r="Z445" s="65" t="n">
        <v>47.47561071</v>
      </c>
      <c r="AA445" s="65" t="n">
        <v>75</v>
      </c>
      <c r="AB445" s="65" t="n">
        <v>500</v>
      </c>
      <c r="AC445" s="67" t="n">
        <v>1138</v>
      </c>
      <c r="AD445" s="63"/>
    </row>
    <row r="446" customFormat="false" ht="15" hidden="false" customHeight="false" outlineLevel="0" collapsed="false">
      <c r="A446" s="64" t="s">
        <v>755</v>
      </c>
      <c r="B446" s="65" t="n">
        <v>3461</v>
      </c>
      <c r="C446" s="65" t="n">
        <v>22.54753503</v>
      </c>
      <c r="D446" s="65" t="n">
        <v>74.63753078</v>
      </c>
      <c r="E446" s="65" t="n">
        <v>33.38984417</v>
      </c>
      <c r="F446" s="65" t="n">
        <v>19.88811136</v>
      </c>
      <c r="G446" s="65" t="n">
        <v>42.41073989</v>
      </c>
      <c r="H446" s="65" t="n">
        <v>337.5</v>
      </c>
      <c r="I446" s="65" t="n">
        <v>200</v>
      </c>
      <c r="J446" s="65" t="n">
        <v>76.40240994</v>
      </c>
      <c r="K446" s="65" t="n">
        <v>133.4445917</v>
      </c>
      <c r="L446" s="65" t="n">
        <v>100.58893</v>
      </c>
      <c r="M446" s="65" t="n">
        <v>56.25793568</v>
      </c>
      <c r="N446" s="65" t="n">
        <v>15.09535757</v>
      </c>
      <c r="O446" s="65" t="n">
        <v>1570</v>
      </c>
      <c r="P446" s="65" t="n">
        <v>247.2</v>
      </c>
      <c r="Q446" s="65" t="n">
        <v>47.80826735</v>
      </c>
      <c r="R446" s="65" t="n">
        <v>10.1648202</v>
      </c>
      <c r="S446" s="65" t="n">
        <v>5466</v>
      </c>
      <c r="T446" s="66" t="n">
        <v>6496</v>
      </c>
      <c r="U446" s="66" t="n">
        <v>18474</v>
      </c>
      <c r="V446" s="65" t="n">
        <v>814.6</v>
      </c>
      <c r="W446" s="66" t="n">
        <v>1096</v>
      </c>
      <c r="X446" s="65" t="n">
        <v>643.6</v>
      </c>
      <c r="Y446" s="65" t="n">
        <v>66.5045559</v>
      </c>
      <c r="Z446" s="65" t="n">
        <v>46.5185237</v>
      </c>
      <c r="AA446" s="65" t="n">
        <v>215.2</v>
      </c>
      <c r="AB446" s="65" t="n">
        <v>586.3</v>
      </c>
      <c r="AC446" s="67" t="n">
        <v>1882</v>
      </c>
      <c r="AD446" s="63"/>
    </row>
    <row r="447" customFormat="false" ht="15" hidden="false" customHeight="false" outlineLevel="0" collapsed="false">
      <c r="A447" s="64" t="s">
        <v>756</v>
      </c>
      <c r="B447" s="65" t="n">
        <v>3888</v>
      </c>
      <c r="C447" s="65" t="n">
        <v>29.33543144</v>
      </c>
      <c r="D447" s="65" t="n">
        <v>97.10703028</v>
      </c>
      <c r="E447" s="65" t="n">
        <v>85.26842151</v>
      </c>
      <c r="F447" s="65" t="n">
        <v>26.13572281</v>
      </c>
      <c r="G447" s="65" t="n">
        <v>55.73356471</v>
      </c>
      <c r="H447" s="65" t="n">
        <v>7.886</v>
      </c>
      <c r="I447" s="65" t="n">
        <v>200</v>
      </c>
      <c r="J447" s="65" t="n">
        <v>87.43036891</v>
      </c>
      <c r="K447" s="65" t="n">
        <v>173.6178552</v>
      </c>
      <c r="L447" s="65" t="n">
        <v>130.8710534</v>
      </c>
      <c r="M447" s="65" t="n">
        <v>73.19428988</v>
      </c>
      <c r="N447" s="65" t="n">
        <v>19.63978885</v>
      </c>
      <c r="O447" s="65" t="n">
        <v>1700</v>
      </c>
      <c r="P447" s="65" t="n">
        <v>187.8</v>
      </c>
      <c r="Q447" s="65" t="n">
        <v>62.20086352</v>
      </c>
      <c r="R447" s="65" t="n">
        <v>13.22492174</v>
      </c>
      <c r="S447" s="65" t="n">
        <v>6099</v>
      </c>
      <c r="T447" s="66" t="n">
        <v>7917</v>
      </c>
      <c r="U447" s="66" t="n">
        <v>22782</v>
      </c>
      <c r="V447" s="65" t="n">
        <v>633.7</v>
      </c>
      <c r="W447" s="66" t="n">
        <v>1476</v>
      </c>
      <c r="X447" s="65" t="n">
        <v>200</v>
      </c>
      <c r="Y447" s="65" t="n">
        <v>87.3961638</v>
      </c>
      <c r="Z447" s="65" t="n">
        <v>60.52284477</v>
      </c>
      <c r="AA447" s="65" t="n">
        <v>175</v>
      </c>
      <c r="AB447" s="65" t="n">
        <v>6755</v>
      </c>
      <c r="AC447" s="67" t="n">
        <v>432.4</v>
      </c>
      <c r="AD447" s="63"/>
    </row>
    <row r="448" customFormat="false" ht="15" hidden="false" customHeight="false" outlineLevel="0" collapsed="false">
      <c r="A448" s="64" t="s">
        <v>757</v>
      </c>
      <c r="B448" s="65" t="n">
        <v>2106</v>
      </c>
      <c r="C448" s="65" t="n">
        <v>125.3265832</v>
      </c>
      <c r="D448" s="65" t="n">
        <v>414.8598372</v>
      </c>
      <c r="E448" s="65" t="n">
        <v>477.936069</v>
      </c>
      <c r="F448" s="65" t="n">
        <v>109.5299099</v>
      </c>
      <c r="G448" s="65" t="n">
        <v>233.5689112</v>
      </c>
      <c r="H448" s="65" t="n">
        <v>80.59</v>
      </c>
      <c r="I448" s="65" t="n">
        <v>200</v>
      </c>
      <c r="J448" s="65" t="n">
        <v>182.6149698</v>
      </c>
      <c r="K448" s="65" t="n">
        <v>741.7287392</v>
      </c>
      <c r="L448" s="65" t="n">
        <v>559.1062124</v>
      </c>
      <c r="M448" s="65" t="n">
        <v>312.700029</v>
      </c>
      <c r="N448" s="65" t="n">
        <v>83.90494058</v>
      </c>
      <c r="O448" s="65" t="n">
        <v>1700</v>
      </c>
      <c r="P448" s="65" t="n">
        <v>213.3</v>
      </c>
      <c r="Q448" s="65" t="n">
        <v>265.7340054</v>
      </c>
      <c r="R448" s="65" t="n">
        <v>56.4993993</v>
      </c>
      <c r="S448" s="65" t="n">
        <v>6143</v>
      </c>
      <c r="T448" s="66" t="n">
        <v>8532</v>
      </c>
      <c r="U448" s="66" t="n">
        <v>21235</v>
      </c>
      <c r="V448" s="65" t="n">
        <v>290.8</v>
      </c>
      <c r="W448" s="66" t="n">
        <v>830.3</v>
      </c>
      <c r="X448" s="65" t="n">
        <v>200.1</v>
      </c>
      <c r="Y448" s="65" t="n">
        <v>366.2609224</v>
      </c>
      <c r="Z448" s="65" t="n">
        <v>258.5651879</v>
      </c>
      <c r="AA448" s="65" t="n">
        <v>181</v>
      </c>
      <c r="AB448" s="65" t="n">
        <v>4239</v>
      </c>
      <c r="AC448" s="67" t="n">
        <v>191</v>
      </c>
      <c r="AD448" s="63"/>
    </row>
    <row r="449" customFormat="false" ht="15" hidden="false" customHeight="false" outlineLevel="0" collapsed="false">
      <c r="A449" s="64" t="s">
        <v>758</v>
      </c>
      <c r="B449" s="65" t="n">
        <v>1787</v>
      </c>
      <c r="C449" s="65" t="n">
        <v>261.0026327</v>
      </c>
      <c r="D449" s="65" t="n">
        <v>863.97879</v>
      </c>
      <c r="E449" s="65" t="n">
        <v>997.2321779</v>
      </c>
      <c r="F449" s="65" t="n">
        <v>276.5590009</v>
      </c>
      <c r="G449" s="65" t="n">
        <v>589.752925</v>
      </c>
      <c r="H449" s="65" t="n">
        <v>209.1</v>
      </c>
      <c r="I449" s="65" t="n">
        <v>200</v>
      </c>
      <c r="J449" s="65" t="n">
        <v>605.7738538</v>
      </c>
      <c r="K449" s="65" t="n">
        <v>1544.70942</v>
      </c>
      <c r="L449" s="65" t="n">
        <v>1164.383403</v>
      </c>
      <c r="M449" s="65" t="n">
        <v>651.222819</v>
      </c>
      <c r="N449" s="65" t="n">
        <v>174.7387492</v>
      </c>
      <c r="O449" s="65" t="n">
        <v>1700</v>
      </c>
      <c r="P449" s="65" t="n">
        <v>195.1</v>
      </c>
      <c r="Q449" s="65" t="n">
        <v>553.4123188</v>
      </c>
      <c r="R449" s="65" t="n">
        <v>117.6645177</v>
      </c>
      <c r="S449" s="65" t="n">
        <v>5979</v>
      </c>
      <c r="T449" s="66" t="n">
        <v>8271</v>
      </c>
      <c r="U449" s="66" t="n">
        <v>19126</v>
      </c>
      <c r="V449" s="65" t="n">
        <v>115.7</v>
      </c>
      <c r="W449" s="66" t="n">
        <v>439.7</v>
      </c>
      <c r="X449" s="65" t="n">
        <v>219.8</v>
      </c>
      <c r="Y449" s="65" t="n">
        <v>924.7953813</v>
      </c>
      <c r="Z449" s="65" t="n">
        <v>538.4826829</v>
      </c>
      <c r="AA449" s="65" t="n">
        <v>191.6</v>
      </c>
      <c r="AB449" s="65" t="n">
        <v>2803</v>
      </c>
      <c r="AC449" s="67" t="n">
        <v>3036</v>
      </c>
      <c r="AD449" s="63"/>
    </row>
    <row r="450" customFormat="false" ht="15" hidden="false" customHeight="false" outlineLevel="0" collapsed="false">
      <c r="A450" s="64" t="s">
        <v>759</v>
      </c>
      <c r="B450" s="65" t="n">
        <v>9753</v>
      </c>
      <c r="C450" s="65" t="n">
        <v>316.4457978</v>
      </c>
      <c r="D450" s="65" t="n">
        <v>1047.508428</v>
      </c>
      <c r="E450" s="65" t="n">
        <v>675.1315727</v>
      </c>
      <c r="F450" s="65" t="n">
        <v>228.6302575</v>
      </c>
      <c r="G450" s="65" t="n">
        <v>487.5464645</v>
      </c>
      <c r="H450" s="65" t="n">
        <v>149.4</v>
      </c>
      <c r="I450" s="65" t="n">
        <v>200</v>
      </c>
      <c r="J450" s="65" t="n">
        <v>684.0769974</v>
      </c>
      <c r="K450" s="65" t="n">
        <v>1872.84243</v>
      </c>
      <c r="L450" s="65" t="n">
        <v>1411.726123</v>
      </c>
      <c r="M450" s="65" t="n">
        <v>789.55803</v>
      </c>
      <c r="N450" s="65" t="n">
        <v>211.8574143</v>
      </c>
      <c r="O450" s="65" t="n">
        <v>2429</v>
      </c>
      <c r="P450" s="65" t="n">
        <v>237.3</v>
      </c>
      <c r="Q450" s="65" t="n">
        <v>670.9702539</v>
      </c>
      <c r="R450" s="65" t="n">
        <v>142.6592589</v>
      </c>
      <c r="S450" s="65" t="n">
        <v>7409</v>
      </c>
      <c r="T450" s="66" t="n">
        <v>10314</v>
      </c>
      <c r="U450" s="66" t="n">
        <v>30779</v>
      </c>
      <c r="V450" s="65" t="n">
        <v>717.1</v>
      </c>
      <c r="W450" s="66" t="n">
        <v>1331</v>
      </c>
      <c r="X450" s="65" t="n">
        <v>1121</v>
      </c>
      <c r="Y450" s="65" t="n">
        <v>764.5247687</v>
      </c>
      <c r="Z450" s="65" t="n">
        <v>652.8692083</v>
      </c>
      <c r="AA450" s="65" t="n">
        <v>175</v>
      </c>
      <c r="AB450" s="65" t="n">
        <v>2621</v>
      </c>
      <c r="AC450" s="67" t="n">
        <v>1617</v>
      </c>
      <c r="AD450" s="63"/>
    </row>
    <row r="451" customFormat="false" ht="15" hidden="false" customHeight="false" outlineLevel="0" collapsed="false">
      <c r="A451" s="64" t="s">
        <v>760</v>
      </c>
      <c r="B451" s="65" t="n">
        <v>2275</v>
      </c>
      <c r="C451" s="65" t="n">
        <v>130.2673958</v>
      </c>
      <c r="D451" s="65" t="n">
        <v>431.2150641</v>
      </c>
      <c r="E451" s="65" t="n">
        <v>961.2860859</v>
      </c>
      <c r="F451" s="65" t="n">
        <v>92.39802631</v>
      </c>
      <c r="G451" s="65" t="n">
        <v>197.035736</v>
      </c>
      <c r="H451" s="65" t="n">
        <v>326.9</v>
      </c>
      <c r="I451" s="65" t="n">
        <v>200</v>
      </c>
      <c r="J451" s="65" t="n">
        <v>272.2230881</v>
      </c>
      <c r="K451" s="65" t="n">
        <v>770.9702824</v>
      </c>
      <c r="L451" s="65" t="n">
        <v>581.1481363</v>
      </c>
      <c r="M451" s="65" t="n">
        <v>325.0277586</v>
      </c>
      <c r="N451" s="65" t="n">
        <v>87.21276702</v>
      </c>
      <c r="O451" s="65" t="n">
        <v>6944</v>
      </c>
      <c r="P451" s="65" t="n">
        <v>264.6</v>
      </c>
      <c r="Q451" s="65" t="n">
        <v>276.2101701</v>
      </c>
      <c r="R451" s="65" t="n">
        <v>58.72680338</v>
      </c>
      <c r="S451" s="65" t="n">
        <v>18243</v>
      </c>
      <c r="T451" s="66" t="n">
        <v>21505</v>
      </c>
      <c r="U451" s="66" t="n">
        <v>38622</v>
      </c>
      <c r="V451" s="65" t="n">
        <v>728.8</v>
      </c>
      <c r="W451" s="66" t="n">
        <v>1197</v>
      </c>
      <c r="X451" s="65" t="n">
        <v>1404</v>
      </c>
      <c r="Y451" s="65" t="n">
        <v>308.9730137</v>
      </c>
      <c r="Z451" s="65" t="n">
        <v>268.7587326</v>
      </c>
      <c r="AA451" s="65" t="n">
        <v>175</v>
      </c>
      <c r="AB451" s="65" t="n">
        <v>3553</v>
      </c>
      <c r="AC451" s="67" t="n">
        <v>1830</v>
      </c>
      <c r="AD451" s="63"/>
    </row>
    <row r="452" customFormat="false" ht="15" hidden="false" customHeight="false" outlineLevel="0" collapsed="false">
      <c r="A452" s="64" t="s">
        <v>761</v>
      </c>
      <c r="B452" s="65" t="n">
        <v>2789</v>
      </c>
      <c r="C452" s="65" t="n">
        <v>80.4530444</v>
      </c>
      <c r="D452" s="65" t="n">
        <v>266.3180951</v>
      </c>
      <c r="E452" s="65" t="n">
        <v>802.3767047</v>
      </c>
      <c r="F452" s="65" t="n">
        <v>80.21918</v>
      </c>
      <c r="G452" s="65" t="n">
        <v>171.0647489</v>
      </c>
      <c r="H452" s="65" t="n">
        <v>60.27</v>
      </c>
      <c r="I452" s="65" t="n">
        <v>200</v>
      </c>
      <c r="J452" s="65" t="n">
        <v>178.286359</v>
      </c>
      <c r="K452" s="65" t="n">
        <v>476.1506591</v>
      </c>
      <c r="L452" s="65" t="n">
        <v>358.9166463</v>
      </c>
      <c r="M452" s="65" t="n">
        <v>200.7368961</v>
      </c>
      <c r="N452" s="65" t="n">
        <v>53.86253848</v>
      </c>
      <c r="O452" s="65" t="n">
        <v>7802</v>
      </c>
      <c r="P452" s="65" t="n">
        <v>198.2</v>
      </c>
      <c r="Q452" s="65" t="n">
        <v>170.5871906</v>
      </c>
      <c r="R452" s="65" t="n">
        <v>36.26962903</v>
      </c>
      <c r="S452" s="65" t="n">
        <v>19591</v>
      </c>
      <c r="T452" s="66" t="n">
        <v>23651</v>
      </c>
      <c r="U452" s="66" t="n">
        <v>44099</v>
      </c>
      <c r="V452" s="65" t="n">
        <v>3111</v>
      </c>
      <c r="W452" s="66" t="n">
        <v>4165</v>
      </c>
      <c r="X452" s="65" t="n">
        <v>1003</v>
      </c>
      <c r="Y452" s="65" t="n">
        <v>268.2477407</v>
      </c>
      <c r="Z452" s="65" t="n">
        <v>165.9851885</v>
      </c>
      <c r="AA452" s="65" t="n">
        <v>1080</v>
      </c>
      <c r="AB452" s="65" t="n">
        <v>3895</v>
      </c>
      <c r="AC452" s="67" t="n">
        <v>607.7</v>
      </c>
      <c r="AD452" s="63"/>
    </row>
    <row r="453" customFormat="false" ht="15" hidden="false" customHeight="false" outlineLevel="0" collapsed="false">
      <c r="A453" s="64" t="s">
        <v>762</v>
      </c>
      <c r="B453" s="65" t="n">
        <v>2761</v>
      </c>
      <c r="C453" s="65" t="n">
        <v>36.85241084</v>
      </c>
      <c r="D453" s="65" t="n">
        <v>121.9899623</v>
      </c>
      <c r="E453" s="65" t="n">
        <v>97.17176045</v>
      </c>
      <c r="F453" s="65" t="n">
        <v>43.95451818</v>
      </c>
      <c r="G453" s="65" t="n">
        <v>93.73155668</v>
      </c>
      <c r="H453" s="65" t="n">
        <v>3.795</v>
      </c>
      <c r="I453" s="65" t="n">
        <v>277.4</v>
      </c>
      <c r="J453" s="65" t="n">
        <v>87.66814031</v>
      </c>
      <c r="K453" s="65" t="n">
        <v>218.1060996</v>
      </c>
      <c r="L453" s="65" t="n">
        <v>164.4057575</v>
      </c>
      <c r="M453" s="65" t="n">
        <v>91.94976552</v>
      </c>
      <c r="N453" s="65" t="n">
        <v>24.67233418</v>
      </c>
      <c r="O453" s="65" t="n">
        <v>7830</v>
      </c>
      <c r="P453" s="65" t="n">
        <v>2266</v>
      </c>
      <c r="Q453" s="65" t="n">
        <v>78.13935793</v>
      </c>
      <c r="R453" s="65" t="n">
        <v>16.61370654</v>
      </c>
      <c r="S453" s="65" t="n">
        <v>10414</v>
      </c>
      <c r="T453" s="66" t="n">
        <v>10964</v>
      </c>
      <c r="U453" s="66" t="n">
        <v>28948</v>
      </c>
      <c r="V453" s="65" t="n">
        <v>282.1</v>
      </c>
      <c r="W453" s="66" t="n">
        <v>3220</v>
      </c>
      <c r="X453" s="65" t="n">
        <v>1013</v>
      </c>
      <c r="Y453" s="65" t="n">
        <v>146.9810611</v>
      </c>
      <c r="Z453" s="65" t="n">
        <v>76.03135975</v>
      </c>
      <c r="AA453" s="65" t="n">
        <v>1007</v>
      </c>
      <c r="AB453" s="65" t="n">
        <v>5831</v>
      </c>
      <c r="AC453" s="67" t="n">
        <v>332.3</v>
      </c>
      <c r="AD453" s="63"/>
    </row>
    <row r="454" customFormat="false" ht="15" hidden="false" customHeight="false" outlineLevel="0" collapsed="false">
      <c r="A454" s="64" t="s">
        <v>763</v>
      </c>
      <c r="B454" s="65" t="n">
        <v>3103</v>
      </c>
      <c r="C454" s="65" t="n">
        <v>18.44056681</v>
      </c>
      <c r="D454" s="65" t="n">
        <v>61.04252065</v>
      </c>
      <c r="E454" s="65" t="n">
        <v>13.32878548</v>
      </c>
      <c r="F454" s="65" t="n">
        <v>30.63244426</v>
      </c>
      <c r="G454" s="65" t="n">
        <v>65.32267453</v>
      </c>
      <c r="H454" s="65" t="n">
        <v>5.638</v>
      </c>
      <c r="I454" s="65" t="n">
        <v>200</v>
      </c>
      <c r="J454" s="65" t="n">
        <v>66.33453672</v>
      </c>
      <c r="K454" s="65" t="n">
        <v>109.1380457</v>
      </c>
      <c r="L454" s="65" t="n">
        <v>82.26694767</v>
      </c>
      <c r="M454" s="65" t="n">
        <v>46.01071559</v>
      </c>
      <c r="N454" s="65" t="n">
        <v>12.3457819</v>
      </c>
      <c r="O454" s="65" t="n">
        <v>6808</v>
      </c>
      <c r="P454" s="65" t="n">
        <v>1848</v>
      </c>
      <c r="Q454" s="65" t="n">
        <v>39.10012988</v>
      </c>
      <c r="R454" s="65" t="n">
        <v>8.313327633</v>
      </c>
      <c r="S454" s="65" t="n">
        <v>13488</v>
      </c>
      <c r="T454" s="66" t="n">
        <v>6630</v>
      </c>
      <c r="U454" s="66" t="n">
        <v>19037</v>
      </c>
      <c r="V454" s="65" t="n">
        <v>856</v>
      </c>
      <c r="W454" s="66" t="n">
        <v>2714</v>
      </c>
      <c r="X454" s="65" t="n">
        <v>316</v>
      </c>
      <c r="Y454" s="65" t="n">
        <v>102.432909</v>
      </c>
      <c r="Z454" s="65" t="n">
        <v>38.0453093</v>
      </c>
      <c r="AA454" s="65" t="n">
        <v>250</v>
      </c>
      <c r="AB454" s="65" t="n">
        <v>3543</v>
      </c>
      <c r="AC454" s="67" t="n">
        <v>536.9</v>
      </c>
      <c r="AD454" s="63"/>
    </row>
    <row r="455" customFormat="false" ht="15" hidden="false" customHeight="false" outlineLevel="0" collapsed="false">
      <c r="A455" s="64" t="s">
        <v>764</v>
      </c>
      <c r="B455" s="65" t="n">
        <v>1907</v>
      </c>
      <c r="C455" s="65" t="n">
        <v>16.05766086</v>
      </c>
      <c r="D455" s="65" t="n">
        <v>53.1545535</v>
      </c>
      <c r="E455" s="65" t="n">
        <v>3.899348698</v>
      </c>
      <c r="F455" s="65" t="n">
        <v>35.46763227</v>
      </c>
      <c r="G455" s="65" t="n">
        <v>75.63355307</v>
      </c>
      <c r="H455" s="65" t="n">
        <v>13.7</v>
      </c>
      <c r="I455" s="65" t="n">
        <v>85</v>
      </c>
      <c r="J455" s="65" t="n">
        <v>1.913058898</v>
      </c>
      <c r="K455" s="65" t="n">
        <v>95.03513335</v>
      </c>
      <c r="L455" s="65" t="n">
        <v>71.63634176</v>
      </c>
      <c r="M455" s="65" t="n">
        <v>40.06517124</v>
      </c>
      <c r="N455" s="65" t="n">
        <v>10.75044932</v>
      </c>
      <c r="O455" s="65" t="n">
        <v>9985</v>
      </c>
      <c r="P455" s="65" t="n">
        <v>1021</v>
      </c>
      <c r="Q455" s="65" t="n">
        <v>34.04757738</v>
      </c>
      <c r="R455" s="65" t="n">
        <v>7.239072268</v>
      </c>
      <c r="S455" s="65" t="n">
        <v>11622</v>
      </c>
      <c r="T455" s="66" t="n">
        <v>5853</v>
      </c>
      <c r="U455" s="66" t="n">
        <v>19638</v>
      </c>
      <c r="V455" s="65" t="n">
        <v>974</v>
      </c>
      <c r="W455" s="66" t="n">
        <v>1709</v>
      </c>
      <c r="X455" s="65" t="n">
        <v>313.8</v>
      </c>
      <c r="Y455" s="65" t="n">
        <v>118.6014644</v>
      </c>
      <c r="Z455" s="65" t="n">
        <v>33.12906163</v>
      </c>
      <c r="AA455" s="65" t="n">
        <v>250</v>
      </c>
      <c r="AB455" s="65" t="n">
        <v>1770</v>
      </c>
      <c r="AC455" s="67" t="n">
        <v>1024</v>
      </c>
      <c r="AD455" s="63"/>
    </row>
    <row r="456" customFormat="false" ht="15" hidden="false" customHeight="false" outlineLevel="0" collapsed="false">
      <c r="A456" s="64" t="s">
        <v>765</v>
      </c>
      <c r="B456" s="65" t="n">
        <v>1749</v>
      </c>
      <c r="C456" s="65" t="n">
        <v>16.98306522</v>
      </c>
      <c r="D456" s="65" t="n">
        <v>56.21785491</v>
      </c>
      <c r="E456" s="65" t="n">
        <v>22.74269942</v>
      </c>
      <c r="F456" s="65" t="n">
        <v>28.3341397</v>
      </c>
      <c r="G456" s="65" t="n">
        <v>60.42161605</v>
      </c>
      <c r="H456" s="65" t="n">
        <v>13.71</v>
      </c>
      <c r="I456" s="65" t="n">
        <v>85</v>
      </c>
      <c r="J456" s="65" t="n">
        <v>1.451139492</v>
      </c>
      <c r="K456" s="65" t="n">
        <v>100.5120161</v>
      </c>
      <c r="L456" s="65" t="n">
        <v>75.76475019</v>
      </c>
      <c r="M456" s="65" t="n">
        <v>42.37413045</v>
      </c>
      <c r="N456" s="65" t="n">
        <v>11.36999862</v>
      </c>
      <c r="O456" s="65" t="n">
        <v>6940</v>
      </c>
      <c r="P456" s="65" t="n">
        <v>903.8</v>
      </c>
      <c r="Q456" s="65" t="n">
        <v>36.00974214</v>
      </c>
      <c r="R456" s="65" t="n">
        <v>7.656260615</v>
      </c>
      <c r="S456" s="65" t="n">
        <v>10147</v>
      </c>
      <c r="T456" s="66" t="n">
        <v>5404</v>
      </c>
      <c r="U456" s="66" t="n">
        <v>14803</v>
      </c>
      <c r="V456" s="65" t="n">
        <v>1249</v>
      </c>
      <c r="W456" s="66" t="n">
        <v>1943</v>
      </c>
      <c r="X456" s="65" t="n">
        <v>331.6</v>
      </c>
      <c r="Y456" s="65" t="n">
        <v>94.74752747</v>
      </c>
      <c r="Z456" s="65" t="n">
        <v>35.03829225</v>
      </c>
      <c r="AA456" s="65" t="n">
        <v>250</v>
      </c>
      <c r="AB456" s="65" t="n">
        <v>600</v>
      </c>
      <c r="AC456" s="67" t="n">
        <v>1092</v>
      </c>
      <c r="AD456" s="63"/>
    </row>
    <row r="457" customFormat="false" ht="15" hidden="false" customHeight="false" outlineLevel="0" collapsed="false">
      <c r="A457" s="64" t="s">
        <v>766</v>
      </c>
      <c r="B457" s="65" t="n">
        <v>1114</v>
      </c>
      <c r="C457" s="65" t="n">
        <v>18.02647557</v>
      </c>
      <c r="D457" s="65" t="n">
        <v>59.67178336</v>
      </c>
      <c r="E457" s="65" t="n">
        <v>17.36242949</v>
      </c>
      <c r="F457" s="65" t="n">
        <v>24.40905907</v>
      </c>
      <c r="G457" s="65" t="n">
        <v>52.05151138</v>
      </c>
      <c r="H457" s="65" t="n">
        <v>13.83</v>
      </c>
      <c r="I457" s="65" t="n">
        <v>150</v>
      </c>
      <c r="J457" s="65" t="n">
        <v>18.46891427</v>
      </c>
      <c r="K457" s="65" t="n">
        <v>106.6873018</v>
      </c>
      <c r="L457" s="65" t="n">
        <v>80.41960632</v>
      </c>
      <c r="M457" s="65" t="n">
        <v>44.97752425</v>
      </c>
      <c r="N457" s="65" t="n">
        <v>12.06855181</v>
      </c>
      <c r="O457" s="65" t="n">
        <v>1065</v>
      </c>
      <c r="P457" s="65" t="n">
        <v>561.2</v>
      </c>
      <c r="Q457" s="65" t="n">
        <v>38.22211885</v>
      </c>
      <c r="R457" s="65" t="n">
        <v>8.126648117</v>
      </c>
      <c r="S457" s="65" t="n">
        <v>6631</v>
      </c>
      <c r="T457" s="66" t="n">
        <v>4532</v>
      </c>
      <c r="U457" s="66" t="n">
        <v>8941</v>
      </c>
      <c r="V457" s="65" t="n">
        <v>1207</v>
      </c>
      <c r="W457" s="66" t="n">
        <v>1643</v>
      </c>
      <c r="X457" s="65" t="n">
        <v>279.8</v>
      </c>
      <c r="Y457" s="65" t="n">
        <v>81.62231213</v>
      </c>
      <c r="Z457" s="65" t="n">
        <v>37.19098474</v>
      </c>
      <c r="AA457" s="65" t="n">
        <v>250</v>
      </c>
      <c r="AB457" s="65" t="n">
        <v>500</v>
      </c>
      <c r="AC457" s="67" t="n">
        <v>1151</v>
      </c>
      <c r="AD457" s="63"/>
    </row>
    <row r="458" customFormat="false" ht="15" hidden="false" customHeight="false" outlineLevel="0" collapsed="false">
      <c r="A458" s="64" t="s">
        <v>767</v>
      </c>
      <c r="B458" s="65" t="n">
        <v>1217</v>
      </c>
      <c r="C458" s="65" t="n">
        <v>78.44187976</v>
      </c>
      <c r="D458" s="65" t="n">
        <v>259.6606772</v>
      </c>
      <c r="E458" s="65" t="n">
        <v>337.8419082</v>
      </c>
      <c r="F458" s="65" t="n">
        <v>77.23012354</v>
      </c>
      <c r="G458" s="65" t="n">
        <v>164.6906848</v>
      </c>
      <c r="H458" s="65" t="n">
        <v>13.99</v>
      </c>
      <c r="I458" s="65" t="n">
        <v>200</v>
      </c>
      <c r="J458" s="65" t="n">
        <v>188.6186659</v>
      </c>
      <c r="K458" s="65" t="n">
        <v>464.2478482</v>
      </c>
      <c r="L458" s="65" t="n">
        <v>349.9444505</v>
      </c>
      <c r="M458" s="65" t="n">
        <v>195.7188766</v>
      </c>
      <c r="N458" s="65" t="n">
        <v>52.51608312</v>
      </c>
      <c r="O458" s="65" t="n">
        <v>1700</v>
      </c>
      <c r="P458" s="65" t="n">
        <v>371.2</v>
      </c>
      <c r="Q458" s="65" t="n">
        <v>166.3228532</v>
      </c>
      <c r="R458" s="65" t="n">
        <v>35.3629611</v>
      </c>
      <c r="S458" s="65" t="n">
        <v>5169</v>
      </c>
      <c r="T458" s="66" t="n">
        <v>4533</v>
      </c>
      <c r="U458" s="66" t="n">
        <v>10190</v>
      </c>
      <c r="V458" s="65" t="n">
        <v>853.7</v>
      </c>
      <c r="W458" s="66" t="n">
        <v>1261</v>
      </c>
      <c r="X458" s="65" t="n">
        <v>643.1</v>
      </c>
      <c r="Y458" s="65" t="n">
        <v>258.2525295</v>
      </c>
      <c r="Z458" s="65" t="n">
        <v>161.835892</v>
      </c>
      <c r="AA458" s="65" t="n">
        <v>396.8</v>
      </c>
      <c r="AB458" s="65" t="n">
        <v>621.9</v>
      </c>
      <c r="AC458" s="67" t="n">
        <v>769.2</v>
      </c>
      <c r="AD458" s="63"/>
    </row>
    <row r="459" customFormat="false" ht="15" hidden="false" customHeight="false" outlineLevel="0" collapsed="false">
      <c r="A459" s="64" t="s">
        <v>768</v>
      </c>
      <c r="B459" s="65" t="n">
        <v>3633</v>
      </c>
      <c r="C459" s="65" t="n">
        <v>189.0704818</v>
      </c>
      <c r="D459" s="65" t="n">
        <v>625.8668137</v>
      </c>
      <c r="E459" s="65" t="n">
        <v>556.1981119</v>
      </c>
      <c r="F459" s="65" t="n">
        <v>169.9048581</v>
      </c>
      <c r="G459" s="65" t="n">
        <v>362.3164919</v>
      </c>
      <c r="H459" s="65" t="n">
        <v>1431</v>
      </c>
      <c r="I459" s="65" t="n">
        <v>200</v>
      </c>
      <c r="J459" s="65" t="n">
        <v>110.3314979</v>
      </c>
      <c r="K459" s="65" t="n">
        <v>1118.988538</v>
      </c>
      <c r="L459" s="65" t="n">
        <v>843.4801161</v>
      </c>
      <c r="M459" s="65" t="n">
        <v>471.7462459</v>
      </c>
      <c r="N459" s="65" t="n">
        <v>126.5808668</v>
      </c>
      <c r="O459" s="65" t="n">
        <v>1700</v>
      </c>
      <c r="P459" s="65" t="n">
        <v>392.3</v>
      </c>
      <c r="Q459" s="65" t="n">
        <v>400.8922541</v>
      </c>
      <c r="R459" s="65" t="n">
        <v>85.23625534</v>
      </c>
      <c r="S459" s="65" t="n">
        <v>5544</v>
      </c>
      <c r="T459" s="66" t="n">
        <v>6785</v>
      </c>
      <c r="U459" s="66" t="n">
        <v>18272</v>
      </c>
      <c r="V459" s="65" t="n">
        <v>901.1</v>
      </c>
      <c r="W459" s="66" t="n">
        <v>2001</v>
      </c>
      <c r="X459" s="65" t="n">
        <v>200.2</v>
      </c>
      <c r="Y459" s="65" t="n">
        <v>568.1508376</v>
      </c>
      <c r="Z459" s="65" t="n">
        <v>390.0772159</v>
      </c>
      <c r="AA459" s="65" t="n">
        <v>300</v>
      </c>
      <c r="AB459" s="65" t="n">
        <v>1122</v>
      </c>
      <c r="AC459" s="67" t="n">
        <v>647.2</v>
      </c>
      <c r="AD459" s="63"/>
    </row>
    <row r="460" customFormat="false" ht="15" hidden="false" customHeight="false" outlineLevel="0" collapsed="false">
      <c r="A460" s="64" t="s">
        <v>769</v>
      </c>
      <c r="B460" s="65" t="n">
        <v>1747</v>
      </c>
      <c r="C460" s="65" t="n">
        <v>152.2592916</v>
      </c>
      <c r="D460" s="65" t="n">
        <v>504.0133012</v>
      </c>
      <c r="E460" s="65" t="n">
        <v>406.8440597</v>
      </c>
      <c r="F460" s="65" t="n">
        <v>136.2824448</v>
      </c>
      <c r="G460" s="65" t="n">
        <v>290.6178073</v>
      </c>
      <c r="H460" s="65" t="n">
        <v>115.4</v>
      </c>
      <c r="I460" s="65" t="n">
        <v>200</v>
      </c>
      <c r="J460" s="65" t="n">
        <v>225.3265558</v>
      </c>
      <c r="K460" s="65" t="n">
        <v>901.1263973</v>
      </c>
      <c r="L460" s="65" t="n">
        <v>679.258252</v>
      </c>
      <c r="M460" s="65" t="n">
        <v>379.8993293</v>
      </c>
      <c r="N460" s="65" t="n">
        <v>101.9361295</v>
      </c>
      <c r="O460" s="65" t="n">
        <v>1700</v>
      </c>
      <c r="P460" s="65" t="n">
        <v>835.7</v>
      </c>
      <c r="Q460" s="65" t="n">
        <v>322.8402977</v>
      </c>
      <c r="R460" s="65" t="n">
        <v>68.64113178</v>
      </c>
      <c r="S460" s="65" t="n">
        <v>7273</v>
      </c>
      <c r="T460" s="66" t="n">
        <v>8609</v>
      </c>
      <c r="U460" s="66" t="n">
        <v>15290</v>
      </c>
      <c r="V460" s="65" t="n">
        <v>150.3</v>
      </c>
      <c r="W460" s="66" t="n">
        <v>1283</v>
      </c>
      <c r="X460" s="65" t="n">
        <v>200</v>
      </c>
      <c r="Y460" s="65" t="n">
        <v>455.7196659</v>
      </c>
      <c r="Z460" s="65" t="n">
        <v>314.1308997</v>
      </c>
      <c r="AA460" s="65" t="n">
        <v>309.7</v>
      </c>
      <c r="AB460" s="65" t="n">
        <v>1740</v>
      </c>
      <c r="AC460" s="67" t="n">
        <v>180</v>
      </c>
      <c r="AD460" s="63"/>
    </row>
    <row r="461" customFormat="false" ht="15" hidden="false" customHeight="false" outlineLevel="0" collapsed="false">
      <c r="A461" s="64" t="s">
        <v>770</v>
      </c>
      <c r="B461" s="65" t="n">
        <v>1461</v>
      </c>
      <c r="C461" s="65" t="n">
        <v>213.7087257</v>
      </c>
      <c r="D461" s="65" t="n">
        <v>707.4250722</v>
      </c>
      <c r="E461" s="65" t="n">
        <v>444.0877163</v>
      </c>
      <c r="F461" s="65" t="n">
        <v>158.2912287</v>
      </c>
      <c r="G461" s="65" t="n">
        <v>337.5508112</v>
      </c>
      <c r="H461" s="65" t="n">
        <v>263.9</v>
      </c>
      <c r="I461" s="65" t="n">
        <v>200</v>
      </c>
      <c r="J461" s="65" t="n">
        <v>105.1258069</v>
      </c>
      <c r="K461" s="65" t="n">
        <v>1264.806713</v>
      </c>
      <c r="L461" s="65" t="n">
        <v>953.3961045</v>
      </c>
      <c r="M461" s="65" t="n">
        <v>533.2206706</v>
      </c>
      <c r="N461" s="65" t="n">
        <v>143.0759339</v>
      </c>
      <c r="O461" s="65" t="n">
        <v>1700</v>
      </c>
      <c r="P461" s="65" t="n">
        <v>708.8</v>
      </c>
      <c r="Q461" s="65" t="n">
        <v>453.1335192</v>
      </c>
      <c r="R461" s="65" t="n">
        <v>96.34360342</v>
      </c>
      <c r="S461" s="65" t="n">
        <v>6271</v>
      </c>
      <c r="T461" s="66" t="n">
        <v>8766</v>
      </c>
      <c r="U461" s="66" t="n">
        <v>19039</v>
      </c>
      <c r="V461" s="65" t="n">
        <v>135.5</v>
      </c>
      <c r="W461" s="66" t="n">
        <v>1047</v>
      </c>
      <c r="X461" s="65" t="n">
        <v>219.7</v>
      </c>
      <c r="Y461" s="65" t="n">
        <v>529.3156133</v>
      </c>
      <c r="Z461" s="65" t="n">
        <v>440.9091465</v>
      </c>
      <c r="AA461" s="65" t="n">
        <v>322.6</v>
      </c>
      <c r="AB461" s="65" t="n">
        <v>2123</v>
      </c>
      <c r="AC461" s="67" t="n">
        <v>361.7</v>
      </c>
      <c r="AD461" s="63"/>
    </row>
    <row r="462" customFormat="false" ht="15" hidden="false" customHeight="false" outlineLevel="0" collapsed="false">
      <c r="A462" s="64" t="s">
        <v>771</v>
      </c>
      <c r="B462" s="65" t="n">
        <v>1199</v>
      </c>
      <c r="C462" s="65" t="n">
        <v>254.9401436</v>
      </c>
      <c r="D462" s="65" t="n">
        <v>843.9105556</v>
      </c>
      <c r="E462" s="65" t="n">
        <v>439.6945378</v>
      </c>
      <c r="F462" s="65" t="n">
        <v>184.3823962</v>
      </c>
      <c r="G462" s="65" t="n">
        <v>393.1893634</v>
      </c>
      <c r="H462" s="65" t="n">
        <v>4.38</v>
      </c>
      <c r="I462" s="65" t="n">
        <v>200</v>
      </c>
      <c r="J462" s="65" t="n">
        <v>130.6745035</v>
      </c>
      <c r="K462" s="65" t="n">
        <v>1508.829384</v>
      </c>
      <c r="L462" s="65" t="n">
        <v>1137.337462</v>
      </c>
      <c r="M462" s="65" t="n">
        <v>636.096415</v>
      </c>
      <c r="N462" s="65" t="n">
        <v>170.6799711</v>
      </c>
      <c r="O462" s="65" t="n">
        <v>2288</v>
      </c>
      <c r="P462" s="65" t="n">
        <v>416.1</v>
      </c>
      <c r="Q462" s="65" t="n">
        <v>540.5578271</v>
      </c>
      <c r="R462" s="65" t="n">
        <v>114.9314423</v>
      </c>
      <c r="S462" s="65" t="n">
        <v>5952</v>
      </c>
      <c r="T462" s="66" t="n">
        <v>7885</v>
      </c>
      <c r="U462" s="66" t="n">
        <v>13988</v>
      </c>
      <c r="V462" s="65" t="n">
        <v>238.2</v>
      </c>
      <c r="W462" s="66" t="n">
        <v>838.7</v>
      </c>
      <c r="X462" s="65" t="n">
        <v>221.4</v>
      </c>
      <c r="Y462" s="65" t="n">
        <v>616.5627873</v>
      </c>
      <c r="Z462" s="65" t="n">
        <v>525.9749723</v>
      </c>
      <c r="AA462" s="65" t="n">
        <v>300</v>
      </c>
      <c r="AB462" s="65" t="n">
        <v>1202</v>
      </c>
      <c r="AC462" s="67" t="n">
        <v>195.3</v>
      </c>
      <c r="AD462" s="63"/>
    </row>
    <row r="463" customFormat="false" ht="15" hidden="false" customHeight="false" outlineLevel="0" collapsed="false">
      <c r="A463" s="64" t="s">
        <v>772</v>
      </c>
      <c r="B463" s="65" t="n">
        <v>1200</v>
      </c>
      <c r="C463" s="65" t="n">
        <v>108.4253576</v>
      </c>
      <c r="D463" s="65" t="n">
        <v>358.9128902</v>
      </c>
      <c r="E463" s="65" t="n">
        <v>429.7658924</v>
      </c>
      <c r="F463" s="65" t="n">
        <v>89.54032475</v>
      </c>
      <c r="G463" s="65" t="n">
        <v>190.9417819</v>
      </c>
      <c r="H463" s="65" t="n">
        <v>3.577</v>
      </c>
      <c r="I463" s="65" t="n">
        <v>200</v>
      </c>
      <c r="J463" s="65" t="n">
        <v>78.98238899</v>
      </c>
      <c r="K463" s="65" t="n">
        <v>641.7010799</v>
      </c>
      <c r="L463" s="65" t="n">
        <v>483.7065646</v>
      </c>
      <c r="M463" s="65" t="n">
        <v>270.530095</v>
      </c>
      <c r="N463" s="65" t="n">
        <v>72.58973279</v>
      </c>
      <c r="O463" s="65" t="n">
        <v>3767</v>
      </c>
      <c r="P463" s="65" t="n">
        <v>259.4</v>
      </c>
      <c r="Q463" s="65" t="n">
        <v>229.8977905</v>
      </c>
      <c r="R463" s="65" t="n">
        <v>48.8800334</v>
      </c>
      <c r="S463" s="65" t="n">
        <v>8796</v>
      </c>
      <c r="T463" s="66" t="n">
        <v>9766</v>
      </c>
      <c r="U463" s="66" t="n">
        <v>17293</v>
      </c>
      <c r="V463" s="65" t="n">
        <v>1494</v>
      </c>
      <c r="W463" s="66" t="n">
        <v>1834</v>
      </c>
      <c r="X463" s="65" t="n">
        <v>203.8</v>
      </c>
      <c r="Y463" s="65" t="n">
        <v>299.4170448</v>
      </c>
      <c r="Z463" s="65" t="n">
        <v>223.6957415</v>
      </c>
      <c r="AA463" s="65" t="n">
        <v>300</v>
      </c>
      <c r="AB463" s="65" t="n">
        <v>1138</v>
      </c>
      <c r="AC463" s="67" t="n">
        <v>190</v>
      </c>
      <c r="AD463" s="63"/>
    </row>
    <row r="464" customFormat="false" ht="15" hidden="false" customHeight="false" outlineLevel="0" collapsed="false">
      <c r="A464" s="64" t="s">
        <v>773</v>
      </c>
      <c r="B464" s="65" t="n">
        <v>1581</v>
      </c>
      <c r="C464" s="65" t="n">
        <v>58.91804021</v>
      </c>
      <c r="D464" s="65" t="n">
        <v>195.0322744</v>
      </c>
      <c r="E464" s="65" t="n">
        <v>364.6447126</v>
      </c>
      <c r="F464" s="65" t="n">
        <v>64.14595648</v>
      </c>
      <c r="G464" s="65" t="n">
        <v>136.7891312</v>
      </c>
      <c r="H464" s="65" t="n">
        <v>5.522</v>
      </c>
      <c r="I464" s="65" t="n">
        <v>200</v>
      </c>
      <c r="J464" s="65" t="n">
        <v>78.29450905</v>
      </c>
      <c r="K464" s="65" t="n">
        <v>348.6985966</v>
      </c>
      <c r="L464" s="65" t="n">
        <v>262.8448128</v>
      </c>
      <c r="M464" s="65" t="n">
        <v>147.0053073</v>
      </c>
      <c r="N464" s="65" t="n">
        <v>39.44506055</v>
      </c>
      <c r="O464" s="65" t="n">
        <v>2684</v>
      </c>
      <c r="P464" s="65" t="n">
        <v>179.8</v>
      </c>
      <c r="Q464" s="65" t="n">
        <v>124.9258251</v>
      </c>
      <c r="R464" s="65" t="n">
        <v>26.56127531</v>
      </c>
      <c r="S464" s="65" t="n">
        <v>6863</v>
      </c>
      <c r="T464" s="66" t="n">
        <v>7303</v>
      </c>
      <c r="U464" s="66" t="n">
        <v>13123</v>
      </c>
      <c r="V464" s="65" t="n">
        <v>269.6</v>
      </c>
      <c r="W464" s="66" t="n">
        <v>1120</v>
      </c>
      <c r="X464" s="65" t="n">
        <v>1164</v>
      </c>
      <c r="Y464" s="65" t="n">
        <v>214.4999226</v>
      </c>
      <c r="Z464" s="65" t="n">
        <v>121.5556488</v>
      </c>
      <c r="AA464" s="65" t="n">
        <v>519.4</v>
      </c>
      <c r="AB464" s="65" t="n">
        <v>1177</v>
      </c>
      <c r="AC464" s="67" t="n">
        <v>399.5</v>
      </c>
      <c r="AD464" s="63"/>
    </row>
    <row r="465" customFormat="false" ht="15" hidden="false" customHeight="false" outlineLevel="0" collapsed="false">
      <c r="A465" s="64" t="s">
        <v>774</v>
      </c>
      <c r="B465" s="65" t="n">
        <v>1482</v>
      </c>
      <c r="C465" s="65" t="n">
        <v>32.49392918</v>
      </c>
      <c r="D465" s="65" t="n">
        <v>107.5623848</v>
      </c>
      <c r="E465" s="65" t="n">
        <v>56.48631789</v>
      </c>
      <c r="F465" s="65" t="n">
        <v>39.43831626</v>
      </c>
      <c r="G465" s="65" t="n">
        <v>84.1009054</v>
      </c>
      <c r="H465" s="65" t="n">
        <v>8.033</v>
      </c>
      <c r="I465" s="65" t="n">
        <v>277.4</v>
      </c>
      <c r="J465" s="65" t="n">
        <v>37.20753954</v>
      </c>
      <c r="K465" s="65" t="n">
        <v>192.3110046</v>
      </c>
      <c r="L465" s="65" t="n">
        <v>144.9617248</v>
      </c>
      <c r="M465" s="65" t="n">
        <v>81.07499891</v>
      </c>
      <c r="N465" s="65" t="n">
        <v>21.75437267</v>
      </c>
      <c r="O465" s="65" t="n">
        <v>1807</v>
      </c>
      <c r="P465" s="65" t="n">
        <v>218.5</v>
      </c>
      <c r="Q465" s="65" t="n">
        <v>68.89792838</v>
      </c>
      <c r="R465" s="65" t="n">
        <v>14.64882735</v>
      </c>
      <c r="S465" s="65" t="n">
        <v>8892</v>
      </c>
      <c r="T465" s="66" t="n">
        <v>5818</v>
      </c>
      <c r="U465" s="66" t="n">
        <v>10549</v>
      </c>
      <c r="V465" s="65" t="n">
        <v>666.5</v>
      </c>
      <c r="W465" s="66" t="n">
        <v>910.2</v>
      </c>
      <c r="X465" s="65" t="n">
        <v>1037</v>
      </c>
      <c r="Y465" s="65" t="n">
        <v>131.8791745</v>
      </c>
      <c r="Z465" s="65" t="n">
        <v>67.03924011</v>
      </c>
      <c r="AA465" s="65" t="n">
        <v>485.1</v>
      </c>
      <c r="AB465" s="65" t="n">
        <v>2000</v>
      </c>
      <c r="AC465" s="67" t="n">
        <v>586.7</v>
      </c>
      <c r="AD465" s="63"/>
    </row>
    <row r="466" customFormat="false" ht="15" hidden="false" customHeight="false" outlineLevel="0" collapsed="false">
      <c r="A466" s="64" t="s">
        <v>775</v>
      </c>
      <c r="B466" s="65" t="n">
        <v>2340</v>
      </c>
      <c r="C466" s="65" t="n">
        <v>18.28974651</v>
      </c>
      <c r="D466" s="65" t="n">
        <v>60.54327076</v>
      </c>
      <c r="E466" s="65" t="n">
        <v>0.259737641</v>
      </c>
      <c r="F466" s="65" t="n">
        <v>42.50746412</v>
      </c>
      <c r="G466" s="65" t="n">
        <v>90.64576172</v>
      </c>
      <c r="H466" s="65" t="n">
        <v>10.69</v>
      </c>
      <c r="I466" s="65" t="n">
        <v>200</v>
      </c>
      <c r="J466" s="65" t="n">
        <v>1.372024851</v>
      </c>
      <c r="K466" s="65" t="n">
        <v>108.2454358</v>
      </c>
      <c r="L466" s="65" t="n">
        <v>81.59410907</v>
      </c>
      <c r="M466" s="65" t="n">
        <v>45.63440667</v>
      </c>
      <c r="N466" s="65" t="n">
        <v>12.24480916</v>
      </c>
      <c r="O466" s="65" t="n">
        <v>4121</v>
      </c>
      <c r="P466" s="65" t="n">
        <v>194.4</v>
      </c>
      <c r="Q466" s="65" t="n">
        <v>38.78034073</v>
      </c>
      <c r="R466" s="65" t="n">
        <v>8.245335226</v>
      </c>
      <c r="S466" s="65" t="n">
        <v>14002</v>
      </c>
      <c r="T466" s="66" t="n">
        <v>6948</v>
      </c>
      <c r="U466" s="66" t="n">
        <v>14222</v>
      </c>
      <c r="V466" s="65" t="n">
        <v>594.9</v>
      </c>
      <c r="W466" s="66" t="n">
        <v>1154</v>
      </c>
      <c r="X466" s="65" t="n">
        <v>520</v>
      </c>
      <c r="Y466" s="65" t="n">
        <v>142.142206</v>
      </c>
      <c r="Z466" s="65" t="n">
        <v>37.73414724</v>
      </c>
      <c r="AA466" s="65" t="n">
        <v>50</v>
      </c>
      <c r="AB466" s="65" t="n">
        <v>1500</v>
      </c>
      <c r="AC466" s="67" t="n">
        <v>886.8</v>
      </c>
      <c r="AD466" s="63"/>
    </row>
    <row r="467" customFormat="false" ht="15" hidden="false" customHeight="false" outlineLevel="0" collapsed="false">
      <c r="A467" s="64" t="s">
        <v>776</v>
      </c>
      <c r="B467" s="65" t="n">
        <v>2312</v>
      </c>
      <c r="C467" s="65" t="n">
        <v>15.908379</v>
      </c>
      <c r="D467" s="65" t="n">
        <v>52.66039617</v>
      </c>
      <c r="E467" s="65" t="n">
        <v>4.758221665</v>
      </c>
      <c r="F467" s="65" t="n">
        <v>42.16734881</v>
      </c>
      <c r="G467" s="65" t="n">
        <v>89.92047708</v>
      </c>
      <c r="H467" s="65" t="n">
        <v>12.1</v>
      </c>
      <c r="I467" s="65" t="n">
        <v>85</v>
      </c>
      <c r="J467" s="65" t="n">
        <v>0.610986545</v>
      </c>
      <c r="K467" s="65" t="n">
        <v>94.15162846</v>
      </c>
      <c r="L467" s="65" t="n">
        <v>70.97036638</v>
      </c>
      <c r="M467" s="65" t="n">
        <v>39.69270084</v>
      </c>
      <c r="N467" s="65" t="n">
        <v>10.65050654</v>
      </c>
      <c r="O467" s="65" t="n">
        <v>8476</v>
      </c>
      <c r="P467" s="65" t="n">
        <v>164.9</v>
      </c>
      <c r="Q467" s="65" t="n">
        <v>33.73105022</v>
      </c>
      <c r="R467" s="65" t="n">
        <v>7.171773412</v>
      </c>
      <c r="S467" s="65" t="n">
        <v>14250</v>
      </c>
      <c r="T467" s="66" t="n">
        <v>7548</v>
      </c>
      <c r="U467" s="66" t="n">
        <v>18983</v>
      </c>
      <c r="V467" s="65" t="n">
        <v>846.2</v>
      </c>
      <c r="W467" s="66" t="n">
        <v>715.4</v>
      </c>
      <c r="X467" s="65" t="n">
        <v>315.4</v>
      </c>
      <c r="Y467" s="65" t="n">
        <v>141.0048825</v>
      </c>
      <c r="Z467" s="65" t="n">
        <v>32.82107355</v>
      </c>
      <c r="AA467" s="65" t="n">
        <v>50</v>
      </c>
      <c r="AB467" s="65" t="n">
        <v>1050</v>
      </c>
      <c r="AC467" s="67" t="n">
        <v>932.3</v>
      </c>
      <c r="AD467" s="63"/>
    </row>
    <row r="468" customFormat="false" ht="15" hidden="false" customHeight="false" outlineLevel="0" collapsed="false">
      <c r="A468" s="64" t="s">
        <v>777</v>
      </c>
      <c r="B468" s="65" t="n">
        <v>1281</v>
      </c>
      <c r="C468" s="65" t="n">
        <v>17.13510777</v>
      </c>
      <c r="D468" s="65" t="n">
        <v>56.72115076</v>
      </c>
      <c r="E468" s="65" t="n">
        <v>43.75322961</v>
      </c>
      <c r="F468" s="65" t="n">
        <v>35.96803637</v>
      </c>
      <c r="G468" s="65" t="n">
        <v>76.70064827</v>
      </c>
      <c r="H468" s="65" t="n">
        <v>13.65</v>
      </c>
      <c r="I468" s="65" t="n">
        <v>85</v>
      </c>
      <c r="J468" s="65" t="n">
        <v>18.32593869</v>
      </c>
      <c r="K468" s="65" t="n">
        <v>101.4118598</v>
      </c>
      <c r="L468" s="65" t="n">
        <v>76.44304154</v>
      </c>
      <c r="M468" s="65" t="n">
        <v>42.753489</v>
      </c>
      <c r="N468" s="65" t="n">
        <v>11.47178964</v>
      </c>
      <c r="O468" s="65" t="n">
        <v>7702</v>
      </c>
      <c r="P468" s="65" t="n">
        <v>143.5</v>
      </c>
      <c r="Q468" s="65" t="n">
        <v>36.33212289</v>
      </c>
      <c r="R468" s="65" t="n">
        <v>7.724804038</v>
      </c>
      <c r="S468" s="65" t="n">
        <v>9471</v>
      </c>
      <c r="T468" s="66" t="n">
        <v>5146</v>
      </c>
      <c r="U468" s="66" t="n">
        <v>14884</v>
      </c>
      <c r="V468" s="65" t="n">
        <v>1391</v>
      </c>
      <c r="W468" s="66" t="n">
        <v>1329</v>
      </c>
      <c r="X468" s="65" t="n">
        <v>340.7</v>
      </c>
      <c r="Y468" s="65" t="n">
        <v>120.2747833</v>
      </c>
      <c r="Z468" s="65" t="n">
        <v>35.35197599</v>
      </c>
      <c r="AA468" s="65" t="n">
        <v>50</v>
      </c>
      <c r="AB468" s="65" t="n">
        <v>600</v>
      </c>
      <c r="AC468" s="67" t="n">
        <v>1178</v>
      </c>
      <c r="AD468" s="63"/>
    </row>
    <row r="469" customFormat="false" ht="15" hidden="false" customHeight="false" outlineLevel="0" collapsed="false">
      <c r="A469" s="64" t="s">
        <v>778</v>
      </c>
      <c r="B469" s="65" t="n">
        <v>805.3</v>
      </c>
      <c r="C469" s="65" t="n">
        <v>19.9718609</v>
      </c>
      <c r="D469" s="65" t="n">
        <v>66.11145657</v>
      </c>
      <c r="E469" s="65" t="n">
        <v>0.586408166</v>
      </c>
      <c r="F469" s="65" t="n">
        <v>24.03799399</v>
      </c>
      <c r="G469" s="65" t="n">
        <v>51.26022738</v>
      </c>
      <c r="H469" s="65" t="n">
        <v>14.7</v>
      </c>
      <c r="I469" s="65" t="n">
        <v>150</v>
      </c>
      <c r="J469" s="65" t="n">
        <v>39.4704213</v>
      </c>
      <c r="K469" s="65" t="n">
        <v>118.2008065</v>
      </c>
      <c r="L469" s="65" t="n">
        <v>89.09834785</v>
      </c>
      <c r="M469" s="65" t="n">
        <v>49.83141903</v>
      </c>
      <c r="N469" s="65" t="n">
        <v>13.37096855</v>
      </c>
      <c r="O469" s="65" t="n">
        <v>1220</v>
      </c>
      <c r="P469" s="65" t="n">
        <v>68.54</v>
      </c>
      <c r="Q469" s="65" t="n">
        <v>42.34698225</v>
      </c>
      <c r="R469" s="65" t="n">
        <v>9.003661594</v>
      </c>
      <c r="S469" s="65" t="n">
        <v>4766</v>
      </c>
      <c r="T469" s="66" t="n">
        <v>3905</v>
      </c>
      <c r="U469" s="66" t="n">
        <v>8594</v>
      </c>
      <c r="V469" s="65" t="n">
        <v>1069</v>
      </c>
      <c r="W469" s="66" t="n">
        <v>1129</v>
      </c>
      <c r="X469" s="65" t="n">
        <v>264.3</v>
      </c>
      <c r="Y469" s="65" t="n">
        <v>80.38149455</v>
      </c>
      <c r="Z469" s="65" t="n">
        <v>41.20456997</v>
      </c>
      <c r="AA469" s="65" t="n">
        <v>50</v>
      </c>
      <c r="AB469" s="65" t="n">
        <v>507.1</v>
      </c>
      <c r="AC469" s="67" t="n">
        <v>1079</v>
      </c>
      <c r="AD469" s="63"/>
    </row>
    <row r="470" customFormat="false" ht="15" hidden="false" customHeight="false" outlineLevel="0" collapsed="false">
      <c r="A470" s="64" t="s">
        <v>779</v>
      </c>
      <c r="B470" s="65" t="n">
        <v>1014</v>
      </c>
      <c r="C470" s="65" t="n">
        <v>49.25628901</v>
      </c>
      <c r="D470" s="65" t="n">
        <v>163.0496541</v>
      </c>
      <c r="E470" s="65" t="n">
        <v>150.1983596</v>
      </c>
      <c r="F470" s="65" t="n">
        <v>44.40168882</v>
      </c>
      <c r="G470" s="65" t="n">
        <v>94.68513327</v>
      </c>
      <c r="H470" s="65" t="n">
        <v>37.02</v>
      </c>
      <c r="I470" s="65" t="n">
        <v>200</v>
      </c>
      <c r="J470" s="65" t="n">
        <v>143.87121</v>
      </c>
      <c r="K470" s="65" t="n">
        <v>291.5168053</v>
      </c>
      <c r="L470" s="65" t="n">
        <v>219.7418655</v>
      </c>
      <c r="M470" s="65" t="n">
        <v>122.8984515</v>
      </c>
      <c r="N470" s="65" t="n">
        <v>32.97661117</v>
      </c>
      <c r="O470" s="65" t="n">
        <v>1700</v>
      </c>
      <c r="P470" s="65" t="n">
        <v>236.1</v>
      </c>
      <c r="Q470" s="65" t="n">
        <v>104.4397018</v>
      </c>
      <c r="R470" s="65" t="n">
        <v>22.20559015</v>
      </c>
      <c r="S470" s="65" t="n">
        <v>4725</v>
      </c>
      <c r="T470" s="66" t="n">
        <v>3903</v>
      </c>
      <c r="U470" s="66" t="n">
        <v>8866</v>
      </c>
      <c r="V470" s="65" t="n">
        <v>406.4</v>
      </c>
      <c r="W470" s="66" t="n">
        <v>776.9</v>
      </c>
      <c r="X470" s="65" t="n">
        <v>635.6</v>
      </c>
      <c r="Y470" s="65" t="n">
        <v>148.4763707</v>
      </c>
      <c r="Z470" s="65" t="n">
        <v>101.6221882</v>
      </c>
      <c r="AA470" s="65" t="n">
        <v>150</v>
      </c>
      <c r="AB470" s="65" t="n">
        <v>629.2</v>
      </c>
      <c r="AC470" s="67" t="n">
        <v>592.2</v>
      </c>
      <c r="AD470" s="63"/>
    </row>
    <row r="471" customFormat="false" ht="15" hidden="false" customHeight="false" outlineLevel="0" collapsed="false">
      <c r="A471" s="64" t="s">
        <v>780</v>
      </c>
      <c r="B471" s="65" t="n">
        <v>1088</v>
      </c>
      <c r="C471" s="65" t="n">
        <v>152.4193878</v>
      </c>
      <c r="D471" s="65" t="n">
        <v>504.5432566</v>
      </c>
      <c r="E471" s="65" t="n">
        <v>400.2906375</v>
      </c>
      <c r="F471" s="65" t="n">
        <v>134.3732287</v>
      </c>
      <c r="G471" s="65" t="n">
        <v>286.5464671</v>
      </c>
      <c r="H471" s="65" t="n">
        <v>88.29</v>
      </c>
      <c r="I471" s="65" t="n">
        <v>200</v>
      </c>
      <c r="J471" s="65" t="n">
        <v>287.9549682</v>
      </c>
      <c r="K471" s="65" t="n">
        <v>902.0739056</v>
      </c>
      <c r="L471" s="65" t="n">
        <v>679.9724724</v>
      </c>
      <c r="M471" s="65" t="n">
        <v>380.2987824</v>
      </c>
      <c r="N471" s="65" t="n">
        <v>102.0433124</v>
      </c>
      <c r="O471" s="65" t="n">
        <v>1700</v>
      </c>
      <c r="P471" s="65" t="n">
        <v>197.8</v>
      </c>
      <c r="Q471" s="65" t="n">
        <v>323.1797549</v>
      </c>
      <c r="R471" s="65" t="n">
        <v>68.71330594</v>
      </c>
      <c r="S471" s="65" t="n">
        <v>4927</v>
      </c>
      <c r="T471" s="66" t="n">
        <v>5748</v>
      </c>
      <c r="U471" s="66" t="n">
        <v>14521</v>
      </c>
      <c r="V471" s="65" t="n">
        <v>812.4</v>
      </c>
      <c r="W471" s="66" t="n">
        <v>1171</v>
      </c>
      <c r="X471" s="65" t="n">
        <v>200.2</v>
      </c>
      <c r="Y471" s="65" t="n">
        <v>449.335371</v>
      </c>
      <c r="Z471" s="65" t="n">
        <v>314.4611993</v>
      </c>
      <c r="AA471" s="65" t="n">
        <v>150</v>
      </c>
      <c r="AB471" s="65" t="n">
        <v>691.3</v>
      </c>
      <c r="AC471" s="67" t="n">
        <v>337.3</v>
      </c>
      <c r="AD471" s="63"/>
    </row>
    <row r="472" customFormat="false" ht="15" hidden="false" customHeight="false" outlineLevel="0" collapsed="false">
      <c r="A472" s="64" t="s">
        <v>781</v>
      </c>
      <c r="B472" s="65" t="n">
        <v>13798</v>
      </c>
      <c r="C472" s="65" t="n">
        <v>117.1112717</v>
      </c>
      <c r="D472" s="65" t="n">
        <v>387.6652653</v>
      </c>
      <c r="E472" s="65" t="n">
        <v>288.224292</v>
      </c>
      <c r="F472" s="65" t="n">
        <v>85.76200306</v>
      </c>
      <c r="G472" s="65" t="n">
        <v>182.8846358</v>
      </c>
      <c r="H472" s="65" t="n">
        <v>1197</v>
      </c>
      <c r="I472" s="65" t="n">
        <v>200</v>
      </c>
      <c r="J472" s="65" t="n">
        <v>97.42920041</v>
      </c>
      <c r="K472" s="65" t="n">
        <v>693.1075093</v>
      </c>
      <c r="L472" s="65" t="n">
        <v>522.4561135</v>
      </c>
      <c r="M472" s="65" t="n">
        <v>292.202158</v>
      </c>
      <c r="N472" s="65" t="n">
        <v>78.40486866</v>
      </c>
      <c r="O472" s="65" t="n">
        <v>1700</v>
      </c>
      <c r="P472" s="65" t="n">
        <v>196.6</v>
      </c>
      <c r="Q472" s="65" t="n">
        <v>248.314815</v>
      </c>
      <c r="R472" s="65" t="n">
        <v>52.79579428</v>
      </c>
      <c r="S472" s="65" t="n">
        <v>16714</v>
      </c>
      <c r="T472" s="66" t="n">
        <v>25797</v>
      </c>
      <c r="U472" s="66" t="n">
        <v>59576</v>
      </c>
      <c r="V472" s="65" t="n">
        <v>921.6</v>
      </c>
      <c r="W472" s="66" t="n">
        <v>1463</v>
      </c>
      <c r="X472" s="65" t="n">
        <v>200.4</v>
      </c>
      <c r="Y472" s="65" t="n">
        <v>286.7825819</v>
      </c>
      <c r="Z472" s="65" t="n">
        <v>241.6159222</v>
      </c>
      <c r="AA472" s="65" t="n">
        <v>159.3</v>
      </c>
      <c r="AB472" s="65" t="n">
        <v>8134</v>
      </c>
      <c r="AC472" s="67" t="n">
        <v>3419</v>
      </c>
      <c r="AD472" s="63"/>
    </row>
    <row r="473" customFormat="false" ht="15" hidden="false" customHeight="false" outlineLevel="0" collapsed="false">
      <c r="A473" s="64" t="s">
        <v>782</v>
      </c>
      <c r="B473" s="65" t="n">
        <v>16602</v>
      </c>
      <c r="C473" s="65" t="n">
        <v>321.2962238</v>
      </c>
      <c r="D473" s="65" t="n">
        <v>1063.564455</v>
      </c>
      <c r="E473" s="65" t="n">
        <v>1462.920763</v>
      </c>
      <c r="F473" s="65" t="n">
        <v>304.5752962</v>
      </c>
      <c r="G473" s="65" t="n">
        <v>649.4967484</v>
      </c>
      <c r="H473" s="65" t="n">
        <v>1698</v>
      </c>
      <c r="I473" s="65" t="n">
        <v>200</v>
      </c>
      <c r="J473" s="65" t="n">
        <v>1243.526535</v>
      </c>
      <c r="K473" s="65" t="n">
        <v>1901.549033</v>
      </c>
      <c r="L473" s="65" t="n">
        <v>1433.364815</v>
      </c>
      <c r="M473" s="65" t="n">
        <v>801.660238</v>
      </c>
      <c r="N473" s="65" t="n">
        <v>215.1047278</v>
      </c>
      <c r="O473" s="65" t="n">
        <v>18642</v>
      </c>
      <c r="P473" s="65" t="n">
        <v>464.3</v>
      </c>
      <c r="Q473" s="65" t="n">
        <v>681.2547691</v>
      </c>
      <c r="R473" s="65" t="n">
        <v>144.8459152</v>
      </c>
      <c r="S473" s="65" t="n">
        <v>31550</v>
      </c>
      <c r="T473" s="66" t="n">
        <v>44970</v>
      </c>
      <c r="U473" s="66" t="n">
        <v>74520</v>
      </c>
      <c r="V473" s="65" t="n">
        <v>695.6</v>
      </c>
      <c r="W473" s="66" t="n">
        <v>1417</v>
      </c>
      <c r="X473" s="65" t="n">
        <v>1262</v>
      </c>
      <c r="Y473" s="65" t="n">
        <v>1018.480058</v>
      </c>
      <c r="Z473" s="65" t="n">
        <v>662.8762739</v>
      </c>
      <c r="AA473" s="65" t="n">
        <v>170.3</v>
      </c>
      <c r="AB473" s="65" t="n">
        <v>13817</v>
      </c>
      <c r="AC473" s="67" t="n">
        <v>34630</v>
      </c>
      <c r="AD473" s="63"/>
    </row>
    <row r="474" customFormat="false" ht="15" hidden="false" customHeight="false" outlineLevel="0" collapsed="false">
      <c r="A474" s="64" t="s">
        <v>783</v>
      </c>
      <c r="B474" s="65" t="n">
        <v>4237</v>
      </c>
      <c r="C474" s="65" t="n">
        <v>300.3692102</v>
      </c>
      <c r="D474" s="65" t="n">
        <v>994.2912228</v>
      </c>
      <c r="E474" s="65" t="n">
        <v>1322.848323</v>
      </c>
      <c r="F474" s="65" t="n">
        <v>254.0686161</v>
      </c>
      <c r="G474" s="65" t="n">
        <v>541.792923</v>
      </c>
      <c r="H474" s="65" t="n">
        <v>418.5</v>
      </c>
      <c r="I474" s="65" t="n">
        <v>200</v>
      </c>
      <c r="J474" s="65" t="n">
        <v>830.3716774</v>
      </c>
      <c r="K474" s="65" t="n">
        <v>1777.695282</v>
      </c>
      <c r="L474" s="65" t="n">
        <v>1340.005346</v>
      </c>
      <c r="M474" s="65" t="n">
        <v>749.4456351</v>
      </c>
      <c r="N474" s="65" t="n">
        <v>201.0942937</v>
      </c>
      <c r="O474" s="65" t="n">
        <v>6847</v>
      </c>
      <c r="P474" s="65" t="n">
        <v>2946</v>
      </c>
      <c r="Q474" s="65" t="n">
        <v>636.8825456</v>
      </c>
      <c r="R474" s="65" t="n">
        <v>135.4116542</v>
      </c>
      <c r="S474" s="65" t="n">
        <v>8364</v>
      </c>
      <c r="T474" s="66" t="n">
        <v>11416</v>
      </c>
      <c r="U474" s="66" t="n">
        <v>29276</v>
      </c>
      <c r="V474" s="65" t="n">
        <v>649.7</v>
      </c>
      <c r="W474" s="66" t="n">
        <v>3889</v>
      </c>
      <c r="X474" s="65" t="n">
        <v>221.4</v>
      </c>
      <c r="Y474" s="65" t="n">
        <v>849.5889916</v>
      </c>
      <c r="Z474" s="65" t="n">
        <v>619.7010985</v>
      </c>
      <c r="AA474" s="65" t="n">
        <v>522.5</v>
      </c>
      <c r="AB474" s="65" t="n">
        <v>3984</v>
      </c>
      <c r="AC474" s="67" t="n">
        <v>365.3</v>
      </c>
      <c r="AD474" s="63"/>
    </row>
    <row r="475" customFormat="false" ht="15" hidden="false" customHeight="false" outlineLevel="0" collapsed="false">
      <c r="A475" s="64" t="s">
        <v>784</v>
      </c>
      <c r="B475" s="65" t="n">
        <v>2775</v>
      </c>
      <c r="C475" s="65" t="n">
        <v>106.2414968</v>
      </c>
      <c r="D475" s="65" t="n">
        <v>351.6838082</v>
      </c>
      <c r="E475" s="65" t="n">
        <v>1468.005876</v>
      </c>
      <c r="F475" s="65" t="n">
        <v>88.69711229</v>
      </c>
      <c r="G475" s="65" t="n">
        <v>189.1436592</v>
      </c>
      <c r="H475" s="65" t="n">
        <v>73.63</v>
      </c>
      <c r="I475" s="65" t="n">
        <v>200</v>
      </c>
      <c r="J475" s="65" t="n">
        <v>388.9166285</v>
      </c>
      <c r="K475" s="65" t="n">
        <v>628.7761897</v>
      </c>
      <c r="L475" s="65" t="n">
        <v>473.9639376</v>
      </c>
      <c r="M475" s="65" t="n">
        <v>265.0811845</v>
      </c>
      <c r="N475" s="65" t="n">
        <v>71.127659</v>
      </c>
      <c r="O475" s="65" t="n">
        <v>8762</v>
      </c>
      <c r="P475" s="65" t="n">
        <v>329.5</v>
      </c>
      <c r="Q475" s="65" t="n">
        <v>225.2672798</v>
      </c>
      <c r="R475" s="65" t="n">
        <v>47.89551103</v>
      </c>
      <c r="S475" s="65" t="n">
        <v>13482</v>
      </c>
      <c r="T475" s="66" t="n">
        <v>14924</v>
      </c>
      <c r="U475" s="66" t="n">
        <v>32355</v>
      </c>
      <c r="V475" s="65" t="n">
        <v>585.1</v>
      </c>
      <c r="W475" s="66" t="n">
        <v>1275</v>
      </c>
      <c r="X475" s="65" t="n">
        <v>1072</v>
      </c>
      <c r="Y475" s="65" t="n">
        <v>296.597397</v>
      </c>
      <c r="Z475" s="65" t="n">
        <v>219.19015</v>
      </c>
      <c r="AA475" s="65" t="n">
        <v>4140</v>
      </c>
      <c r="AB475" s="65" t="n">
        <v>3407</v>
      </c>
      <c r="AC475" s="67" t="n">
        <v>181.8</v>
      </c>
      <c r="AD475" s="63"/>
    </row>
    <row r="476" customFormat="false" ht="15" hidden="false" customHeight="false" outlineLevel="0" collapsed="false">
      <c r="A476" s="64" t="s">
        <v>785</v>
      </c>
      <c r="B476" s="65" t="n">
        <v>3717</v>
      </c>
      <c r="C476" s="65" t="n">
        <v>58.39137185</v>
      </c>
      <c r="D476" s="65" t="n">
        <v>193.288881</v>
      </c>
      <c r="E476" s="65" t="n">
        <v>578.9171794</v>
      </c>
      <c r="F476" s="65" t="n">
        <v>55.72742902</v>
      </c>
      <c r="G476" s="65" t="n">
        <v>118.8368998</v>
      </c>
      <c r="H476" s="65" t="n">
        <v>46.59</v>
      </c>
      <c r="I476" s="65" t="n">
        <v>200</v>
      </c>
      <c r="J476" s="65" t="n">
        <v>156.4581663</v>
      </c>
      <c r="K476" s="65" t="n">
        <v>345.5815799</v>
      </c>
      <c r="L476" s="65" t="n">
        <v>260.4952431</v>
      </c>
      <c r="M476" s="65" t="n">
        <v>145.6912269</v>
      </c>
      <c r="N476" s="65" t="n">
        <v>39.09246116</v>
      </c>
      <c r="O476" s="65" t="n">
        <v>6827</v>
      </c>
      <c r="P476" s="65" t="n">
        <v>181.7</v>
      </c>
      <c r="Q476" s="65" t="n">
        <v>123.8091132</v>
      </c>
      <c r="R476" s="65" t="n">
        <v>26.32384407</v>
      </c>
      <c r="S476" s="65" t="n">
        <v>12983</v>
      </c>
      <c r="T476" s="66" t="n">
        <v>15202</v>
      </c>
      <c r="U476" s="66" t="n">
        <v>33184</v>
      </c>
      <c r="V476" s="65" t="n">
        <v>2517</v>
      </c>
      <c r="W476" s="66" t="n">
        <v>3010</v>
      </c>
      <c r="X476" s="65" t="n">
        <v>1566</v>
      </c>
      <c r="Y476" s="65" t="n">
        <v>186.3489122</v>
      </c>
      <c r="Z476" s="65" t="n">
        <v>120.4690629</v>
      </c>
      <c r="AA476" s="65" t="n">
        <v>1080</v>
      </c>
      <c r="AB476" s="65" t="n">
        <v>2376</v>
      </c>
      <c r="AC476" s="67" t="n">
        <v>346.5</v>
      </c>
      <c r="AD476" s="63"/>
    </row>
    <row r="477" customFormat="false" ht="15" hidden="false" customHeight="false" outlineLevel="0" collapsed="false">
      <c r="A477" s="64" t="s">
        <v>786</v>
      </c>
      <c r="B477" s="65" t="n">
        <v>3852</v>
      </c>
      <c r="C477" s="65" t="n">
        <v>28.27065351</v>
      </c>
      <c r="D477" s="65" t="n">
        <v>93.58237026</v>
      </c>
      <c r="E477" s="65" t="n">
        <v>118.3738503</v>
      </c>
      <c r="F477" s="65" t="n">
        <v>42.54739831</v>
      </c>
      <c r="G477" s="65" t="n">
        <v>90.73092006</v>
      </c>
      <c r="H477" s="65" t="n">
        <v>3.873</v>
      </c>
      <c r="I477" s="65" t="n">
        <v>277.4</v>
      </c>
      <c r="J477" s="65" t="n">
        <v>12.61850548</v>
      </c>
      <c r="K477" s="65" t="n">
        <v>167.3161084</v>
      </c>
      <c r="L477" s="65" t="n">
        <v>126.1208724</v>
      </c>
      <c r="M477" s="65" t="n">
        <v>70.53758226</v>
      </c>
      <c r="N477" s="65" t="n">
        <v>18.92693028</v>
      </c>
      <c r="O477" s="65" t="n">
        <v>4119</v>
      </c>
      <c r="P477" s="65" t="n">
        <v>231.7</v>
      </c>
      <c r="Q477" s="65" t="n">
        <v>59.94318046</v>
      </c>
      <c r="R477" s="65" t="n">
        <v>12.74490136</v>
      </c>
      <c r="S477" s="65" t="n">
        <v>9783</v>
      </c>
      <c r="T477" s="66" t="n">
        <v>6984</v>
      </c>
      <c r="U477" s="66" t="n">
        <v>19620</v>
      </c>
      <c r="V477" s="65" t="n">
        <v>467.9</v>
      </c>
      <c r="W477" s="66" t="n">
        <v>1275</v>
      </c>
      <c r="X477" s="65" t="n">
        <v>1871</v>
      </c>
      <c r="Y477" s="65" t="n">
        <v>142.2757434</v>
      </c>
      <c r="Z477" s="65" t="n">
        <v>58.32606817</v>
      </c>
      <c r="AA477" s="65" t="n">
        <v>1007</v>
      </c>
      <c r="AB477" s="65" t="n">
        <v>4697</v>
      </c>
      <c r="AC477" s="67" t="n">
        <v>256.5</v>
      </c>
      <c r="AD477" s="63"/>
    </row>
    <row r="478" customFormat="false" ht="15" hidden="false" customHeight="false" outlineLevel="0" collapsed="false">
      <c r="A478" s="64" t="s">
        <v>787</v>
      </c>
      <c r="B478" s="65" t="n">
        <v>4941</v>
      </c>
      <c r="C478" s="65" t="n">
        <v>19.37892799</v>
      </c>
      <c r="D478" s="65" t="n">
        <v>64.14871215</v>
      </c>
      <c r="E478" s="65" t="n">
        <v>9.519657121</v>
      </c>
      <c r="F478" s="65" t="n">
        <v>31.4545368</v>
      </c>
      <c r="G478" s="65" t="n">
        <v>67.07575968</v>
      </c>
      <c r="H478" s="65" t="n">
        <v>10.76</v>
      </c>
      <c r="I478" s="65" t="n">
        <v>200</v>
      </c>
      <c r="J478" s="65" t="n">
        <v>76.72322279</v>
      </c>
      <c r="K478" s="65" t="n">
        <v>114.6916118</v>
      </c>
      <c r="L478" s="65" t="n">
        <v>86.45315903</v>
      </c>
      <c r="M478" s="65" t="n">
        <v>48.35200313</v>
      </c>
      <c r="N478" s="65" t="n">
        <v>12.97400567</v>
      </c>
      <c r="O478" s="65" t="n">
        <v>1275</v>
      </c>
      <c r="P478" s="65" t="n">
        <v>2072</v>
      </c>
      <c r="Q478" s="65" t="n">
        <v>41.08976742</v>
      </c>
      <c r="R478" s="65" t="n">
        <v>8.736357143</v>
      </c>
      <c r="S478" s="65" t="n">
        <v>11145</v>
      </c>
      <c r="T478" s="66" t="n">
        <v>4573</v>
      </c>
      <c r="U478" s="66" t="n">
        <v>15579</v>
      </c>
      <c r="V478" s="65" t="n">
        <v>882.5</v>
      </c>
      <c r="W478" s="66" t="n">
        <v>2766</v>
      </c>
      <c r="X478" s="65" t="n">
        <v>790.3</v>
      </c>
      <c r="Y478" s="65" t="n">
        <v>105.1819332</v>
      </c>
      <c r="Z478" s="65" t="n">
        <v>39.98127156</v>
      </c>
      <c r="AA478" s="65" t="n">
        <v>4046</v>
      </c>
      <c r="AB478" s="65" t="n">
        <v>4835</v>
      </c>
      <c r="AC478" s="67" t="n">
        <v>802.1</v>
      </c>
      <c r="AD478" s="63"/>
    </row>
    <row r="479" customFormat="false" ht="15" hidden="false" customHeight="false" outlineLevel="0" collapsed="false">
      <c r="A479" s="64" t="s">
        <v>788</v>
      </c>
      <c r="B479" s="65" t="n">
        <v>3291</v>
      </c>
      <c r="C479" s="65" t="n">
        <v>17.47729788</v>
      </c>
      <c r="D479" s="65" t="n">
        <v>57.85387881</v>
      </c>
      <c r="E479" s="65" t="n">
        <v>9.733454223</v>
      </c>
      <c r="F479" s="65" t="n">
        <v>34.03679749</v>
      </c>
      <c r="G479" s="65" t="n">
        <v>72.58234523</v>
      </c>
      <c r="H479" s="65" t="n">
        <v>13.46</v>
      </c>
      <c r="I479" s="65" t="n">
        <v>85</v>
      </c>
      <c r="J479" s="65" t="n">
        <v>66.04588429</v>
      </c>
      <c r="K479" s="65" t="n">
        <v>103.4370665</v>
      </c>
      <c r="L479" s="65" t="n">
        <v>77.96961805</v>
      </c>
      <c r="M479" s="65" t="n">
        <v>43.6072812</v>
      </c>
      <c r="N479" s="65" t="n">
        <v>11.70088263</v>
      </c>
      <c r="O479" s="65" t="n">
        <v>8673</v>
      </c>
      <c r="P479" s="65" t="n">
        <v>1680</v>
      </c>
      <c r="Q479" s="65" t="n">
        <v>37.05767965</v>
      </c>
      <c r="R479" s="65" t="n">
        <v>7.879069282</v>
      </c>
      <c r="S479" s="65" t="n">
        <v>12950</v>
      </c>
      <c r="T479" s="66" t="n">
        <v>7018</v>
      </c>
      <c r="U479" s="66" t="n">
        <v>19708</v>
      </c>
      <c r="V479" s="65" t="n">
        <v>944.1</v>
      </c>
      <c r="W479" s="66" t="n">
        <v>2332</v>
      </c>
      <c r="X479" s="65" t="n">
        <v>331.2</v>
      </c>
      <c r="Y479" s="65" t="n">
        <v>113.8168457</v>
      </c>
      <c r="Z479" s="65" t="n">
        <v>36.0579591</v>
      </c>
      <c r="AA479" s="65" t="n">
        <v>250</v>
      </c>
      <c r="AB479" s="65" t="n">
        <v>700</v>
      </c>
      <c r="AC479" s="67" t="n">
        <v>867.3</v>
      </c>
      <c r="AD479" s="63"/>
    </row>
    <row r="480" customFormat="false" ht="15" hidden="false" customHeight="false" outlineLevel="0" collapsed="false">
      <c r="A480" s="64" t="s">
        <v>789</v>
      </c>
      <c r="B480" s="65" t="n">
        <v>2644</v>
      </c>
      <c r="C480" s="65" t="n">
        <v>18.44945387</v>
      </c>
      <c r="D480" s="65" t="n">
        <v>61.07193889</v>
      </c>
      <c r="E480" s="65" t="n">
        <v>37.88877369</v>
      </c>
      <c r="F480" s="65" t="n">
        <v>30.20336504</v>
      </c>
      <c r="G480" s="65" t="n">
        <v>64.40767728</v>
      </c>
      <c r="H480" s="65" t="n">
        <v>13.51</v>
      </c>
      <c r="I480" s="65" t="n">
        <v>85</v>
      </c>
      <c r="J480" s="65" t="n">
        <v>34.1270302</v>
      </c>
      <c r="K480" s="65" t="n">
        <v>109.1906427</v>
      </c>
      <c r="L480" s="65" t="n">
        <v>82.3065946</v>
      </c>
      <c r="M480" s="65" t="n">
        <v>46.03288954</v>
      </c>
      <c r="N480" s="65" t="n">
        <v>12.3517317</v>
      </c>
      <c r="O480" s="65" t="n">
        <v>3365</v>
      </c>
      <c r="P480" s="65" t="n">
        <v>1375</v>
      </c>
      <c r="Q480" s="65" t="n">
        <v>39.11897341</v>
      </c>
      <c r="R480" s="65" t="n">
        <v>8.317334077</v>
      </c>
      <c r="S480" s="65" t="n">
        <v>7822</v>
      </c>
      <c r="T480" s="66" t="n">
        <v>4113</v>
      </c>
      <c r="U480" s="66" t="n">
        <v>11722</v>
      </c>
      <c r="V480" s="65" t="n">
        <v>1281</v>
      </c>
      <c r="W480" s="66" t="n">
        <v>2445</v>
      </c>
      <c r="X480" s="65" t="n">
        <v>329.2</v>
      </c>
      <c r="Y480" s="65" t="n">
        <v>100.9980959</v>
      </c>
      <c r="Z480" s="65" t="n">
        <v>38.06364448</v>
      </c>
      <c r="AA480" s="65" t="n">
        <v>250</v>
      </c>
      <c r="AB480" s="65" t="n">
        <v>600</v>
      </c>
      <c r="AC480" s="67" t="n">
        <v>1060</v>
      </c>
      <c r="AD480" s="63"/>
    </row>
    <row r="481" customFormat="false" ht="15" hidden="false" customHeight="false" outlineLevel="0" collapsed="false">
      <c r="A481" s="64" t="s">
        <v>790</v>
      </c>
      <c r="B481" s="65" t="n">
        <v>2005</v>
      </c>
      <c r="C481" s="65" t="n">
        <v>117.1742525</v>
      </c>
      <c r="D481" s="65" t="n">
        <v>387.8737462</v>
      </c>
      <c r="E481" s="65" t="n">
        <v>326.2865624</v>
      </c>
      <c r="F481" s="65" t="n">
        <v>114.7397481</v>
      </c>
      <c r="G481" s="65" t="n">
        <v>244.6787191</v>
      </c>
      <c r="H481" s="65" t="n">
        <v>14.64</v>
      </c>
      <c r="I481" s="65" t="n">
        <v>150</v>
      </c>
      <c r="J481" s="65" t="n">
        <v>616.8625327</v>
      </c>
      <c r="K481" s="65" t="n">
        <v>693.4802527</v>
      </c>
      <c r="L481" s="65" t="n">
        <v>522.7370829</v>
      </c>
      <c r="M481" s="65" t="n">
        <v>292.3593002</v>
      </c>
      <c r="N481" s="65" t="n">
        <v>78.44703369</v>
      </c>
      <c r="O481" s="65" t="n">
        <v>1000</v>
      </c>
      <c r="P481" s="65" t="n">
        <v>619.4</v>
      </c>
      <c r="Q481" s="65" t="n">
        <v>248.4483552</v>
      </c>
      <c r="R481" s="65" t="n">
        <v>52.8241871</v>
      </c>
      <c r="S481" s="65" t="n">
        <v>4614</v>
      </c>
      <c r="T481" s="66" t="n">
        <v>4113</v>
      </c>
      <c r="U481" s="66" t="n">
        <v>8524</v>
      </c>
      <c r="V481" s="65" t="n">
        <v>1322</v>
      </c>
      <c r="W481" s="66" t="n">
        <v>1857</v>
      </c>
      <c r="X481" s="65" t="n">
        <v>309.7</v>
      </c>
      <c r="Y481" s="65" t="n">
        <v>383.6822841</v>
      </c>
      <c r="Z481" s="65" t="n">
        <v>241.7458598</v>
      </c>
      <c r="AA481" s="65" t="n">
        <v>250</v>
      </c>
      <c r="AB481" s="65" t="n">
        <v>500</v>
      </c>
      <c r="AC481" s="67" t="n">
        <v>918.8</v>
      </c>
      <c r="AD481" s="63"/>
    </row>
    <row r="482" customFormat="false" ht="15" hidden="false" customHeight="false" outlineLevel="0" collapsed="false">
      <c r="A482" s="64" t="s">
        <v>791</v>
      </c>
      <c r="B482" s="65" t="n">
        <v>1144</v>
      </c>
      <c r="C482" s="65" t="n">
        <v>160.8828285</v>
      </c>
      <c r="D482" s="65" t="n">
        <v>532.5591933</v>
      </c>
      <c r="E482" s="65" t="n">
        <v>1161.56622</v>
      </c>
      <c r="F482" s="65" t="n">
        <v>126.3374248</v>
      </c>
      <c r="G482" s="65" t="n">
        <v>269.4103811</v>
      </c>
      <c r="H482" s="65" t="n">
        <v>7.867</v>
      </c>
      <c r="I482" s="65" t="n">
        <v>200</v>
      </c>
      <c r="J482" s="65" t="n">
        <v>288.0571043</v>
      </c>
      <c r="K482" s="65" t="n">
        <v>952.1636552</v>
      </c>
      <c r="L482" s="65" t="n">
        <v>717.7295239</v>
      </c>
      <c r="M482" s="65" t="n">
        <v>401.415756</v>
      </c>
      <c r="N482" s="65" t="n">
        <v>107.7095044</v>
      </c>
      <c r="O482" s="65" t="n">
        <v>3800</v>
      </c>
      <c r="P482" s="65" t="n">
        <v>237.1</v>
      </c>
      <c r="Q482" s="65" t="n">
        <v>341.1250617</v>
      </c>
      <c r="R482" s="65" t="n">
        <v>72.52877192</v>
      </c>
      <c r="S482" s="65" t="n">
        <v>5196</v>
      </c>
      <c r="T482" s="66" t="n">
        <v>4118</v>
      </c>
      <c r="U482" s="66" t="n">
        <v>9702</v>
      </c>
      <c r="V482" s="65" t="n">
        <v>466.1</v>
      </c>
      <c r="W482" s="66" t="n">
        <v>701.7</v>
      </c>
      <c r="X482" s="65" t="n">
        <v>794.7</v>
      </c>
      <c r="Y482" s="65" t="n">
        <v>422.4641635</v>
      </c>
      <c r="Z482" s="65" t="n">
        <v>331.922388</v>
      </c>
      <c r="AA482" s="65" t="n">
        <v>529.4</v>
      </c>
      <c r="AB482" s="65" t="n">
        <v>596.6</v>
      </c>
      <c r="AC482" s="67" t="n">
        <v>675.4</v>
      </c>
      <c r="AD482" s="63"/>
    </row>
    <row r="483" customFormat="false" ht="15" hidden="false" customHeight="false" outlineLevel="0" collapsed="false">
      <c r="A483" s="64" t="s">
        <v>792</v>
      </c>
      <c r="B483" s="65" t="n">
        <v>4736</v>
      </c>
      <c r="C483" s="65" t="n">
        <v>179.342475</v>
      </c>
      <c r="D483" s="65" t="n">
        <v>593.664872</v>
      </c>
      <c r="E483" s="65" t="n">
        <v>900.0243547</v>
      </c>
      <c r="F483" s="65" t="n">
        <v>141.0050295</v>
      </c>
      <c r="G483" s="65" t="n">
        <v>300.6885632</v>
      </c>
      <c r="H483" s="65" t="n">
        <v>634</v>
      </c>
      <c r="I483" s="65" t="n">
        <v>200</v>
      </c>
      <c r="J483" s="65" t="n">
        <v>313.2093127</v>
      </c>
      <c r="K483" s="65" t="n">
        <v>1061.414621</v>
      </c>
      <c r="L483" s="65" t="n">
        <v>800.0815896</v>
      </c>
      <c r="M483" s="65" t="n">
        <v>447.4740768</v>
      </c>
      <c r="N483" s="65" t="n">
        <v>120.06806</v>
      </c>
      <c r="O483" s="65" t="n">
        <v>1700</v>
      </c>
      <c r="P483" s="65" t="n">
        <v>672.3</v>
      </c>
      <c r="Q483" s="65" t="n">
        <v>380.2656468</v>
      </c>
      <c r="R483" s="65" t="n">
        <v>80.85070099</v>
      </c>
      <c r="S483" s="65" t="n">
        <v>5196</v>
      </c>
      <c r="T483" s="66" t="n">
        <v>6373</v>
      </c>
      <c r="U483" s="66" t="n">
        <v>20188</v>
      </c>
      <c r="V483" s="65" t="n">
        <v>1549</v>
      </c>
      <c r="W483" s="66" t="n">
        <v>3040</v>
      </c>
      <c r="X483" s="65" t="n">
        <v>200.2</v>
      </c>
      <c r="Y483" s="65" t="n">
        <v>471.5116834</v>
      </c>
      <c r="Z483" s="65" t="n">
        <v>370.0070612</v>
      </c>
      <c r="AA483" s="65" t="n">
        <v>327.8</v>
      </c>
      <c r="AB483" s="65" t="n">
        <v>576.6</v>
      </c>
      <c r="AC483" s="67" t="n">
        <v>713</v>
      </c>
      <c r="AD483" s="63"/>
    </row>
    <row r="484" customFormat="false" ht="15" hidden="false" customHeight="false" outlineLevel="0" collapsed="false">
      <c r="A484" s="64" t="s">
        <v>793</v>
      </c>
      <c r="B484" s="65" t="n">
        <v>1885</v>
      </c>
      <c r="C484" s="65" t="n">
        <v>173.4216616</v>
      </c>
      <c r="D484" s="65" t="n">
        <v>574.065617</v>
      </c>
      <c r="E484" s="65" t="n">
        <v>645.199058</v>
      </c>
      <c r="F484" s="65" t="n">
        <v>144.3826396</v>
      </c>
      <c r="G484" s="65" t="n">
        <v>307.8912049</v>
      </c>
      <c r="H484" s="65" t="n">
        <v>403.7</v>
      </c>
      <c r="I484" s="65" t="n">
        <v>200</v>
      </c>
      <c r="J484" s="65" t="n">
        <v>563.4124492</v>
      </c>
      <c r="K484" s="65" t="n">
        <v>1026.373074</v>
      </c>
      <c r="L484" s="65" t="n">
        <v>773.6676921</v>
      </c>
      <c r="M484" s="65" t="n">
        <v>432.7011655</v>
      </c>
      <c r="N484" s="65" t="n">
        <v>116.1041324</v>
      </c>
      <c r="O484" s="65" t="n">
        <v>1700</v>
      </c>
      <c r="P484" s="65" t="n">
        <v>899.6</v>
      </c>
      <c r="Q484" s="65" t="n">
        <v>367.7115549</v>
      </c>
      <c r="R484" s="65" t="n">
        <v>78.18149556</v>
      </c>
      <c r="S484" s="65" t="n">
        <v>9555</v>
      </c>
      <c r="T484" s="66" t="n">
        <v>11454</v>
      </c>
      <c r="U484" s="66" t="n">
        <v>18700</v>
      </c>
      <c r="V484" s="65" t="n">
        <v>660.5</v>
      </c>
      <c r="W484" s="66" t="n">
        <v>1944</v>
      </c>
      <c r="X484" s="65" t="n">
        <v>200.2</v>
      </c>
      <c r="Y484" s="65" t="n">
        <v>482.8061926</v>
      </c>
      <c r="Z484" s="65" t="n">
        <v>357.7916463</v>
      </c>
      <c r="AA484" s="65" t="n">
        <v>1853</v>
      </c>
      <c r="AB484" s="65" t="n">
        <v>1115</v>
      </c>
      <c r="AC484" s="67" t="n">
        <v>833.8</v>
      </c>
      <c r="AD484" s="63"/>
    </row>
    <row r="485" customFormat="false" ht="15" hidden="false" customHeight="false" outlineLevel="0" collapsed="false">
      <c r="A485" s="64" t="s">
        <v>794</v>
      </c>
      <c r="B485" s="65" t="n">
        <v>1453</v>
      </c>
      <c r="C485" s="65" t="n">
        <v>186.6205128</v>
      </c>
      <c r="D485" s="65" t="n">
        <v>617.7568523</v>
      </c>
      <c r="E485" s="65" t="n">
        <v>783.3160168</v>
      </c>
      <c r="F485" s="65" t="n">
        <v>139.0606655</v>
      </c>
      <c r="G485" s="65" t="n">
        <v>296.5422711</v>
      </c>
      <c r="H485" s="65" t="n">
        <v>183</v>
      </c>
      <c r="I485" s="65" t="n">
        <v>200</v>
      </c>
      <c r="J485" s="65" t="n">
        <v>1007.620929</v>
      </c>
      <c r="K485" s="65" t="n">
        <v>1104.488721</v>
      </c>
      <c r="L485" s="65" t="n">
        <v>832.5503288</v>
      </c>
      <c r="M485" s="65" t="n">
        <v>465.6333737</v>
      </c>
      <c r="N485" s="65" t="n">
        <v>124.9406362</v>
      </c>
      <c r="O485" s="65" t="n">
        <v>1700</v>
      </c>
      <c r="P485" s="65" t="n">
        <v>944.3</v>
      </c>
      <c r="Q485" s="65" t="n">
        <v>395.6975056</v>
      </c>
      <c r="R485" s="65" t="n">
        <v>84.13176677</v>
      </c>
      <c r="S485" s="65" t="n">
        <v>10707</v>
      </c>
      <c r="T485" s="66" t="n">
        <v>14545</v>
      </c>
      <c r="U485" s="66" t="n">
        <v>23508</v>
      </c>
      <c r="V485" s="65" t="n">
        <v>401.5</v>
      </c>
      <c r="W485" s="66" t="n">
        <v>1631</v>
      </c>
      <c r="X485" s="65" t="n">
        <v>972.8</v>
      </c>
      <c r="Y485" s="65" t="n">
        <v>465.0098559</v>
      </c>
      <c r="Z485" s="65" t="n">
        <v>385.0226082</v>
      </c>
      <c r="AA485" s="65" t="n">
        <v>4812</v>
      </c>
      <c r="AB485" s="65" t="n">
        <v>1144</v>
      </c>
      <c r="AC485" s="67" t="n">
        <v>247.7</v>
      </c>
      <c r="AD485" s="63"/>
    </row>
    <row r="486" customFormat="false" ht="15" hidden="false" customHeight="false" outlineLevel="0" collapsed="false">
      <c r="A486" s="64" t="s">
        <v>795</v>
      </c>
      <c r="B486" s="65" t="n">
        <v>1422</v>
      </c>
      <c r="C486" s="65" t="n">
        <v>227.3043846</v>
      </c>
      <c r="D486" s="65" t="n">
        <v>752.4298325</v>
      </c>
      <c r="E486" s="65" t="n">
        <v>720.3782434</v>
      </c>
      <c r="F486" s="65" t="n">
        <v>176.5847233</v>
      </c>
      <c r="G486" s="65" t="n">
        <v>376.5610836</v>
      </c>
      <c r="H486" s="65" t="n">
        <v>43.31</v>
      </c>
      <c r="I486" s="65" t="n">
        <v>200</v>
      </c>
      <c r="J486" s="65" t="n">
        <v>785.002618</v>
      </c>
      <c r="K486" s="65" t="n">
        <v>1345.270814</v>
      </c>
      <c r="L486" s="65" t="n">
        <v>1014.048978</v>
      </c>
      <c r="M486" s="65" t="n">
        <v>567.1429464</v>
      </c>
      <c r="N486" s="65" t="n">
        <v>152.1780966</v>
      </c>
      <c r="O486" s="65" t="n">
        <v>2551</v>
      </c>
      <c r="P486" s="65" t="n">
        <v>491.3</v>
      </c>
      <c r="Q486" s="65" t="n">
        <v>481.9608342</v>
      </c>
      <c r="R486" s="65" t="n">
        <v>102.4727625</v>
      </c>
      <c r="S486" s="65" t="n">
        <v>9084</v>
      </c>
      <c r="T486" s="66" t="n">
        <v>12206</v>
      </c>
      <c r="U486" s="66" t="n">
        <v>22232</v>
      </c>
      <c r="V486" s="65" t="n">
        <v>433.5</v>
      </c>
      <c r="W486" s="66" t="n">
        <v>1236</v>
      </c>
      <c r="X486" s="65" t="n">
        <v>816.7</v>
      </c>
      <c r="Y486" s="65" t="n">
        <v>590.4878741</v>
      </c>
      <c r="Z486" s="65" t="n">
        <v>468.9587749</v>
      </c>
      <c r="AA486" s="65" t="n">
        <v>3011</v>
      </c>
      <c r="AB486" s="65" t="n">
        <v>1515</v>
      </c>
      <c r="AC486" s="67" t="n">
        <v>1148</v>
      </c>
      <c r="AD486" s="63"/>
    </row>
    <row r="487" customFormat="false" ht="15" hidden="false" customHeight="false" outlineLevel="0" collapsed="false">
      <c r="A487" s="64" t="s">
        <v>796</v>
      </c>
      <c r="B487" s="65" t="n">
        <v>2761</v>
      </c>
      <c r="C487" s="65" t="n">
        <v>286.3375318</v>
      </c>
      <c r="D487" s="65" t="n">
        <v>947.8431376</v>
      </c>
      <c r="E487" s="65" t="n">
        <v>1067.352367</v>
      </c>
      <c r="F487" s="65" t="n">
        <v>235.9405042</v>
      </c>
      <c r="G487" s="65" t="n">
        <v>503.1353238</v>
      </c>
      <c r="H487" s="65" t="n">
        <v>3.637</v>
      </c>
      <c r="I487" s="65" t="n">
        <v>200</v>
      </c>
      <c r="J487" s="65" t="n">
        <v>1082.735862</v>
      </c>
      <c r="K487" s="65" t="n">
        <v>1694.650656</v>
      </c>
      <c r="L487" s="65" t="n">
        <v>1277.407305</v>
      </c>
      <c r="M487" s="65" t="n">
        <v>714.4354551</v>
      </c>
      <c r="N487" s="65" t="n">
        <v>191.7002202</v>
      </c>
      <c r="O487" s="65" t="n">
        <v>5622</v>
      </c>
      <c r="P487" s="65" t="n">
        <v>260.7</v>
      </c>
      <c r="Q487" s="65" t="n">
        <v>607.1307244</v>
      </c>
      <c r="R487" s="65" t="n">
        <v>129.08593</v>
      </c>
      <c r="S487" s="65" t="n">
        <v>16532</v>
      </c>
      <c r="T487" s="66" t="n">
        <v>18596</v>
      </c>
      <c r="U487" s="66" t="n">
        <v>31828</v>
      </c>
      <c r="V487" s="65" t="n">
        <v>925.2</v>
      </c>
      <c r="W487" s="66" t="n">
        <v>1462</v>
      </c>
      <c r="X487" s="65" t="n">
        <v>202.5</v>
      </c>
      <c r="Y487" s="65" t="n">
        <v>788.96976</v>
      </c>
      <c r="Z487" s="65" t="n">
        <v>590.7519045</v>
      </c>
      <c r="AA487" s="65" t="n">
        <v>3909</v>
      </c>
      <c r="AB487" s="65" t="n">
        <v>3137</v>
      </c>
      <c r="AC487" s="67" t="n">
        <v>176.3</v>
      </c>
      <c r="AD487" s="63"/>
    </row>
    <row r="488" customFormat="false" ht="15" hidden="false" customHeight="false" outlineLevel="0" collapsed="false">
      <c r="A488" s="64" t="s">
        <v>797</v>
      </c>
      <c r="B488" s="65" t="n">
        <v>2757</v>
      </c>
      <c r="C488" s="65" t="n">
        <v>168.4505847</v>
      </c>
      <c r="D488" s="65" t="n">
        <v>557.6102083</v>
      </c>
      <c r="E488" s="65" t="n">
        <v>858.5382534</v>
      </c>
      <c r="F488" s="65" t="n">
        <v>189.9511829</v>
      </c>
      <c r="G488" s="65" t="n">
        <v>405.0646169</v>
      </c>
      <c r="H488" s="65" t="n">
        <v>4.175</v>
      </c>
      <c r="I488" s="65" t="n">
        <v>200</v>
      </c>
      <c r="J488" s="65" t="n">
        <v>729.8127036</v>
      </c>
      <c r="K488" s="65" t="n">
        <v>996.9524155</v>
      </c>
      <c r="L488" s="65" t="n">
        <v>751.4907533</v>
      </c>
      <c r="M488" s="65" t="n">
        <v>420.2979239</v>
      </c>
      <c r="N488" s="65" t="n">
        <v>112.7760443</v>
      </c>
      <c r="O488" s="65" t="n">
        <v>3763</v>
      </c>
      <c r="P488" s="65" t="n">
        <v>197.3</v>
      </c>
      <c r="Q488" s="65" t="n">
        <v>357.1712199</v>
      </c>
      <c r="R488" s="65" t="n">
        <v>75.9404478</v>
      </c>
      <c r="S488" s="65" t="n">
        <v>9212</v>
      </c>
      <c r="T488" s="66" t="n">
        <v>9715</v>
      </c>
      <c r="U488" s="66" t="n">
        <v>19985</v>
      </c>
      <c r="V488" s="65" t="n">
        <v>1720</v>
      </c>
      <c r="W488" s="66" t="n">
        <v>2133</v>
      </c>
      <c r="X488" s="65" t="n">
        <v>1640</v>
      </c>
      <c r="Y488" s="65" t="n">
        <v>635.1844492</v>
      </c>
      <c r="Z488" s="65" t="n">
        <v>347.5356623</v>
      </c>
      <c r="AA488" s="65" t="n">
        <v>563.1</v>
      </c>
      <c r="AB488" s="65" t="n">
        <v>2518</v>
      </c>
      <c r="AC488" s="67" t="n">
        <v>420.3</v>
      </c>
      <c r="AD488" s="63"/>
    </row>
    <row r="489" customFormat="false" ht="15" hidden="false" customHeight="false" outlineLevel="0" collapsed="false">
      <c r="A489" s="64" t="s">
        <v>798</v>
      </c>
      <c r="B489" s="65" t="n">
        <v>2578</v>
      </c>
      <c r="C489" s="65" t="n">
        <v>63.93030108</v>
      </c>
      <c r="D489" s="65" t="n">
        <v>211.6240116</v>
      </c>
      <c r="E489" s="65" t="n">
        <v>342.4281403</v>
      </c>
      <c r="F489" s="65" t="n">
        <v>69.63344804</v>
      </c>
      <c r="G489" s="65" t="n">
        <v>148.4910255</v>
      </c>
      <c r="H489" s="65" t="n">
        <v>9.952</v>
      </c>
      <c r="I489" s="65" t="n">
        <v>277.4</v>
      </c>
      <c r="J489" s="65" t="n">
        <v>152.8403556</v>
      </c>
      <c r="K489" s="65" t="n">
        <v>378.362997</v>
      </c>
      <c r="L489" s="65" t="n">
        <v>285.2054814</v>
      </c>
      <c r="M489" s="65" t="n">
        <v>159.5113063</v>
      </c>
      <c r="N489" s="65" t="n">
        <v>42.80072093</v>
      </c>
      <c r="O489" s="65" t="n">
        <v>4167</v>
      </c>
      <c r="P489" s="65" t="n">
        <v>230</v>
      </c>
      <c r="Q489" s="65" t="n">
        <v>135.5534839</v>
      </c>
      <c r="R489" s="65" t="n">
        <v>28.82088952</v>
      </c>
      <c r="S489" s="65" t="n">
        <v>14021</v>
      </c>
      <c r="T489" s="66" t="n">
        <v>10742</v>
      </c>
      <c r="U489" s="66" t="n">
        <v>17825</v>
      </c>
      <c r="V489" s="65" t="n">
        <v>630.2</v>
      </c>
      <c r="W489" s="66" t="n">
        <v>1381</v>
      </c>
      <c r="X489" s="65" t="n">
        <v>1506</v>
      </c>
      <c r="Y489" s="65" t="n">
        <v>232.8497389</v>
      </c>
      <c r="Z489" s="65" t="n">
        <v>131.8966008</v>
      </c>
      <c r="AA489" s="65" t="n">
        <v>527.6</v>
      </c>
      <c r="AB489" s="65" t="n">
        <v>900</v>
      </c>
      <c r="AC489" s="67" t="n">
        <v>544.7</v>
      </c>
      <c r="AD489" s="63"/>
    </row>
    <row r="490" customFormat="false" ht="15" hidden="false" customHeight="false" outlineLevel="0" collapsed="false">
      <c r="A490" s="64" t="s">
        <v>799</v>
      </c>
      <c r="B490" s="65" t="n">
        <v>1560</v>
      </c>
      <c r="C490" s="65" t="n">
        <v>25.26508901</v>
      </c>
      <c r="D490" s="65" t="n">
        <v>83.63325998</v>
      </c>
      <c r="E490" s="65" t="n">
        <v>109.2213749</v>
      </c>
      <c r="F490" s="65" t="n">
        <v>41.95200932</v>
      </c>
      <c r="G490" s="65" t="n">
        <v>89.46127274</v>
      </c>
      <c r="H490" s="65" t="n">
        <v>12.08</v>
      </c>
      <c r="I490" s="65" t="n">
        <v>200</v>
      </c>
      <c r="J490" s="65" t="n">
        <v>84.24792485</v>
      </c>
      <c r="K490" s="65" t="n">
        <v>149.5280741</v>
      </c>
      <c r="L490" s="65" t="n">
        <v>112.7124658</v>
      </c>
      <c r="M490" s="65" t="n">
        <v>63.03845413</v>
      </c>
      <c r="N490" s="65" t="n">
        <v>16.9147338</v>
      </c>
      <c r="O490" s="65" t="n">
        <v>4726</v>
      </c>
      <c r="P490" s="65" t="n">
        <v>182.6</v>
      </c>
      <c r="Q490" s="65" t="n">
        <v>53.57038491</v>
      </c>
      <c r="R490" s="65" t="n">
        <v>11.38994071</v>
      </c>
      <c r="S490" s="65" t="n">
        <v>16211</v>
      </c>
      <c r="T490" s="66" t="n">
        <v>9024</v>
      </c>
      <c r="U490" s="66" t="n">
        <v>14255</v>
      </c>
      <c r="V490" s="65" t="n">
        <v>748.7</v>
      </c>
      <c r="W490" s="66" t="n">
        <v>874.5</v>
      </c>
      <c r="X490" s="65" t="n">
        <v>428.8</v>
      </c>
      <c r="Y490" s="65" t="n">
        <v>140.2848012</v>
      </c>
      <c r="Z490" s="65" t="n">
        <v>52.1251942</v>
      </c>
      <c r="AA490" s="65" t="n">
        <v>75</v>
      </c>
      <c r="AB490" s="65" t="n">
        <v>500</v>
      </c>
      <c r="AC490" s="67" t="n">
        <v>2011</v>
      </c>
      <c r="AD490" s="63"/>
    </row>
    <row r="491" customFormat="false" ht="15" hidden="false" customHeight="false" outlineLevel="0" collapsed="false">
      <c r="A491" s="64" t="s">
        <v>800</v>
      </c>
      <c r="B491" s="65" t="n">
        <v>1209</v>
      </c>
      <c r="C491" s="65" t="n">
        <v>20.17529377</v>
      </c>
      <c r="D491" s="65" t="n">
        <v>66.7848662</v>
      </c>
      <c r="E491" s="65" t="n">
        <v>0.256055091</v>
      </c>
      <c r="F491" s="65" t="n">
        <v>33.18065735</v>
      </c>
      <c r="G491" s="65" t="n">
        <v>70.75665469</v>
      </c>
      <c r="H491" s="65" t="n">
        <v>15.23</v>
      </c>
      <c r="I491" s="65" t="n">
        <v>85</v>
      </c>
      <c r="J491" s="65" t="n">
        <v>65.93051941</v>
      </c>
      <c r="K491" s="65" t="n">
        <v>119.4047969</v>
      </c>
      <c r="L491" s="65" t="n">
        <v>90.00590136</v>
      </c>
      <c r="M491" s="65" t="n">
        <v>50.3390006</v>
      </c>
      <c r="N491" s="65" t="n">
        <v>13.5071649</v>
      </c>
      <c r="O491" s="65" t="n">
        <v>8096</v>
      </c>
      <c r="P491" s="65" t="n">
        <v>140.9</v>
      </c>
      <c r="Q491" s="65" t="n">
        <v>42.77832753</v>
      </c>
      <c r="R491" s="65" t="n">
        <v>9.095372663</v>
      </c>
      <c r="S491" s="65" t="n">
        <v>14026</v>
      </c>
      <c r="T491" s="66" t="n">
        <v>8540</v>
      </c>
      <c r="U491" s="66" t="n">
        <v>18351</v>
      </c>
      <c r="V491" s="65" t="n">
        <v>1095</v>
      </c>
      <c r="W491" s="66" t="n">
        <v>947.6</v>
      </c>
      <c r="X491" s="65" t="n">
        <v>313.9</v>
      </c>
      <c r="Y491" s="65" t="n">
        <v>110.9539685</v>
      </c>
      <c r="Z491" s="65" t="n">
        <v>41.62427868</v>
      </c>
      <c r="AA491" s="65" t="n">
        <v>75</v>
      </c>
      <c r="AB491" s="65" t="n">
        <v>555.9</v>
      </c>
      <c r="AC491" s="67" t="n">
        <v>1086</v>
      </c>
      <c r="AD491" s="63"/>
    </row>
    <row r="492" customFormat="false" ht="15" hidden="false" customHeight="false" outlineLevel="0" collapsed="false">
      <c r="A492" s="64" t="s">
        <v>801</v>
      </c>
      <c r="B492" s="65" t="n">
        <v>1799</v>
      </c>
      <c r="C492" s="65" t="n">
        <v>21.1223903</v>
      </c>
      <c r="D492" s="65" t="n">
        <v>69.9199737</v>
      </c>
      <c r="E492" s="65" t="n">
        <v>53.65393291</v>
      </c>
      <c r="F492" s="65" t="n">
        <v>31.6795317</v>
      </c>
      <c r="G492" s="65" t="n">
        <v>67.55555386</v>
      </c>
      <c r="H492" s="65" t="n">
        <v>13.81</v>
      </c>
      <c r="I492" s="65" t="n">
        <v>85</v>
      </c>
      <c r="J492" s="65" t="n">
        <v>185.7809363</v>
      </c>
      <c r="K492" s="65" t="n">
        <v>125.0100619</v>
      </c>
      <c r="L492" s="65" t="n">
        <v>94.23108279</v>
      </c>
      <c r="M492" s="65" t="n">
        <v>52.70208355</v>
      </c>
      <c r="N492" s="65" t="n">
        <v>14.1412369</v>
      </c>
      <c r="O492" s="65" t="n">
        <v>2460</v>
      </c>
      <c r="P492" s="65" t="n">
        <v>125.1</v>
      </c>
      <c r="Q492" s="65" t="n">
        <v>44.78648691</v>
      </c>
      <c r="R492" s="65" t="n">
        <v>9.522340218</v>
      </c>
      <c r="S492" s="65" t="n">
        <v>9794</v>
      </c>
      <c r="T492" s="66" t="n">
        <v>5234</v>
      </c>
      <c r="U492" s="66" t="n">
        <v>10009</v>
      </c>
      <c r="V492" s="65" t="n">
        <v>1258</v>
      </c>
      <c r="W492" s="66" t="n">
        <v>1176</v>
      </c>
      <c r="X492" s="65" t="n">
        <v>340.7</v>
      </c>
      <c r="Y492" s="65" t="n">
        <v>105.9343016</v>
      </c>
      <c r="Z492" s="65" t="n">
        <v>43.5782631</v>
      </c>
      <c r="AA492" s="65" t="n">
        <v>75</v>
      </c>
      <c r="AB492" s="65" t="n">
        <v>500</v>
      </c>
      <c r="AC492" s="67" t="n">
        <v>1269</v>
      </c>
      <c r="AD492" s="63"/>
    </row>
    <row r="493" customFormat="false" ht="15" hidden="false" customHeight="false" outlineLevel="0" collapsed="false">
      <c r="A493" s="64" t="s">
        <v>802</v>
      </c>
      <c r="B493" s="65" t="n">
        <v>407.5</v>
      </c>
      <c r="C493" s="65" t="n">
        <v>30.87652902</v>
      </c>
      <c r="D493" s="65" t="n">
        <v>102.208418</v>
      </c>
      <c r="E493" s="65" t="n">
        <v>118.8776876</v>
      </c>
      <c r="F493" s="65" t="n">
        <v>39.81678073</v>
      </c>
      <c r="G493" s="65" t="n">
        <v>84.90796837</v>
      </c>
      <c r="H493" s="65" t="n">
        <v>15.09</v>
      </c>
      <c r="I493" s="65" t="n">
        <v>150</v>
      </c>
      <c r="J493" s="65" t="n">
        <v>95.22819301</v>
      </c>
      <c r="K493" s="65" t="n">
        <v>182.7386366</v>
      </c>
      <c r="L493" s="65" t="n">
        <v>137.7461888</v>
      </c>
      <c r="M493" s="65" t="n">
        <v>77.03945384</v>
      </c>
      <c r="N493" s="65" t="n">
        <v>20.67153885</v>
      </c>
      <c r="O493" s="65" t="n">
        <v>4964</v>
      </c>
      <c r="P493" s="65" t="n">
        <v>83.22</v>
      </c>
      <c r="Q493" s="65" t="n">
        <v>65.46850255</v>
      </c>
      <c r="R493" s="65" t="n">
        <v>13.91967528</v>
      </c>
      <c r="S493" s="65" t="n">
        <v>6010</v>
      </c>
      <c r="T493" s="66" t="n">
        <v>4373</v>
      </c>
      <c r="U493" s="66" t="n">
        <v>11892</v>
      </c>
      <c r="V493" s="65" t="n">
        <v>1237</v>
      </c>
      <c r="W493" s="66" t="n">
        <v>1259</v>
      </c>
      <c r="X493" s="65" t="n">
        <v>257.8</v>
      </c>
      <c r="Y493" s="65" t="n">
        <v>133.1447351</v>
      </c>
      <c r="Z493" s="65" t="n">
        <v>63.70233134</v>
      </c>
      <c r="AA493" s="65" t="n">
        <v>75</v>
      </c>
      <c r="AB493" s="65" t="n">
        <v>500</v>
      </c>
      <c r="AC493" s="67" t="n">
        <v>1078</v>
      </c>
      <c r="AD493" s="63"/>
    </row>
    <row r="494" customFormat="false" ht="15" hidden="false" customHeight="false" outlineLevel="0" collapsed="false">
      <c r="A494" s="64" t="s">
        <v>803</v>
      </c>
      <c r="B494" s="65" t="n">
        <v>832.6</v>
      </c>
      <c r="C494" s="65" t="n">
        <v>123.8702899</v>
      </c>
      <c r="D494" s="65" t="n">
        <v>410.0391712</v>
      </c>
      <c r="E494" s="65" t="n">
        <v>591.0554223</v>
      </c>
      <c r="F494" s="65" t="n">
        <v>104.9778818</v>
      </c>
      <c r="G494" s="65" t="n">
        <v>223.8618618</v>
      </c>
      <c r="H494" s="65" t="n">
        <v>7.98</v>
      </c>
      <c r="I494" s="65" t="n">
        <v>200</v>
      </c>
      <c r="J494" s="65" t="n">
        <v>396.9213556</v>
      </c>
      <c r="K494" s="65" t="n">
        <v>733.1098607</v>
      </c>
      <c r="L494" s="65" t="n">
        <v>552.6094053</v>
      </c>
      <c r="M494" s="65" t="n">
        <v>309.0664586</v>
      </c>
      <c r="N494" s="65" t="n">
        <v>82.92996624</v>
      </c>
      <c r="O494" s="65" t="n">
        <v>2927</v>
      </c>
      <c r="P494" s="65" t="n">
        <v>246.4</v>
      </c>
      <c r="Q494" s="65" t="n">
        <v>262.6461797</v>
      </c>
      <c r="R494" s="65" t="n">
        <v>55.842877</v>
      </c>
      <c r="S494" s="65" t="n">
        <v>5854</v>
      </c>
      <c r="T494" s="66" t="n">
        <v>4401</v>
      </c>
      <c r="U494" s="66" t="n">
        <v>9431</v>
      </c>
      <c r="V494" s="65" t="n">
        <v>657.5</v>
      </c>
      <c r="W494" s="66" t="n">
        <v>930.3</v>
      </c>
      <c r="X494" s="65" t="n">
        <v>782.2</v>
      </c>
      <c r="Y494" s="65" t="n">
        <v>351.0392354</v>
      </c>
      <c r="Z494" s="65" t="n">
        <v>255.5606637</v>
      </c>
      <c r="AA494" s="65" t="n">
        <v>207.3</v>
      </c>
      <c r="AB494" s="65" t="n">
        <v>500</v>
      </c>
      <c r="AC494" s="67" t="n">
        <v>670.6</v>
      </c>
      <c r="AD494" s="63"/>
    </row>
    <row r="495" customFormat="false" ht="15" hidden="false" customHeight="false" outlineLevel="0" collapsed="false">
      <c r="A495" s="64" t="s">
        <v>804</v>
      </c>
      <c r="B495" s="65" t="n">
        <v>832.8</v>
      </c>
      <c r="C495" s="65" t="n">
        <v>113.5709226</v>
      </c>
      <c r="D495" s="65" t="n">
        <v>375.9458948</v>
      </c>
      <c r="E495" s="65" t="n">
        <v>436.3089419</v>
      </c>
      <c r="F495" s="65" t="n">
        <v>82.37875045</v>
      </c>
      <c r="G495" s="65" t="n">
        <v>175.6699615</v>
      </c>
      <c r="H495" s="65" t="n">
        <v>221.1</v>
      </c>
      <c r="I495" s="65" t="n">
        <v>200</v>
      </c>
      <c r="J495" s="65" t="n">
        <v>330.0678241</v>
      </c>
      <c r="K495" s="65" t="n">
        <v>672.1544232</v>
      </c>
      <c r="L495" s="65" t="n">
        <v>506.6619289</v>
      </c>
      <c r="M495" s="65" t="n">
        <v>283.3686987</v>
      </c>
      <c r="N495" s="65" t="n">
        <v>76.03463902</v>
      </c>
      <c r="O495" s="65" t="n">
        <v>1200</v>
      </c>
      <c r="P495" s="65" t="n">
        <v>195.1</v>
      </c>
      <c r="Q495" s="65" t="n">
        <v>240.8080983</v>
      </c>
      <c r="R495" s="65" t="n">
        <v>51.19974344</v>
      </c>
      <c r="S495" s="65" t="n">
        <v>5423</v>
      </c>
      <c r="T495" s="66" t="n">
        <v>6774</v>
      </c>
      <c r="U495" s="66" t="n">
        <v>17491</v>
      </c>
      <c r="V495" s="65" t="n">
        <v>539.3</v>
      </c>
      <c r="W495" s="66" t="n">
        <v>1400</v>
      </c>
      <c r="X495" s="65" t="n">
        <v>200.4</v>
      </c>
      <c r="Y495" s="65" t="n">
        <v>275.4692044</v>
      </c>
      <c r="Z495" s="65" t="n">
        <v>234.3117174</v>
      </c>
      <c r="AA495" s="65" t="n">
        <v>180</v>
      </c>
      <c r="AB495" s="65" t="n">
        <v>720.8</v>
      </c>
      <c r="AC495" s="67" t="n">
        <v>986.2</v>
      </c>
      <c r="AD495" s="63"/>
    </row>
    <row r="496" customFormat="false" ht="15" hidden="false" customHeight="false" outlineLevel="0" collapsed="false">
      <c r="A496" s="64" t="s">
        <v>805</v>
      </c>
      <c r="B496" s="65" t="n">
        <v>3042</v>
      </c>
      <c r="C496" s="65" t="n">
        <v>205.5315759</v>
      </c>
      <c r="D496" s="65" t="n">
        <v>680.3568241</v>
      </c>
      <c r="E496" s="65" t="n">
        <v>658.859291</v>
      </c>
      <c r="F496" s="65" t="n">
        <v>147.5254655</v>
      </c>
      <c r="G496" s="65" t="n">
        <v>314.5931772</v>
      </c>
      <c r="H496" s="65" t="n">
        <v>154.5</v>
      </c>
      <c r="I496" s="65" t="n">
        <v>200</v>
      </c>
      <c r="J496" s="65" t="n">
        <v>529.3583486</v>
      </c>
      <c r="K496" s="65" t="n">
        <v>1216.411337</v>
      </c>
      <c r="L496" s="65" t="n">
        <v>916.9162519</v>
      </c>
      <c r="M496" s="65" t="n">
        <v>512.8180159</v>
      </c>
      <c r="N496" s="65" t="n">
        <v>137.6014108</v>
      </c>
      <c r="O496" s="65" t="n">
        <v>1200</v>
      </c>
      <c r="P496" s="65" t="n">
        <v>240.1</v>
      </c>
      <c r="Q496" s="65" t="n">
        <v>435.795244</v>
      </c>
      <c r="R496" s="65" t="n">
        <v>92.65720231</v>
      </c>
      <c r="S496" s="65" t="n">
        <v>7048</v>
      </c>
      <c r="T496" s="66" t="n">
        <v>10321</v>
      </c>
      <c r="U496" s="66" t="n">
        <v>22642</v>
      </c>
      <c r="V496" s="65" t="n">
        <v>1023</v>
      </c>
      <c r="W496" s="66" t="n">
        <v>1741</v>
      </c>
      <c r="X496" s="65" t="n">
        <v>200.3</v>
      </c>
      <c r="Y496" s="65" t="n">
        <v>493.3155987</v>
      </c>
      <c r="Z496" s="65" t="n">
        <v>424.0386132</v>
      </c>
      <c r="AA496" s="65" t="n">
        <v>188.1</v>
      </c>
      <c r="AB496" s="65" t="n">
        <v>2610</v>
      </c>
      <c r="AC496" s="67" t="n">
        <v>1354</v>
      </c>
      <c r="AD496" s="63"/>
    </row>
    <row r="497" customFormat="false" ht="15" hidden="false" customHeight="false" outlineLevel="0" collapsed="false">
      <c r="A497" s="64" t="s">
        <v>806</v>
      </c>
      <c r="B497" s="65" t="n">
        <v>17265</v>
      </c>
      <c r="C497" s="65" t="n">
        <v>113.2382789</v>
      </c>
      <c r="D497" s="65" t="n">
        <v>374.8447675</v>
      </c>
      <c r="E497" s="65" t="n">
        <v>358.8725761</v>
      </c>
      <c r="F497" s="65" t="n">
        <v>71.28000375</v>
      </c>
      <c r="G497" s="65" t="n">
        <v>152.0022511</v>
      </c>
      <c r="H497" s="65" t="n">
        <v>1006</v>
      </c>
      <c r="I497" s="65" t="n">
        <v>200</v>
      </c>
      <c r="J497" s="65" t="n">
        <v>317.5401885</v>
      </c>
      <c r="K497" s="65" t="n">
        <v>670.1857155</v>
      </c>
      <c r="L497" s="65" t="n">
        <v>505.1779407</v>
      </c>
      <c r="M497" s="65" t="n">
        <v>282.5387255</v>
      </c>
      <c r="N497" s="65" t="n">
        <v>75.81193725</v>
      </c>
      <c r="O497" s="65" t="n">
        <v>2892</v>
      </c>
      <c r="P497" s="65" t="n">
        <v>226</v>
      </c>
      <c r="Q497" s="65" t="n">
        <v>240.1027831</v>
      </c>
      <c r="R497" s="65" t="n">
        <v>51.04978187</v>
      </c>
      <c r="S497" s="65" t="n">
        <v>13335</v>
      </c>
      <c r="T497" s="66" t="n">
        <v>24202</v>
      </c>
      <c r="U497" s="66" t="n">
        <v>69509</v>
      </c>
      <c r="V497" s="65" t="n">
        <v>960.3</v>
      </c>
      <c r="W497" s="66" t="n">
        <v>1536</v>
      </c>
      <c r="X497" s="65" t="n">
        <v>226.5</v>
      </c>
      <c r="Y497" s="65" t="n">
        <v>238.3557145</v>
      </c>
      <c r="Z497" s="65" t="n">
        <v>233.6254297</v>
      </c>
      <c r="AA497" s="65" t="n">
        <v>198.5</v>
      </c>
      <c r="AB497" s="65" t="n">
        <v>11090</v>
      </c>
      <c r="AC497" s="67" t="n">
        <v>7916</v>
      </c>
      <c r="AD497" s="63"/>
    </row>
    <row r="498" customFormat="false" ht="15" hidden="false" customHeight="false" outlineLevel="0" collapsed="false">
      <c r="A498" s="64" t="s">
        <v>807</v>
      </c>
      <c r="B498" s="65" t="n">
        <v>4378</v>
      </c>
      <c r="C498" s="65" t="n">
        <v>66.98693474</v>
      </c>
      <c r="D498" s="65" t="n">
        <v>221.7421726</v>
      </c>
      <c r="E498" s="65" t="n">
        <v>365.3870107</v>
      </c>
      <c r="F498" s="65" t="n">
        <v>47.55360707</v>
      </c>
      <c r="G498" s="65" t="n">
        <v>101.4064947</v>
      </c>
      <c r="H498" s="65" t="n">
        <v>92.25</v>
      </c>
      <c r="I498" s="65" t="n">
        <v>200</v>
      </c>
      <c r="J498" s="65" t="n">
        <v>167.7651602</v>
      </c>
      <c r="K498" s="65" t="n">
        <v>396.4532774</v>
      </c>
      <c r="L498" s="65" t="n">
        <v>298.8417175</v>
      </c>
      <c r="M498" s="65" t="n">
        <v>167.1378562</v>
      </c>
      <c r="N498" s="65" t="n">
        <v>44.84710774</v>
      </c>
      <c r="O498" s="65" t="n">
        <v>6045</v>
      </c>
      <c r="P498" s="65" t="n">
        <v>918.3</v>
      </c>
      <c r="Q498" s="65" t="n">
        <v>142.034563</v>
      </c>
      <c r="R498" s="65" t="n">
        <v>30.19887304</v>
      </c>
      <c r="S498" s="65" t="n">
        <v>8070</v>
      </c>
      <c r="T498" s="66" t="n">
        <v>11013</v>
      </c>
      <c r="U498" s="66" t="n">
        <v>27498</v>
      </c>
      <c r="V498" s="65" t="n">
        <v>1687</v>
      </c>
      <c r="W498" s="66" t="n">
        <v>2965</v>
      </c>
      <c r="X498" s="65" t="n">
        <v>228.6</v>
      </c>
      <c r="Y498" s="65" t="n">
        <v>159.0161811</v>
      </c>
      <c r="Z498" s="65" t="n">
        <v>138.2028372</v>
      </c>
      <c r="AA498" s="65" t="n">
        <v>180</v>
      </c>
      <c r="AB498" s="65" t="n">
        <v>3460</v>
      </c>
      <c r="AC498" s="67" t="n">
        <v>742</v>
      </c>
      <c r="AD498" s="63"/>
    </row>
    <row r="499" customFormat="false" ht="15" hidden="false" customHeight="false" outlineLevel="0" collapsed="false">
      <c r="A499" s="64" t="s">
        <v>808</v>
      </c>
      <c r="B499" s="65" t="n">
        <v>4446</v>
      </c>
      <c r="C499" s="65" t="n">
        <v>43.66376867</v>
      </c>
      <c r="D499" s="65" t="n">
        <v>144.5371245</v>
      </c>
      <c r="E499" s="65" t="n">
        <v>351.6211314</v>
      </c>
      <c r="F499" s="65" t="n">
        <v>67.1277853</v>
      </c>
      <c r="G499" s="65" t="n">
        <v>143.1477826</v>
      </c>
      <c r="H499" s="65" t="n">
        <v>241.9</v>
      </c>
      <c r="I499" s="65" t="n">
        <v>200</v>
      </c>
      <c r="J499" s="65" t="n">
        <v>100.2909202</v>
      </c>
      <c r="K499" s="65" t="n">
        <v>258.4182163</v>
      </c>
      <c r="L499" s="65" t="n">
        <v>194.7925468</v>
      </c>
      <c r="M499" s="65" t="n">
        <v>108.9446579</v>
      </c>
      <c r="N499" s="65" t="n">
        <v>29.23247265</v>
      </c>
      <c r="O499" s="65" t="n">
        <v>10379</v>
      </c>
      <c r="P499" s="65" t="n">
        <v>828.8</v>
      </c>
      <c r="Q499" s="65" t="n">
        <v>92.58170012</v>
      </c>
      <c r="R499" s="65" t="n">
        <v>19.68438489</v>
      </c>
      <c r="S499" s="65" t="n">
        <v>17435</v>
      </c>
      <c r="T499" s="66" t="n">
        <v>20206</v>
      </c>
      <c r="U499" s="66" t="n">
        <v>43608</v>
      </c>
      <c r="V499" s="65" t="n">
        <v>1657</v>
      </c>
      <c r="W499" s="66" t="n">
        <v>2890</v>
      </c>
      <c r="X499" s="65" t="n">
        <v>1651</v>
      </c>
      <c r="Y499" s="65" t="n">
        <v>224.470965</v>
      </c>
      <c r="Z499" s="65" t="n">
        <v>90.08408482</v>
      </c>
      <c r="AA499" s="65" t="n">
        <v>2980</v>
      </c>
      <c r="AB499" s="65" t="n">
        <v>4163</v>
      </c>
      <c r="AC499" s="67" t="n">
        <v>1429</v>
      </c>
      <c r="AD499" s="63"/>
    </row>
    <row r="500" customFormat="false" ht="15" hidden="false" customHeight="false" outlineLevel="0" collapsed="false">
      <c r="A500" s="64" t="s">
        <v>809</v>
      </c>
      <c r="B500" s="65" t="n">
        <v>2217</v>
      </c>
      <c r="C500" s="65" t="n">
        <v>35.71351648</v>
      </c>
      <c r="D500" s="65" t="n">
        <v>118.2199598</v>
      </c>
      <c r="E500" s="65" t="n">
        <v>441.7223737</v>
      </c>
      <c r="F500" s="65" t="n">
        <v>50.07844678</v>
      </c>
      <c r="G500" s="65" t="n">
        <v>106.7906319</v>
      </c>
      <c r="H500" s="65" t="n">
        <v>99.92</v>
      </c>
      <c r="I500" s="65" t="n">
        <v>200</v>
      </c>
      <c r="J500" s="65" t="n">
        <v>110.8702972</v>
      </c>
      <c r="K500" s="65" t="n">
        <v>211.3657045</v>
      </c>
      <c r="L500" s="65" t="n">
        <v>159.3249287</v>
      </c>
      <c r="M500" s="65" t="n">
        <v>89.10813136</v>
      </c>
      <c r="N500" s="65" t="n">
        <v>23.90985537</v>
      </c>
      <c r="O500" s="65" t="n">
        <v>7963</v>
      </c>
      <c r="P500" s="65" t="n">
        <v>208.6</v>
      </c>
      <c r="Q500" s="65" t="n">
        <v>75.7245234</v>
      </c>
      <c r="R500" s="65" t="n">
        <v>16.10027319</v>
      </c>
      <c r="S500" s="65" t="n">
        <v>18474</v>
      </c>
      <c r="T500" s="66" t="n">
        <v>21653</v>
      </c>
      <c r="U500" s="66" t="n">
        <v>38693</v>
      </c>
      <c r="V500" s="65" t="n">
        <v>6264</v>
      </c>
      <c r="W500" s="66" t="n">
        <v>7386</v>
      </c>
      <c r="X500" s="65" t="n">
        <v>2446</v>
      </c>
      <c r="Y500" s="65" t="n">
        <v>167.4590816</v>
      </c>
      <c r="Z500" s="65" t="n">
        <v>73.68167122</v>
      </c>
      <c r="AA500" s="65" t="n">
        <v>1759</v>
      </c>
      <c r="AB500" s="65" t="n">
        <v>2556</v>
      </c>
      <c r="AC500" s="67" t="n">
        <v>2117</v>
      </c>
      <c r="AD500" s="63"/>
    </row>
    <row r="501" customFormat="false" ht="15" hidden="false" customHeight="false" outlineLevel="0" collapsed="false">
      <c r="A501" s="64" t="s">
        <v>810</v>
      </c>
      <c r="B501" s="65" t="n">
        <v>7996</v>
      </c>
      <c r="C501" s="65" t="n">
        <v>25.31371551</v>
      </c>
      <c r="D501" s="65" t="n">
        <v>83.79422488</v>
      </c>
      <c r="E501" s="65" t="n">
        <v>130.3461038</v>
      </c>
      <c r="F501" s="65" t="n">
        <v>34.0163261</v>
      </c>
      <c r="G501" s="65" t="n">
        <v>72.53869066</v>
      </c>
      <c r="H501" s="65" t="n">
        <v>3.93</v>
      </c>
      <c r="I501" s="65" t="n">
        <v>277.4</v>
      </c>
      <c r="J501" s="65" t="n">
        <v>53.55588404</v>
      </c>
      <c r="K501" s="65" t="n">
        <v>149.8158636</v>
      </c>
      <c r="L501" s="65" t="n">
        <v>112.9293981</v>
      </c>
      <c r="M501" s="65" t="n">
        <v>63.15978121</v>
      </c>
      <c r="N501" s="65" t="n">
        <v>16.94728877</v>
      </c>
      <c r="O501" s="65" t="n">
        <v>8293</v>
      </c>
      <c r="P501" s="65" t="n">
        <v>8002</v>
      </c>
      <c r="Q501" s="65" t="n">
        <v>53.67348924</v>
      </c>
      <c r="R501" s="65" t="n">
        <v>11.41186238</v>
      </c>
      <c r="S501" s="65" t="n">
        <v>9669</v>
      </c>
      <c r="T501" s="66" t="n">
        <v>9860</v>
      </c>
      <c r="U501" s="66" t="n">
        <v>35046</v>
      </c>
      <c r="V501" s="65" t="n">
        <v>7712</v>
      </c>
      <c r="W501" s="66" t="n">
        <v>16037</v>
      </c>
      <c r="X501" s="65" t="n">
        <v>2226</v>
      </c>
      <c r="Y501" s="65" t="n">
        <v>113.7483906</v>
      </c>
      <c r="Z501" s="65" t="n">
        <v>52.22551705</v>
      </c>
      <c r="AA501" s="65" t="n">
        <v>2814</v>
      </c>
      <c r="AB501" s="65" t="n">
        <v>6946</v>
      </c>
      <c r="AC501" s="67" t="n">
        <v>277</v>
      </c>
      <c r="AD501" s="63"/>
    </row>
    <row r="502" customFormat="false" ht="15" hidden="false" customHeight="false" outlineLevel="0" collapsed="false">
      <c r="A502" s="64" t="s">
        <v>811</v>
      </c>
      <c r="B502" s="65" t="n">
        <v>6332</v>
      </c>
      <c r="C502" s="65" t="n">
        <v>18.59720697</v>
      </c>
      <c r="D502" s="65" t="n">
        <v>61.56103565</v>
      </c>
      <c r="E502" s="65" t="n">
        <v>0.296949131</v>
      </c>
      <c r="F502" s="65" t="n">
        <v>42.60152753</v>
      </c>
      <c r="G502" s="65" t="n">
        <v>90.84634884</v>
      </c>
      <c r="H502" s="65" t="n">
        <v>6.177</v>
      </c>
      <c r="I502" s="65" t="n">
        <v>200</v>
      </c>
      <c r="J502" s="65" t="n">
        <v>37.16660716</v>
      </c>
      <c r="K502" s="65" t="n">
        <v>110.0650997</v>
      </c>
      <c r="L502" s="65" t="n">
        <v>82.96574985</v>
      </c>
      <c r="M502" s="65" t="n">
        <v>46.40154555</v>
      </c>
      <c r="N502" s="65" t="n">
        <v>12.45065098</v>
      </c>
      <c r="O502" s="65" t="n">
        <v>3360</v>
      </c>
      <c r="P502" s="65" t="n">
        <v>2541</v>
      </c>
      <c r="Q502" s="65" t="n">
        <v>39.43225908</v>
      </c>
      <c r="R502" s="65" t="n">
        <v>8.383943738</v>
      </c>
      <c r="S502" s="65" t="n">
        <v>9903</v>
      </c>
      <c r="T502" s="66" t="n">
        <v>4584</v>
      </c>
      <c r="U502" s="66" t="n">
        <v>19123</v>
      </c>
      <c r="V502" s="65" t="n">
        <v>5930</v>
      </c>
      <c r="W502" s="66" t="n">
        <v>9037</v>
      </c>
      <c r="X502" s="65" t="n">
        <v>2235</v>
      </c>
      <c r="Y502" s="65" t="n">
        <v>142.456748</v>
      </c>
      <c r="Z502" s="65" t="n">
        <v>38.36847851</v>
      </c>
      <c r="AA502" s="65" t="n">
        <v>5025</v>
      </c>
      <c r="AB502" s="65" t="n">
        <v>4755</v>
      </c>
      <c r="AC502" s="67" t="n">
        <v>535.3</v>
      </c>
      <c r="AD502" s="63"/>
    </row>
    <row r="503" customFormat="false" ht="15" hidden="false" customHeight="false" outlineLevel="0" collapsed="false">
      <c r="A503" s="64" t="s">
        <v>812</v>
      </c>
      <c r="B503" s="65" t="n">
        <v>2484</v>
      </c>
      <c r="C503" s="65" t="n">
        <v>14.8914835</v>
      </c>
      <c r="D503" s="65" t="n">
        <v>49.294238</v>
      </c>
      <c r="E503" s="65" t="n">
        <v>0.2470313</v>
      </c>
      <c r="F503" s="65" t="n">
        <v>37.32308342</v>
      </c>
      <c r="G503" s="65" t="n">
        <v>79.59024132</v>
      </c>
      <c r="H503" s="65" t="n">
        <v>10.63</v>
      </c>
      <c r="I503" s="65" t="n">
        <v>85</v>
      </c>
      <c r="J503" s="65" t="n">
        <v>2.466414573</v>
      </c>
      <c r="K503" s="65" t="n">
        <v>88.13326748</v>
      </c>
      <c r="L503" s="65" t="n">
        <v>66.43379819</v>
      </c>
      <c r="M503" s="65" t="n">
        <v>37.15546377</v>
      </c>
      <c r="N503" s="65" t="n">
        <v>9.969704799</v>
      </c>
      <c r="O503" s="65" t="n">
        <v>8551</v>
      </c>
      <c r="P503" s="65" t="n">
        <v>2071</v>
      </c>
      <c r="Q503" s="65" t="n">
        <v>31.57489381</v>
      </c>
      <c r="R503" s="65" t="n">
        <v>6.713339267</v>
      </c>
      <c r="S503" s="65" t="n">
        <v>11297</v>
      </c>
      <c r="T503" s="66" t="n">
        <v>4584</v>
      </c>
      <c r="U503" s="66" t="n">
        <v>18183</v>
      </c>
      <c r="V503" s="65" t="n">
        <v>2357</v>
      </c>
      <c r="W503" s="66" t="n">
        <v>4230</v>
      </c>
      <c r="X503" s="65" t="n">
        <v>2468</v>
      </c>
      <c r="Y503" s="65" t="n">
        <v>124.8059729</v>
      </c>
      <c r="Z503" s="65" t="n">
        <v>30.72308468</v>
      </c>
      <c r="AA503" s="65" t="n">
        <v>250</v>
      </c>
      <c r="AB503" s="65" t="n">
        <v>3007</v>
      </c>
      <c r="AC503" s="67" t="n">
        <v>777.1</v>
      </c>
      <c r="AD503" s="63"/>
    </row>
    <row r="504" customFormat="false" ht="15" hidden="false" customHeight="false" outlineLevel="0" collapsed="false">
      <c r="A504" s="64" t="s">
        <v>813</v>
      </c>
      <c r="B504" s="65" t="n">
        <v>3760</v>
      </c>
      <c r="C504" s="65" t="n">
        <v>19.92294645</v>
      </c>
      <c r="D504" s="65" t="n">
        <v>65.94953849</v>
      </c>
      <c r="E504" s="65" t="n">
        <v>78.47704407</v>
      </c>
      <c r="F504" s="65" t="n">
        <v>42.76579088</v>
      </c>
      <c r="G504" s="65" t="n">
        <v>91.19663502</v>
      </c>
      <c r="H504" s="65" t="n">
        <v>17.14</v>
      </c>
      <c r="I504" s="65" t="n">
        <v>85</v>
      </c>
      <c r="J504" s="65" t="n">
        <v>3.877192064</v>
      </c>
      <c r="K504" s="65" t="n">
        <v>117.9113128</v>
      </c>
      <c r="L504" s="65" t="n">
        <v>88.880131</v>
      </c>
      <c r="M504" s="65" t="n">
        <v>49.7093735</v>
      </c>
      <c r="N504" s="65" t="n">
        <v>13.3382208</v>
      </c>
      <c r="O504" s="65" t="n">
        <v>3293</v>
      </c>
      <c r="P504" s="65" t="n">
        <v>1320</v>
      </c>
      <c r="Q504" s="65" t="n">
        <v>42.24326736</v>
      </c>
      <c r="R504" s="65" t="n">
        <v>8.981610112</v>
      </c>
      <c r="S504" s="65" t="n">
        <v>9982</v>
      </c>
      <c r="T504" s="66" t="n">
        <v>4584</v>
      </c>
      <c r="U504" s="66" t="n">
        <v>12342</v>
      </c>
      <c r="V504" s="65" t="n">
        <v>1577</v>
      </c>
      <c r="W504" s="66" t="n">
        <v>2669</v>
      </c>
      <c r="X504" s="65" t="n">
        <v>1810</v>
      </c>
      <c r="Y504" s="65" t="n">
        <v>143.006034</v>
      </c>
      <c r="Z504" s="65" t="n">
        <v>41.10365305</v>
      </c>
      <c r="AA504" s="65" t="n">
        <v>250</v>
      </c>
      <c r="AB504" s="65" t="n">
        <v>500</v>
      </c>
      <c r="AC504" s="67" t="n">
        <v>1268</v>
      </c>
      <c r="AD504" s="63"/>
    </row>
    <row r="505" customFormat="false" ht="15" hidden="false" customHeight="false" outlineLevel="0" collapsed="false">
      <c r="A505" s="64" t="s">
        <v>814</v>
      </c>
      <c r="B505" s="65" t="n">
        <v>2125</v>
      </c>
      <c r="C505" s="65" t="n">
        <v>23.81341408</v>
      </c>
      <c r="D505" s="65" t="n">
        <v>78.82788181</v>
      </c>
      <c r="E505" s="65" t="n">
        <v>66.22890092</v>
      </c>
      <c r="F505" s="65" t="n">
        <v>30.28210568</v>
      </c>
      <c r="G505" s="65" t="n">
        <v>64.5755891</v>
      </c>
      <c r="H505" s="65" t="n">
        <v>15.35</v>
      </c>
      <c r="I505" s="65" t="n">
        <v>150</v>
      </c>
      <c r="J505" s="65" t="n">
        <v>159.7056772</v>
      </c>
      <c r="K505" s="65" t="n">
        <v>140.9365288</v>
      </c>
      <c r="L505" s="65" t="n">
        <v>106.2362622</v>
      </c>
      <c r="M505" s="65" t="n">
        <v>59.41640698</v>
      </c>
      <c r="N505" s="65" t="n">
        <v>15.94285141</v>
      </c>
      <c r="O505" s="65" t="n">
        <v>1000</v>
      </c>
      <c r="P505" s="65" t="n">
        <v>640.6</v>
      </c>
      <c r="Q505" s="65" t="n">
        <v>50.49235162</v>
      </c>
      <c r="R505" s="65" t="n">
        <v>10.73550045</v>
      </c>
      <c r="S505" s="65" t="n">
        <v>6691</v>
      </c>
      <c r="T505" s="66" t="n">
        <v>4989</v>
      </c>
      <c r="U505" s="66" t="n">
        <v>10167</v>
      </c>
      <c r="V505" s="65" t="n">
        <v>1166</v>
      </c>
      <c r="W505" s="66" t="n">
        <v>1678</v>
      </c>
      <c r="X505" s="65" t="n">
        <v>1601</v>
      </c>
      <c r="Y505" s="65" t="n">
        <v>101.2613995</v>
      </c>
      <c r="Z505" s="65" t="n">
        <v>49.1301983</v>
      </c>
      <c r="AA505" s="65" t="n">
        <v>250</v>
      </c>
      <c r="AB505" s="65" t="n">
        <v>500</v>
      </c>
      <c r="AC505" s="67" t="n">
        <v>1107</v>
      </c>
      <c r="AD505" s="63"/>
    </row>
    <row r="506" customFormat="false" ht="15" hidden="false" customHeight="false" outlineLevel="0" collapsed="false">
      <c r="A506" s="64" t="s">
        <v>815</v>
      </c>
      <c r="B506" s="65" t="n">
        <v>1417</v>
      </c>
      <c r="C506" s="65" t="n">
        <v>84.75709845</v>
      </c>
      <c r="D506" s="65" t="n">
        <v>280.5655047</v>
      </c>
      <c r="E506" s="65" t="n">
        <v>332.0421561</v>
      </c>
      <c r="F506" s="65" t="n">
        <v>75.92539193</v>
      </c>
      <c r="G506" s="65" t="n">
        <v>161.9083878</v>
      </c>
      <c r="H506" s="65" t="n">
        <v>264</v>
      </c>
      <c r="I506" s="65" t="n">
        <v>200</v>
      </c>
      <c r="J506" s="65" t="n">
        <v>265.8163437</v>
      </c>
      <c r="K506" s="65" t="n">
        <v>501.6236314</v>
      </c>
      <c r="L506" s="65" t="n">
        <v>378.1178668</v>
      </c>
      <c r="M506" s="65" t="n">
        <v>211.4758614</v>
      </c>
      <c r="N506" s="65" t="n">
        <v>56.74406122</v>
      </c>
      <c r="O506" s="65" t="n">
        <v>1200</v>
      </c>
      <c r="P506" s="65" t="n">
        <v>255</v>
      </c>
      <c r="Q506" s="65" t="n">
        <v>179.7132156</v>
      </c>
      <c r="R506" s="65" t="n">
        <v>38.20997131</v>
      </c>
      <c r="S506" s="65" t="n">
        <v>8878</v>
      </c>
      <c r="T506" s="66" t="n">
        <v>8040</v>
      </c>
      <c r="U506" s="66" t="n">
        <v>11817</v>
      </c>
      <c r="V506" s="65" t="n">
        <v>1196</v>
      </c>
      <c r="W506" s="66" t="n">
        <v>1574</v>
      </c>
      <c r="X506" s="65" t="n">
        <v>847.6</v>
      </c>
      <c r="Y506" s="65" t="n">
        <v>253.8895916</v>
      </c>
      <c r="Z506" s="65" t="n">
        <v>174.8650169</v>
      </c>
      <c r="AA506" s="65" t="n">
        <v>396.8</v>
      </c>
      <c r="AB506" s="65" t="n">
        <v>500</v>
      </c>
      <c r="AC506" s="67" t="n">
        <v>762.1</v>
      </c>
      <c r="AD506" s="63"/>
    </row>
    <row r="507" customFormat="false" ht="15" hidden="false" customHeight="false" outlineLevel="0" collapsed="false">
      <c r="A507" s="64" t="s">
        <v>816</v>
      </c>
      <c r="B507" s="65" t="n">
        <v>3531</v>
      </c>
      <c r="C507" s="65" t="n">
        <v>897.7881841</v>
      </c>
      <c r="D507" s="65" t="n">
        <v>2971.885536</v>
      </c>
      <c r="E507" s="65" t="n">
        <v>2156.592999</v>
      </c>
      <c r="F507" s="65" t="n">
        <v>701.492838</v>
      </c>
      <c r="G507" s="65" t="n">
        <v>1495.910282</v>
      </c>
      <c r="H507" s="65" t="n">
        <v>1395</v>
      </c>
      <c r="I507" s="65" t="n">
        <v>200</v>
      </c>
      <c r="J507" s="65" t="n">
        <v>3665.136151</v>
      </c>
      <c r="K507" s="65" t="n">
        <v>5313.440141</v>
      </c>
      <c r="L507" s="65" t="n">
        <v>4005.207342</v>
      </c>
      <c r="M507" s="65" t="n">
        <v>2240.054616</v>
      </c>
      <c r="N507" s="65" t="n">
        <v>601.0605437</v>
      </c>
      <c r="O507" s="65" t="n">
        <v>1200</v>
      </c>
      <c r="P507" s="65" t="n">
        <v>240.5</v>
      </c>
      <c r="Q507" s="65" t="n">
        <v>1903.609307</v>
      </c>
      <c r="R507" s="65" t="n">
        <v>404.7384984</v>
      </c>
      <c r="S507" s="65" t="n">
        <v>5821</v>
      </c>
      <c r="T507" s="66" t="n">
        <v>6229</v>
      </c>
      <c r="U507" s="66" t="n">
        <v>13571</v>
      </c>
      <c r="V507" s="65" t="n">
        <v>1457</v>
      </c>
      <c r="W507" s="66" t="n">
        <v>2337</v>
      </c>
      <c r="X507" s="65" t="n">
        <v>300</v>
      </c>
      <c r="Y507" s="65" t="n">
        <v>2345.746602</v>
      </c>
      <c r="Z507" s="65" t="n">
        <v>1852.254842</v>
      </c>
      <c r="AA507" s="65" t="n">
        <v>300</v>
      </c>
      <c r="AB507" s="65" t="n">
        <v>731.4</v>
      </c>
      <c r="AC507" s="67" t="n">
        <v>470.8</v>
      </c>
      <c r="AD507" s="63"/>
    </row>
    <row r="508" customFormat="false" ht="15" hidden="false" customHeight="false" outlineLevel="0" collapsed="false">
      <c r="A508" s="64" t="s">
        <v>817</v>
      </c>
      <c r="B508" s="65" t="n">
        <v>1754</v>
      </c>
      <c r="C508" s="65" t="n">
        <v>757.2075454</v>
      </c>
      <c r="D508" s="65" t="n">
        <v>2506.531264</v>
      </c>
      <c r="E508" s="65" t="n">
        <v>2339.110386</v>
      </c>
      <c r="F508" s="65" t="n">
        <v>887.7845578</v>
      </c>
      <c r="G508" s="65" t="n">
        <v>1893.171215</v>
      </c>
      <c r="H508" s="65" t="n">
        <v>61.28</v>
      </c>
      <c r="I508" s="65" t="n">
        <v>200</v>
      </c>
      <c r="J508" s="65" t="n">
        <v>3901.582607</v>
      </c>
      <c r="K508" s="65" t="n">
        <v>4481.4323</v>
      </c>
      <c r="L508" s="65" t="n">
        <v>3378.049827</v>
      </c>
      <c r="M508" s="65" t="n">
        <v>1889.294477</v>
      </c>
      <c r="N508" s="65" t="n">
        <v>506.9431599</v>
      </c>
      <c r="O508" s="65" t="n">
        <v>1200</v>
      </c>
      <c r="P508" s="65" t="n">
        <v>343.6</v>
      </c>
      <c r="Q508" s="65" t="n">
        <v>1605.531635</v>
      </c>
      <c r="R508" s="65" t="n">
        <v>341.3623061</v>
      </c>
      <c r="S508" s="65" t="n">
        <v>5431</v>
      </c>
      <c r="T508" s="66" t="n">
        <v>6666</v>
      </c>
      <c r="U508" s="66" t="n">
        <v>13443</v>
      </c>
      <c r="V508" s="65" t="n">
        <v>238.4</v>
      </c>
      <c r="W508" s="66" t="n">
        <v>861.7</v>
      </c>
      <c r="X508" s="65" t="n">
        <v>300</v>
      </c>
      <c r="Y508" s="65" t="n">
        <v>2968.694044</v>
      </c>
      <c r="Z508" s="65" t="n">
        <v>1562.218535</v>
      </c>
      <c r="AA508" s="65" t="n">
        <v>314</v>
      </c>
      <c r="AB508" s="65" t="n">
        <v>759.9</v>
      </c>
      <c r="AC508" s="67" t="n">
        <v>206.5</v>
      </c>
      <c r="AD508" s="63"/>
    </row>
    <row r="509" customFormat="false" ht="15" hidden="false" customHeight="false" outlineLevel="0" collapsed="false">
      <c r="A509" s="64" t="s">
        <v>818</v>
      </c>
      <c r="B509" s="65" t="n">
        <v>2341</v>
      </c>
      <c r="C509" s="65" t="n">
        <v>207.2645024</v>
      </c>
      <c r="D509" s="65" t="n">
        <v>686.0932097</v>
      </c>
      <c r="E509" s="65" t="n">
        <v>583.8599487</v>
      </c>
      <c r="F509" s="65" t="n">
        <v>148.3322929</v>
      </c>
      <c r="G509" s="65" t="n">
        <v>316.31371</v>
      </c>
      <c r="H509" s="65" t="n">
        <v>175.8</v>
      </c>
      <c r="I509" s="65" t="n">
        <v>200</v>
      </c>
      <c r="J509" s="65" t="n">
        <v>1533.676694</v>
      </c>
      <c r="K509" s="65" t="n">
        <v>1226.667433</v>
      </c>
      <c r="L509" s="65" t="n">
        <v>924.6471735</v>
      </c>
      <c r="M509" s="65" t="n">
        <v>517.1418087</v>
      </c>
      <c r="N509" s="65" t="n">
        <v>138.7615884</v>
      </c>
      <c r="O509" s="65" t="n">
        <v>4555</v>
      </c>
      <c r="P509" s="65" t="n">
        <v>433</v>
      </c>
      <c r="Q509" s="65" t="n">
        <v>439.4696241</v>
      </c>
      <c r="R509" s="65" t="n">
        <v>93.43843567</v>
      </c>
      <c r="S509" s="65" t="n">
        <v>7862</v>
      </c>
      <c r="T509" s="66" t="n">
        <v>12223</v>
      </c>
      <c r="U509" s="66" t="n">
        <v>30084</v>
      </c>
      <c r="V509" s="65" t="n">
        <v>291.4</v>
      </c>
      <c r="W509" s="66" t="n">
        <v>913.8</v>
      </c>
      <c r="X509" s="65" t="n">
        <v>358.4</v>
      </c>
      <c r="Y509" s="65" t="n">
        <v>496.0135774</v>
      </c>
      <c r="Z509" s="65" t="n">
        <v>427.613868</v>
      </c>
      <c r="AA509" s="65" t="n">
        <v>441.7</v>
      </c>
      <c r="AB509" s="65" t="n">
        <v>1545</v>
      </c>
      <c r="AC509" s="67" t="n">
        <v>2110</v>
      </c>
      <c r="AD509" s="63"/>
    </row>
    <row r="510" customFormat="false" ht="15" hidden="false" customHeight="false" outlineLevel="0" collapsed="false">
      <c r="A510" s="64" t="s">
        <v>819</v>
      </c>
      <c r="B510" s="65" t="n">
        <v>6267</v>
      </c>
      <c r="C510" s="65" t="n">
        <v>115.0264865</v>
      </c>
      <c r="D510" s="65" t="n">
        <v>380.7641465</v>
      </c>
      <c r="E510" s="65" t="n">
        <v>650.061853</v>
      </c>
      <c r="F510" s="65" t="n">
        <v>81.37145137</v>
      </c>
      <c r="G510" s="65" t="n">
        <v>173.5219295</v>
      </c>
      <c r="H510" s="65" t="n">
        <v>54.58</v>
      </c>
      <c r="I510" s="65" t="n">
        <v>200</v>
      </c>
      <c r="J510" s="65" t="n">
        <v>519.5185669</v>
      </c>
      <c r="K510" s="65" t="n">
        <v>680.7689851</v>
      </c>
      <c r="L510" s="65" t="n">
        <v>513.1554821</v>
      </c>
      <c r="M510" s="65" t="n">
        <v>287.0004492</v>
      </c>
      <c r="N510" s="65" t="n">
        <v>77.00912506</v>
      </c>
      <c r="O510" s="65" t="n">
        <v>8332</v>
      </c>
      <c r="P510" s="65" t="n">
        <v>719.9</v>
      </c>
      <c r="Q510" s="65" t="n">
        <v>243.8943776</v>
      </c>
      <c r="R510" s="65" t="n">
        <v>51.85593693</v>
      </c>
      <c r="S510" s="65" t="n">
        <v>22846</v>
      </c>
      <c r="T510" s="66" t="n">
        <v>28918</v>
      </c>
      <c r="U510" s="66" t="n">
        <v>53851</v>
      </c>
      <c r="V510" s="65" t="n">
        <v>345.5</v>
      </c>
      <c r="W510" s="66" t="n">
        <v>1273</v>
      </c>
      <c r="X510" s="65" t="n">
        <v>364.4</v>
      </c>
      <c r="Y510" s="65" t="n">
        <v>272.1008615</v>
      </c>
      <c r="Z510" s="65" t="n">
        <v>237.3147368</v>
      </c>
      <c r="AA510" s="65" t="n">
        <v>3996</v>
      </c>
      <c r="AB510" s="65" t="n">
        <v>3934</v>
      </c>
      <c r="AC510" s="67" t="n">
        <v>779.4</v>
      </c>
      <c r="AD510" s="63"/>
    </row>
    <row r="511" customFormat="false" ht="15" hidden="false" customHeight="false" outlineLevel="0" collapsed="false">
      <c r="A511" s="64" t="s">
        <v>820</v>
      </c>
      <c r="B511" s="65" t="n">
        <v>2888</v>
      </c>
      <c r="C511" s="65" t="n">
        <v>151.9104153</v>
      </c>
      <c r="D511" s="65" t="n">
        <v>502.8584405</v>
      </c>
      <c r="E511" s="65" t="n">
        <v>997.5493389</v>
      </c>
      <c r="F511" s="65" t="n">
        <v>117.5301051</v>
      </c>
      <c r="G511" s="65" t="n">
        <v>250.6290629</v>
      </c>
      <c r="H511" s="65" t="n">
        <v>49.03</v>
      </c>
      <c r="I511" s="65" t="n">
        <v>200</v>
      </c>
      <c r="J511" s="65" t="n">
        <v>532.2635728</v>
      </c>
      <c r="K511" s="65" t="n">
        <v>899.0616194</v>
      </c>
      <c r="L511" s="65" t="n">
        <v>677.7018473</v>
      </c>
      <c r="M511" s="65" t="n">
        <v>379.0288546</v>
      </c>
      <c r="N511" s="65" t="n">
        <v>101.7025602</v>
      </c>
      <c r="O511" s="65" t="n">
        <v>10002</v>
      </c>
      <c r="P511" s="65" t="n">
        <v>277.5</v>
      </c>
      <c r="Q511" s="65" t="n">
        <v>322.100564</v>
      </c>
      <c r="R511" s="65" t="n">
        <v>68.4838523</v>
      </c>
      <c r="S511" s="65" t="n">
        <v>17000</v>
      </c>
      <c r="T511" s="66" t="n">
        <v>20413</v>
      </c>
      <c r="U511" s="66" t="n">
        <v>41358</v>
      </c>
      <c r="V511" s="65" t="n">
        <v>1272</v>
      </c>
      <c r="W511" s="66" t="n">
        <v>1631</v>
      </c>
      <c r="X511" s="65" t="n">
        <v>202.6</v>
      </c>
      <c r="Y511" s="65" t="n">
        <v>393.0130568</v>
      </c>
      <c r="Z511" s="65" t="n">
        <v>313.4111222</v>
      </c>
      <c r="AA511" s="65" t="n">
        <v>2632</v>
      </c>
      <c r="AB511" s="65" t="n">
        <v>5117</v>
      </c>
      <c r="AC511" s="67" t="n">
        <v>698</v>
      </c>
      <c r="AD511" s="63"/>
    </row>
    <row r="512" customFormat="false" ht="15" hidden="false" customHeight="false" outlineLevel="0" collapsed="false">
      <c r="A512" s="64" t="s">
        <v>821</v>
      </c>
      <c r="B512" s="65" t="n">
        <v>2457</v>
      </c>
      <c r="C512" s="65" t="n">
        <v>103.0558643</v>
      </c>
      <c r="D512" s="65" t="n">
        <v>341.1386317</v>
      </c>
      <c r="E512" s="65" t="n">
        <v>988.0584413</v>
      </c>
      <c r="F512" s="65" t="n">
        <v>101.5373494</v>
      </c>
      <c r="G512" s="65" t="n">
        <v>216.5250403</v>
      </c>
      <c r="H512" s="65" t="n">
        <v>4.237</v>
      </c>
      <c r="I512" s="65" t="n">
        <v>200</v>
      </c>
      <c r="J512" s="65" t="n">
        <v>356.4129169</v>
      </c>
      <c r="K512" s="65" t="n">
        <v>609.9224472</v>
      </c>
      <c r="L512" s="65" t="n">
        <v>459.7522131</v>
      </c>
      <c r="M512" s="65" t="n">
        <v>257.1327722</v>
      </c>
      <c r="N512" s="65" t="n">
        <v>68.99490877</v>
      </c>
      <c r="O512" s="65" t="n">
        <v>5225</v>
      </c>
      <c r="P512" s="65" t="n">
        <v>206.4</v>
      </c>
      <c r="Q512" s="65" t="n">
        <v>218.5126804</v>
      </c>
      <c r="R512" s="65" t="n">
        <v>46.45937263</v>
      </c>
      <c r="S512" s="65" t="n">
        <v>10139</v>
      </c>
      <c r="T512" s="66" t="n">
        <v>10604</v>
      </c>
      <c r="U512" s="66" t="n">
        <v>21351</v>
      </c>
      <c r="V512" s="65" t="n">
        <v>632.8</v>
      </c>
      <c r="W512" s="66" t="n">
        <v>1488</v>
      </c>
      <c r="X512" s="65" t="n">
        <v>1640</v>
      </c>
      <c r="Y512" s="65" t="n">
        <v>339.5343181</v>
      </c>
      <c r="Z512" s="65" t="n">
        <v>212.6177723</v>
      </c>
      <c r="AA512" s="65" t="n">
        <v>478</v>
      </c>
      <c r="AB512" s="65" t="n">
        <v>2254</v>
      </c>
      <c r="AC512" s="67" t="n">
        <v>329.8</v>
      </c>
      <c r="AD512" s="63"/>
    </row>
    <row r="513" customFormat="false" ht="15" hidden="false" customHeight="false" outlineLevel="0" collapsed="false">
      <c r="A513" s="64" t="s">
        <v>822</v>
      </c>
      <c r="B513" s="65" t="n">
        <v>1240</v>
      </c>
      <c r="C513" s="65" t="n">
        <v>38.37953682</v>
      </c>
      <c r="D513" s="65" t="n">
        <v>127.0451008</v>
      </c>
      <c r="E513" s="65" t="n">
        <v>186.2704627</v>
      </c>
      <c r="F513" s="65" t="n">
        <v>43.87355819</v>
      </c>
      <c r="G513" s="65" t="n">
        <v>93.55891216</v>
      </c>
      <c r="H513" s="65" t="n">
        <v>8.454</v>
      </c>
      <c r="I513" s="65" t="n">
        <v>277.4</v>
      </c>
      <c r="J513" s="65" t="n">
        <v>156.172386</v>
      </c>
      <c r="K513" s="65" t="n">
        <v>227.1441919</v>
      </c>
      <c r="L513" s="65" t="n">
        <v>171.2185629</v>
      </c>
      <c r="M513" s="65" t="n">
        <v>95.76006918</v>
      </c>
      <c r="N513" s="65" t="n">
        <v>25.69473032</v>
      </c>
      <c r="O513" s="65" t="n">
        <v>1563</v>
      </c>
      <c r="P513" s="65" t="n">
        <v>236.3</v>
      </c>
      <c r="Q513" s="65" t="n">
        <v>81.37737252</v>
      </c>
      <c r="R513" s="65" t="n">
        <v>17.30216145</v>
      </c>
      <c r="S513" s="65" t="n">
        <v>7589</v>
      </c>
      <c r="T513" s="66" t="n">
        <v>4961</v>
      </c>
      <c r="U513" s="66" t="n">
        <v>9898</v>
      </c>
      <c r="V513" s="65" t="n">
        <v>611.8</v>
      </c>
      <c r="W513" s="66" t="n">
        <v>850.1</v>
      </c>
      <c r="X513" s="65" t="n">
        <v>1507</v>
      </c>
      <c r="Y513" s="65" t="n">
        <v>146.7103361</v>
      </c>
      <c r="Z513" s="65" t="n">
        <v>79.18202106</v>
      </c>
      <c r="AA513" s="65" t="n">
        <v>447.5</v>
      </c>
      <c r="AB513" s="65" t="n">
        <v>1974</v>
      </c>
      <c r="AC513" s="67" t="n">
        <v>558.8</v>
      </c>
      <c r="AD513" s="63"/>
    </row>
    <row r="514" customFormat="false" ht="15" hidden="false" customHeight="false" outlineLevel="0" collapsed="false">
      <c r="A514" s="64" t="s">
        <v>823</v>
      </c>
      <c r="B514" s="65" t="n">
        <v>2192</v>
      </c>
      <c r="C514" s="65" t="n">
        <v>24.02368905</v>
      </c>
      <c r="D514" s="65" t="n">
        <v>79.52394037</v>
      </c>
      <c r="E514" s="65" t="n">
        <v>32.45152675</v>
      </c>
      <c r="F514" s="65" t="n">
        <v>41.21096022</v>
      </c>
      <c r="G514" s="65" t="n">
        <v>87.88101004</v>
      </c>
      <c r="H514" s="65" t="n">
        <v>12</v>
      </c>
      <c r="I514" s="65" t="n">
        <v>200</v>
      </c>
      <c r="J514" s="65" t="n">
        <v>120.146867</v>
      </c>
      <c r="K514" s="65" t="n">
        <v>142.1810133</v>
      </c>
      <c r="L514" s="65" t="n">
        <v>107.1743396</v>
      </c>
      <c r="M514" s="65" t="n">
        <v>59.94106015</v>
      </c>
      <c r="N514" s="65" t="n">
        <v>16.08362848</v>
      </c>
      <c r="O514" s="65" t="n">
        <v>5525</v>
      </c>
      <c r="P514" s="65" t="n">
        <v>186.4</v>
      </c>
      <c r="Q514" s="65" t="n">
        <v>50.93820444</v>
      </c>
      <c r="R514" s="65" t="n">
        <v>10.83029606</v>
      </c>
      <c r="S514" s="65" t="n">
        <v>16547</v>
      </c>
      <c r="T514" s="66" t="n">
        <v>8852</v>
      </c>
      <c r="U514" s="66" t="n">
        <v>15520</v>
      </c>
      <c r="V514" s="65" t="n">
        <v>706.6</v>
      </c>
      <c r="W514" s="66" t="n">
        <v>1184</v>
      </c>
      <c r="X514" s="65" t="n">
        <v>409.5</v>
      </c>
      <c r="Y514" s="65" t="n">
        <v>137.806781</v>
      </c>
      <c r="Z514" s="65" t="n">
        <v>49.56402317</v>
      </c>
      <c r="AA514" s="65" t="n">
        <v>75</v>
      </c>
      <c r="AB514" s="65" t="n">
        <v>699.4</v>
      </c>
      <c r="AC514" s="67" t="n">
        <v>627.2</v>
      </c>
      <c r="AD514" s="63"/>
    </row>
    <row r="515" customFormat="false" ht="15" hidden="false" customHeight="false" outlineLevel="0" collapsed="false">
      <c r="A515" s="64" t="s">
        <v>824</v>
      </c>
      <c r="B515" s="65" t="n">
        <v>2066</v>
      </c>
      <c r="C515" s="65" t="n">
        <v>35.14424433</v>
      </c>
      <c r="D515" s="65" t="n">
        <v>116.335538</v>
      </c>
      <c r="E515" s="65" t="n">
        <v>79.54522027</v>
      </c>
      <c r="F515" s="65" t="n">
        <v>52.21667752</v>
      </c>
      <c r="G515" s="65" t="n">
        <v>111.3503383</v>
      </c>
      <c r="H515" s="65" t="n">
        <v>12.08</v>
      </c>
      <c r="I515" s="65" t="n">
        <v>85</v>
      </c>
      <c r="J515" s="65" t="n">
        <v>52.78313474</v>
      </c>
      <c r="K515" s="65" t="n">
        <v>207.9965429</v>
      </c>
      <c r="L515" s="65" t="n">
        <v>156.7852952</v>
      </c>
      <c r="M515" s="65" t="n">
        <v>87.687751</v>
      </c>
      <c r="N515" s="65" t="n">
        <v>23.52873315</v>
      </c>
      <c r="O515" s="65" t="n">
        <v>9051</v>
      </c>
      <c r="P515" s="65" t="n">
        <v>139.5</v>
      </c>
      <c r="Q515" s="65" t="n">
        <v>74.51747727</v>
      </c>
      <c r="R515" s="65" t="n">
        <v>15.84363543</v>
      </c>
      <c r="S515" s="65" t="n">
        <v>15490</v>
      </c>
      <c r="T515" s="66" t="n">
        <v>9071</v>
      </c>
      <c r="U515" s="66" t="n">
        <v>20481</v>
      </c>
      <c r="V515" s="65" t="n">
        <v>1026</v>
      </c>
      <c r="W515" s="66" t="n">
        <v>855.7</v>
      </c>
      <c r="X515" s="65" t="n">
        <v>330</v>
      </c>
      <c r="Y515" s="65" t="n">
        <v>174.6091866</v>
      </c>
      <c r="Z515" s="65" t="n">
        <v>72.50718808</v>
      </c>
      <c r="AA515" s="65" t="n">
        <v>75</v>
      </c>
      <c r="AB515" s="65" t="n">
        <v>552.9</v>
      </c>
      <c r="AC515" s="67" t="n">
        <v>1093</v>
      </c>
      <c r="AD515" s="63"/>
    </row>
    <row r="516" customFormat="false" ht="15" hidden="false" customHeight="false" outlineLevel="0" collapsed="false">
      <c r="A516" s="64" t="s">
        <v>825</v>
      </c>
      <c r="B516" s="65" t="n">
        <v>1076</v>
      </c>
      <c r="C516" s="65" t="n">
        <v>23.68850669</v>
      </c>
      <c r="D516" s="65" t="n">
        <v>78.41440961</v>
      </c>
      <c r="E516" s="65" t="n">
        <v>7.999942836</v>
      </c>
      <c r="F516" s="65" t="n">
        <v>46.5138528</v>
      </c>
      <c r="G516" s="65" t="n">
        <v>99.18925313</v>
      </c>
      <c r="H516" s="65" t="n">
        <v>16.39</v>
      </c>
      <c r="I516" s="65" t="n">
        <v>85</v>
      </c>
      <c r="J516" s="65" t="n">
        <v>14.14897933</v>
      </c>
      <c r="K516" s="65" t="n">
        <v>140.197281</v>
      </c>
      <c r="L516" s="65" t="n">
        <v>105.6790261</v>
      </c>
      <c r="M516" s="65" t="n">
        <v>59.10475288</v>
      </c>
      <c r="N516" s="65" t="n">
        <v>15.85922711</v>
      </c>
      <c r="O516" s="65" t="n">
        <v>7714</v>
      </c>
      <c r="P516" s="65" t="n">
        <v>131.8</v>
      </c>
      <c r="Q516" s="65" t="n">
        <v>50.22750645</v>
      </c>
      <c r="R516" s="65" t="n">
        <v>10.67919004</v>
      </c>
      <c r="S516" s="65" t="n">
        <v>8569</v>
      </c>
      <c r="T516" s="66" t="n">
        <v>4841</v>
      </c>
      <c r="U516" s="66" t="n">
        <v>15069</v>
      </c>
      <c r="V516" s="65" t="n">
        <v>1229</v>
      </c>
      <c r="W516" s="66" t="n">
        <v>1128</v>
      </c>
      <c r="X516" s="65" t="n">
        <v>329.4</v>
      </c>
      <c r="Y516" s="65" t="n">
        <v>155.5393103</v>
      </c>
      <c r="Z516" s="65" t="n">
        <v>48.87249798</v>
      </c>
      <c r="AA516" s="65" t="n">
        <v>75</v>
      </c>
      <c r="AB516" s="65" t="n">
        <v>500</v>
      </c>
      <c r="AC516" s="67" t="n">
        <v>1231</v>
      </c>
      <c r="AD516" s="63"/>
    </row>
    <row r="517" customFormat="false" ht="15" hidden="false" customHeight="false" outlineLevel="0" collapsed="false">
      <c r="A517" s="64" t="s">
        <v>826</v>
      </c>
      <c r="B517" s="65" t="n">
        <v>1006</v>
      </c>
      <c r="C517" s="65" t="n">
        <v>20.74747796</v>
      </c>
      <c r="D517" s="65" t="n">
        <v>68.67892758</v>
      </c>
      <c r="E517" s="65" t="n">
        <v>11.02129118</v>
      </c>
      <c r="F517" s="65" t="n">
        <v>24.89502688</v>
      </c>
      <c r="G517" s="65" t="n">
        <v>53.08782166</v>
      </c>
      <c r="H517" s="65" t="n">
        <v>15.31</v>
      </c>
      <c r="I517" s="65" t="n">
        <v>150</v>
      </c>
      <c r="J517" s="65" t="n">
        <v>56.26523134</v>
      </c>
      <c r="K517" s="65" t="n">
        <v>122.7911931</v>
      </c>
      <c r="L517" s="65" t="n">
        <v>92.5585261</v>
      </c>
      <c r="M517" s="65" t="n">
        <v>51.76664675</v>
      </c>
      <c r="N517" s="65" t="n">
        <v>13.8902367</v>
      </c>
      <c r="O517" s="65" t="n">
        <v>1809</v>
      </c>
      <c r="P517" s="65" t="n">
        <v>72.65</v>
      </c>
      <c r="Q517" s="65" t="n">
        <v>43.99154817</v>
      </c>
      <c r="R517" s="65" t="n">
        <v>9.35332323</v>
      </c>
      <c r="S517" s="65" t="n">
        <v>5830</v>
      </c>
      <c r="T517" s="66" t="n">
        <v>4245</v>
      </c>
      <c r="U517" s="66" t="n">
        <v>8739</v>
      </c>
      <c r="V517" s="65" t="n">
        <v>1137</v>
      </c>
      <c r="W517" s="66" t="n">
        <v>1081</v>
      </c>
      <c r="X517" s="65" t="n">
        <v>283.7</v>
      </c>
      <c r="Y517" s="65" t="n">
        <v>83.24735699</v>
      </c>
      <c r="Z517" s="65" t="n">
        <v>42.80476976</v>
      </c>
      <c r="AA517" s="65" t="n">
        <v>75</v>
      </c>
      <c r="AB517" s="65" t="n">
        <v>500</v>
      </c>
      <c r="AC517" s="67" t="n">
        <v>990.9</v>
      </c>
      <c r="AD517" s="63"/>
    </row>
    <row r="518" customFormat="false" ht="15" hidden="false" customHeight="false" outlineLevel="0" collapsed="false">
      <c r="A518" s="64" t="s">
        <v>827</v>
      </c>
      <c r="B518" s="65" t="n">
        <v>938.4</v>
      </c>
      <c r="C518" s="65" t="n">
        <v>108.1320868</v>
      </c>
      <c r="D518" s="65" t="n">
        <v>357.9420963</v>
      </c>
      <c r="E518" s="65" t="n">
        <v>466.0087374</v>
      </c>
      <c r="F518" s="65" t="n">
        <v>98.2848838</v>
      </c>
      <c r="G518" s="65" t="n">
        <v>209.5892649</v>
      </c>
      <c r="H518" s="65" t="n">
        <v>8.371</v>
      </c>
      <c r="I518" s="65" t="n">
        <v>200</v>
      </c>
      <c r="J518" s="65" t="n">
        <v>284.5660348</v>
      </c>
      <c r="K518" s="65" t="n">
        <v>639.9653955</v>
      </c>
      <c r="L518" s="65" t="n">
        <v>482.3982265</v>
      </c>
      <c r="M518" s="65" t="n">
        <v>269.7983604</v>
      </c>
      <c r="N518" s="65" t="n">
        <v>72.3933908</v>
      </c>
      <c r="O518" s="65" t="n">
        <v>2874</v>
      </c>
      <c r="P518" s="65" t="n">
        <v>244.3</v>
      </c>
      <c r="Q518" s="65" t="n">
        <v>229.2759589</v>
      </c>
      <c r="R518" s="65" t="n">
        <v>48.74782182</v>
      </c>
      <c r="S518" s="65" t="n">
        <v>5981</v>
      </c>
      <c r="T518" s="66" t="n">
        <v>5197</v>
      </c>
      <c r="U518" s="66" t="n">
        <v>10597</v>
      </c>
      <c r="V518" s="65" t="n">
        <v>554.6</v>
      </c>
      <c r="W518" s="66" t="n">
        <v>987.3</v>
      </c>
      <c r="X518" s="65" t="n">
        <v>778.8</v>
      </c>
      <c r="Y518" s="65" t="n">
        <v>328.6582838</v>
      </c>
      <c r="Z518" s="65" t="n">
        <v>223.0906853</v>
      </c>
      <c r="AA518" s="65" t="n">
        <v>150</v>
      </c>
      <c r="AB518" s="65" t="n">
        <v>580.1</v>
      </c>
      <c r="AC518" s="67" t="n">
        <v>660.3</v>
      </c>
      <c r="AD518" s="63"/>
    </row>
    <row r="519" customFormat="false" ht="15" hidden="false" customHeight="false" outlineLevel="0" collapsed="false">
      <c r="A519" s="64" t="s">
        <v>828</v>
      </c>
      <c r="B519" s="65" t="n">
        <v>977.3</v>
      </c>
      <c r="C519" s="65" t="n">
        <v>132.2885687</v>
      </c>
      <c r="D519" s="65" t="n">
        <v>437.9056115</v>
      </c>
      <c r="E519" s="65" t="n">
        <v>361.0134907</v>
      </c>
      <c r="F519" s="65" t="n">
        <v>116.5981384</v>
      </c>
      <c r="G519" s="65" t="n">
        <v>248.6416748</v>
      </c>
      <c r="H519" s="65" t="n">
        <v>235.7</v>
      </c>
      <c r="I519" s="65" t="n">
        <v>200</v>
      </c>
      <c r="J519" s="65" t="n">
        <v>507.0014236</v>
      </c>
      <c r="K519" s="65" t="n">
        <v>782.9323256</v>
      </c>
      <c r="L519" s="65" t="n">
        <v>590.1649808</v>
      </c>
      <c r="M519" s="65" t="n">
        <v>330.0707495</v>
      </c>
      <c r="N519" s="65" t="n">
        <v>88.5659228</v>
      </c>
      <c r="O519" s="65" t="n">
        <v>900</v>
      </c>
      <c r="P519" s="65" t="n">
        <v>216</v>
      </c>
      <c r="Q519" s="65" t="n">
        <v>280.4957282</v>
      </c>
      <c r="R519" s="65" t="n">
        <v>59.6379832</v>
      </c>
      <c r="S519" s="65" t="n">
        <v>4446</v>
      </c>
      <c r="T519" s="66" t="n">
        <v>5312</v>
      </c>
      <c r="U519" s="66" t="n">
        <v>10897</v>
      </c>
      <c r="V519" s="65" t="n">
        <v>833.8</v>
      </c>
      <c r="W519" s="66" t="n">
        <v>1188</v>
      </c>
      <c r="X519" s="65" t="n">
        <v>200.1</v>
      </c>
      <c r="Y519" s="65" t="n">
        <v>389.8966207</v>
      </c>
      <c r="Z519" s="65" t="n">
        <v>272.9286775</v>
      </c>
      <c r="AA519" s="65" t="n">
        <v>150</v>
      </c>
      <c r="AB519" s="65" t="n">
        <v>737.7</v>
      </c>
      <c r="AC519" s="67" t="n">
        <v>232.7</v>
      </c>
      <c r="AD519" s="63"/>
    </row>
    <row r="520" customFormat="false" ht="15" hidden="false" customHeight="false" outlineLevel="0" collapsed="false">
      <c r="A520" s="64" t="s">
        <v>829</v>
      </c>
      <c r="B520" s="65" t="n">
        <v>982.6</v>
      </c>
      <c r="C520" s="65" t="n">
        <v>262.0004825</v>
      </c>
      <c r="D520" s="65" t="n">
        <v>867.2819026</v>
      </c>
      <c r="E520" s="65" t="n">
        <v>729.7857043</v>
      </c>
      <c r="F520" s="65" t="n">
        <v>264.5279481</v>
      </c>
      <c r="G520" s="65" t="n">
        <v>564.0971028</v>
      </c>
      <c r="H520" s="65" t="n">
        <v>323.3</v>
      </c>
      <c r="I520" s="65" t="n">
        <v>200</v>
      </c>
      <c r="J520" s="65" t="n">
        <v>327.2822352</v>
      </c>
      <c r="K520" s="65" t="n">
        <v>1550.615062</v>
      </c>
      <c r="L520" s="65" t="n">
        <v>1168.835004</v>
      </c>
      <c r="M520" s="65" t="n">
        <v>653.7125355</v>
      </c>
      <c r="N520" s="65" t="n">
        <v>175.4068</v>
      </c>
      <c r="O520" s="65" t="n">
        <v>900</v>
      </c>
      <c r="P520" s="65" t="n">
        <v>210</v>
      </c>
      <c r="Q520" s="65" t="n">
        <v>555.528092</v>
      </c>
      <c r="R520" s="65" t="n">
        <v>118.1143657</v>
      </c>
      <c r="S520" s="65" t="n">
        <v>8351</v>
      </c>
      <c r="T520" s="66" t="n">
        <v>12750</v>
      </c>
      <c r="U520" s="66" t="n">
        <v>24035</v>
      </c>
      <c r="V520" s="65" t="n">
        <v>499.5</v>
      </c>
      <c r="W520" s="66" t="n">
        <v>1029</v>
      </c>
      <c r="X520" s="65" t="n">
        <v>200.2</v>
      </c>
      <c r="Y520" s="65" t="n">
        <v>884.5643204</v>
      </c>
      <c r="Z520" s="65" t="n">
        <v>540.541378</v>
      </c>
      <c r="AA520" s="65" t="n">
        <v>156.5</v>
      </c>
      <c r="AB520" s="65" t="n">
        <v>1208</v>
      </c>
      <c r="AC520" s="67" t="n">
        <v>609.8</v>
      </c>
      <c r="AD520" s="63"/>
    </row>
    <row r="521" customFormat="false" ht="15" hidden="false" customHeight="false" outlineLevel="0" collapsed="false">
      <c r="A521" s="64" t="s">
        <v>830</v>
      </c>
      <c r="B521" s="65" t="n">
        <v>24849</v>
      </c>
      <c r="C521" s="65" t="n">
        <v>208.8557038</v>
      </c>
      <c r="D521" s="65" t="n">
        <v>691.3604526</v>
      </c>
      <c r="E521" s="65" t="n">
        <v>606.8763197</v>
      </c>
      <c r="F521" s="65" t="n">
        <v>147.6003433</v>
      </c>
      <c r="G521" s="65" t="n">
        <v>314.7528518</v>
      </c>
      <c r="H521" s="65" t="n">
        <v>3165</v>
      </c>
      <c r="I521" s="65" t="n">
        <v>200</v>
      </c>
      <c r="J521" s="65" t="n">
        <v>362.0078211</v>
      </c>
      <c r="K521" s="65" t="n">
        <v>1236.084747</v>
      </c>
      <c r="L521" s="65" t="n">
        <v>931.7458318</v>
      </c>
      <c r="M521" s="65" t="n">
        <v>521.1119857</v>
      </c>
      <c r="N521" s="65" t="n">
        <v>139.8268825</v>
      </c>
      <c r="O521" s="65" t="n">
        <v>6319</v>
      </c>
      <c r="P521" s="65" t="n">
        <v>4898</v>
      </c>
      <c r="Q521" s="65" t="n">
        <v>442.8434999</v>
      </c>
      <c r="R521" s="65" t="n">
        <v>94.15577689</v>
      </c>
      <c r="S521" s="65" t="n">
        <v>22596</v>
      </c>
      <c r="T521" s="66" t="n">
        <v>38103</v>
      </c>
      <c r="U521" s="66" t="n">
        <v>75412</v>
      </c>
      <c r="V521" s="65" t="n">
        <v>4557</v>
      </c>
      <c r="W521" s="66" t="n">
        <v>10082</v>
      </c>
      <c r="X521" s="65" t="n">
        <v>2774</v>
      </c>
      <c r="Y521" s="65" t="n">
        <v>493.5659855</v>
      </c>
      <c r="Z521" s="65" t="n">
        <v>430.8967253</v>
      </c>
      <c r="AA521" s="65" t="n">
        <v>168.4</v>
      </c>
      <c r="AB521" s="65" t="n">
        <v>14004</v>
      </c>
      <c r="AC521" s="67" t="n">
        <v>32925</v>
      </c>
      <c r="AD521" s="63"/>
    </row>
    <row r="522" customFormat="false" ht="15" hidden="false" customHeight="false" outlineLevel="0" collapsed="false">
      <c r="A522" s="64" t="s">
        <v>831</v>
      </c>
      <c r="B522" s="65" t="n">
        <v>5127</v>
      </c>
      <c r="C522" s="65" t="n">
        <v>121.6772559</v>
      </c>
      <c r="D522" s="65" t="n">
        <v>402.7797239</v>
      </c>
      <c r="E522" s="65" t="n">
        <v>495.1865127</v>
      </c>
      <c r="F522" s="65" t="n">
        <v>81.45678124</v>
      </c>
      <c r="G522" s="65" t="n">
        <v>173.7038926</v>
      </c>
      <c r="H522" s="65" t="n">
        <v>3053</v>
      </c>
      <c r="I522" s="65" t="n">
        <v>200</v>
      </c>
      <c r="J522" s="65" t="n">
        <v>230.1923343</v>
      </c>
      <c r="K522" s="65" t="n">
        <v>720.1306802</v>
      </c>
      <c r="L522" s="65" t="n">
        <v>542.825855</v>
      </c>
      <c r="M522" s="65" t="n">
        <v>303.5946602</v>
      </c>
      <c r="N522" s="65" t="n">
        <v>81.46175109</v>
      </c>
      <c r="O522" s="65" t="n">
        <v>19210</v>
      </c>
      <c r="P522" s="65" t="n">
        <v>3877</v>
      </c>
      <c r="Q522" s="65" t="n">
        <v>257.9962188</v>
      </c>
      <c r="R522" s="65" t="n">
        <v>54.8542192</v>
      </c>
      <c r="S522" s="65" t="n">
        <v>42327</v>
      </c>
      <c r="T522" s="66" t="n">
        <v>55779</v>
      </c>
      <c r="U522" s="66" t="n">
        <v>73338</v>
      </c>
      <c r="V522" s="65" t="n">
        <v>8002</v>
      </c>
      <c r="W522" s="66" t="n">
        <v>12706</v>
      </c>
      <c r="X522" s="65" t="n">
        <v>4278</v>
      </c>
      <c r="Y522" s="65" t="n">
        <v>272.3861991</v>
      </c>
      <c r="Z522" s="65" t="n">
        <v>251.0361468</v>
      </c>
      <c r="AA522" s="65" t="n">
        <v>5418</v>
      </c>
      <c r="AB522" s="65" t="n">
        <v>5558</v>
      </c>
      <c r="AC522" s="67" t="n">
        <v>37966</v>
      </c>
      <c r="AD522" s="63"/>
    </row>
    <row r="523" customFormat="false" ht="15" hidden="false" customHeight="false" outlineLevel="0" collapsed="false">
      <c r="A523" s="64" t="s">
        <v>832</v>
      </c>
      <c r="B523" s="65" t="n">
        <v>7755</v>
      </c>
      <c r="C523" s="65" t="n">
        <v>71.26551564</v>
      </c>
      <c r="D523" s="65" t="n">
        <v>235.9052602</v>
      </c>
      <c r="E523" s="65" t="n">
        <v>756.8073084</v>
      </c>
      <c r="F523" s="65" t="n">
        <v>68.05249365</v>
      </c>
      <c r="G523" s="65" t="n">
        <v>145.1196925</v>
      </c>
      <c r="H523" s="65" t="n">
        <v>659.1</v>
      </c>
      <c r="I523" s="65" t="n">
        <v>200</v>
      </c>
      <c r="J523" s="65" t="n">
        <v>97.36552292</v>
      </c>
      <c r="K523" s="65" t="n">
        <v>421.7754902</v>
      </c>
      <c r="L523" s="65" t="n">
        <v>317.9292973</v>
      </c>
      <c r="M523" s="65" t="n">
        <v>177.8132639</v>
      </c>
      <c r="N523" s="65" t="n">
        <v>47.71157645</v>
      </c>
      <c r="O523" s="65" t="n">
        <v>11837</v>
      </c>
      <c r="P523" s="65" t="n">
        <v>2189</v>
      </c>
      <c r="Q523" s="65" t="n">
        <v>151.1065764</v>
      </c>
      <c r="R523" s="65" t="n">
        <v>32.12773158</v>
      </c>
      <c r="S523" s="65" t="n">
        <v>21491</v>
      </c>
      <c r="T523" s="66" t="n">
        <v>27510</v>
      </c>
      <c r="U523" s="66" t="n">
        <v>59301</v>
      </c>
      <c r="V523" s="65" t="n">
        <v>8857</v>
      </c>
      <c r="W523" s="66" t="n">
        <v>11734</v>
      </c>
      <c r="X523" s="65" t="n">
        <v>2506</v>
      </c>
      <c r="Y523" s="65" t="n">
        <v>227.5631298</v>
      </c>
      <c r="Z523" s="65" t="n">
        <v>147.030111</v>
      </c>
      <c r="AA523" s="65" t="n">
        <v>8406</v>
      </c>
      <c r="AB523" s="65" t="n">
        <v>7646</v>
      </c>
      <c r="AC523" s="67" t="n">
        <v>4050</v>
      </c>
      <c r="AD523" s="63"/>
    </row>
    <row r="524" customFormat="false" ht="15" hidden="false" customHeight="false" outlineLevel="0" collapsed="false">
      <c r="A524" s="64" t="s">
        <v>833</v>
      </c>
      <c r="B524" s="65" t="n">
        <v>11998</v>
      </c>
      <c r="C524" s="65" t="n">
        <v>39.87894808</v>
      </c>
      <c r="D524" s="65" t="n">
        <v>132.0084972</v>
      </c>
      <c r="E524" s="65" t="n">
        <v>239.807992</v>
      </c>
      <c r="F524" s="65" t="n">
        <v>42.00810829</v>
      </c>
      <c r="G524" s="65" t="n">
        <v>89.58090193</v>
      </c>
      <c r="H524" s="65" t="n">
        <v>4.268</v>
      </c>
      <c r="I524" s="65" t="n">
        <v>200</v>
      </c>
      <c r="J524" s="65" t="n">
        <v>98.7080442</v>
      </c>
      <c r="K524" s="65" t="n">
        <v>236.0182583</v>
      </c>
      <c r="L524" s="65" t="n">
        <v>177.9077275</v>
      </c>
      <c r="M524" s="65" t="n">
        <v>99.50122235</v>
      </c>
      <c r="N524" s="65" t="n">
        <v>26.69857171</v>
      </c>
      <c r="O524" s="65" t="n">
        <v>10155</v>
      </c>
      <c r="P524" s="65" t="n">
        <v>15167</v>
      </c>
      <c r="Q524" s="65" t="n">
        <v>84.55662267</v>
      </c>
      <c r="R524" s="65" t="n">
        <v>17.97812207</v>
      </c>
      <c r="S524" s="65" t="n">
        <v>14726</v>
      </c>
      <c r="T524" s="66" t="n">
        <v>17191</v>
      </c>
      <c r="U524" s="66" t="n">
        <v>48042</v>
      </c>
      <c r="V524" s="65" t="n">
        <v>15652</v>
      </c>
      <c r="W524" s="66" t="n">
        <v>31865</v>
      </c>
      <c r="X524" s="65" t="n">
        <v>3513</v>
      </c>
      <c r="Y524" s="65" t="n">
        <v>140.4723925</v>
      </c>
      <c r="Z524" s="65" t="n">
        <v>82.27550325</v>
      </c>
      <c r="AA524" s="65" t="n">
        <v>11906</v>
      </c>
      <c r="AB524" s="65" t="n">
        <v>5997</v>
      </c>
      <c r="AC524" s="67" t="n">
        <v>1511</v>
      </c>
      <c r="AD524" s="63"/>
    </row>
    <row r="525" customFormat="false" ht="15" hidden="false" customHeight="false" outlineLevel="0" collapsed="false">
      <c r="A525" s="64" t="s">
        <v>834</v>
      </c>
      <c r="B525" s="65" t="n">
        <v>5731</v>
      </c>
      <c r="C525" s="65" t="n">
        <v>32.78726323</v>
      </c>
      <c r="D525" s="65" t="n">
        <v>108.533388</v>
      </c>
      <c r="E525" s="65" t="n">
        <v>42.01588164</v>
      </c>
      <c r="F525" s="65" t="n">
        <v>45.44305169</v>
      </c>
      <c r="G525" s="65" t="n">
        <v>96.90580515</v>
      </c>
      <c r="H525" s="65" t="n">
        <v>5.549</v>
      </c>
      <c r="I525" s="65" t="n">
        <v>277.4</v>
      </c>
      <c r="J525" s="65" t="n">
        <v>12.50689055</v>
      </c>
      <c r="K525" s="65" t="n">
        <v>194.0470633</v>
      </c>
      <c r="L525" s="65" t="n">
        <v>146.270345</v>
      </c>
      <c r="M525" s="65" t="n">
        <v>81.80689125</v>
      </c>
      <c r="N525" s="65" t="n">
        <v>21.950757</v>
      </c>
      <c r="O525" s="65" t="n">
        <v>6440</v>
      </c>
      <c r="P525" s="65" t="n">
        <v>5277</v>
      </c>
      <c r="Q525" s="65" t="n">
        <v>69.51989405</v>
      </c>
      <c r="R525" s="65" t="n">
        <v>14.78106743</v>
      </c>
      <c r="S525" s="65" t="n">
        <v>7200</v>
      </c>
      <c r="T525" s="66" t="n">
        <v>4783</v>
      </c>
      <c r="U525" s="66" t="n">
        <v>25711</v>
      </c>
      <c r="V525" s="65" t="n">
        <v>10081</v>
      </c>
      <c r="W525" s="66" t="n">
        <v>16013</v>
      </c>
      <c r="X525" s="65" t="n">
        <v>3580</v>
      </c>
      <c r="Y525" s="65" t="n">
        <v>151.9586207</v>
      </c>
      <c r="Z525" s="65" t="n">
        <v>67.64442676</v>
      </c>
      <c r="AA525" s="65" t="n">
        <v>5884</v>
      </c>
      <c r="AB525" s="65" t="n">
        <v>8004</v>
      </c>
      <c r="AC525" s="67" t="n">
        <v>370.4</v>
      </c>
      <c r="AD525" s="63"/>
    </row>
    <row r="526" customFormat="false" ht="15" hidden="false" customHeight="false" outlineLevel="0" collapsed="false">
      <c r="A526" s="64" t="s">
        <v>835</v>
      </c>
      <c r="B526" s="65" t="n">
        <v>3852</v>
      </c>
      <c r="C526" s="65" t="n">
        <v>17.4115739</v>
      </c>
      <c r="D526" s="65" t="n">
        <v>57.63631728</v>
      </c>
      <c r="E526" s="65" t="n">
        <v>6.758586581</v>
      </c>
      <c r="F526" s="65" t="n">
        <v>32.11015152</v>
      </c>
      <c r="G526" s="65" t="n">
        <v>68.47383639</v>
      </c>
      <c r="H526" s="65" t="n">
        <v>11.34</v>
      </c>
      <c r="I526" s="65" t="n">
        <v>200</v>
      </c>
      <c r="J526" s="65" t="n">
        <v>52.12681245</v>
      </c>
      <c r="K526" s="65" t="n">
        <v>103.0480878</v>
      </c>
      <c r="L526" s="65" t="n">
        <v>77.67641059</v>
      </c>
      <c r="M526" s="65" t="n">
        <v>43.4432945</v>
      </c>
      <c r="N526" s="65" t="n">
        <v>11.65688105</v>
      </c>
      <c r="O526" s="65" t="n">
        <v>3770</v>
      </c>
      <c r="P526" s="65" t="n">
        <v>2636</v>
      </c>
      <c r="Q526" s="65" t="n">
        <v>36.91832295</v>
      </c>
      <c r="R526" s="65" t="n">
        <v>7.849439767</v>
      </c>
      <c r="S526" s="65" t="n">
        <v>14577</v>
      </c>
      <c r="T526" s="66" t="n">
        <v>8597</v>
      </c>
      <c r="U526" s="66" t="n">
        <v>18020</v>
      </c>
      <c r="V526" s="65" t="n">
        <v>8066</v>
      </c>
      <c r="W526" s="66" t="n">
        <v>10690</v>
      </c>
      <c r="X526" s="65" t="n">
        <v>1620</v>
      </c>
      <c r="Y526" s="65" t="n">
        <v>107.3742663</v>
      </c>
      <c r="Z526" s="65" t="n">
        <v>35.92236189</v>
      </c>
      <c r="AA526" s="65" t="n">
        <v>3321</v>
      </c>
      <c r="AB526" s="65" t="n">
        <v>2297</v>
      </c>
      <c r="AC526" s="67" t="n">
        <v>830.8</v>
      </c>
      <c r="AD526" s="63"/>
    </row>
    <row r="527" customFormat="false" ht="15" hidden="false" customHeight="false" outlineLevel="0" collapsed="false">
      <c r="A527" s="64" t="s">
        <v>836</v>
      </c>
      <c r="B527" s="65" t="n">
        <v>1500</v>
      </c>
      <c r="C527" s="65" t="n">
        <v>15.96934831</v>
      </c>
      <c r="D527" s="65" t="n">
        <v>52.86221861</v>
      </c>
      <c r="E527" s="65" t="n">
        <v>0.251830787</v>
      </c>
      <c r="F527" s="65" t="n">
        <v>28.59738802</v>
      </c>
      <c r="G527" s="65" t="n">
        <v>60.98298438</v>
      </c>
      <c r="H527" s="65" t="n">
        <v>13.89</v>
      </c>
      <c r="I527" s="65" t="n">
        <v>85</v>
      </c>
      <c r="J527" s="65" t="n">
        <v>26.24755005</v>
      </c>
      <c r="K527" s="65" t="n">
        <v>94.51246722</v>
      </c>
      <c r="L527" s="65" t="n">
        <v>71.2423623</v>
      </c>
      <c r="M527" s="65" t="n">
        <v>39.84482423</v>
      </c>
      <c r="N527" s="65" t="n">
        <v>10.69132491</v>
      </c>
      <c r="O527" s="65" t="n">
        <v>9307</v>
      </c>
      <c r="P527" s="65" t="n">
        <v>1310</v>
      </c>
      <c r="Q527" s="65" t="n">
        <v>33.86032541</v>
      </c>
      <c r="R527" s="65" t="n">
        <v>7.199259435</v>
      </c>
      <c r="S527" s="65" t="n">
        <v>10665</v>
      </c>
      <c r="T527" s="66" t="n">
        <v>4909</v>
      </c>
      <c r="U527" s="66" t="n">
        <v>16533</v>
      </c>
      <c r="V527" s="65" t="n">
        <v>3016</v>
      </c>
      <c r="W527" s="66" t="n">
        <v>4085</v>
      </c>
      <c r="X527" s="65" t="n">
        <v>1335</v>
      </c>
      <c r="Y527" s="65" t="n">
        <v>95.62781278</v>
      </c>
      <c r="Z527" s="65" t="n">
        <v>32.94686123</v>
      </c>
      <c r="AA527" s="65" t="n">
        <v>250</v>
      </c>
      <c r="AB527" s="65" t="n">
        <v>732.1</v>
      </c>
      <c r="AC527" s="67" t="n">
        <v>967.7</v>
      </c>
      <c r="AD527" s="63"/>
    </row>
    <row r="528" customFormat="false" ht="15" hidden="false" customHeight="false" outlineLevel="0" collapsed="false">
      <c r="A528" s="64" t="s">
        <v>837</v>
      </c>
      <c r="B528" s="65" t="n">
        <v>1403</v>
      </c>
      <c r="C528" s="65" t="n">
        <v>17.32760949</v>
      </c>
      <c r="D528" s="65" t="n">
        <v>57.35837577</v>
      </c>
      <c r="E528" s="65" t="n">
        <v>47.8892442</v>
      </c>
      <c r="F528" s="65" t="n">
        <v>33.76798123</v>
      </c>
      <c r="G528" s="65" t="n">
        <v>72.00910343</v>
      </c>
      <c r="H528" s="65" t="n">
        <v>14.28</v>
      </c>
      <c r="I528" s="65" t="n">
        <v>85</v>
      </c>
      <c r="J528" s="65" t="n">
        <v>152.8698699</v>
      </c>
      <c r="K528" s="65" t="n">
        <v>102.5511557</v>
      </c>
      <c r="L528" s="65" t="n">
        <v>77.30182907</v>
      </c>
      <c r="M528" s="65" t="n">
        <v>43.23379647</v>
      </c>
      <c r="N528" s="65" t="n">
        <v>11.60066769</v>
      </c>
      <c r="O528" s="65" t="n">
        <v>1000</v>
      </c>
      <c r="P528" s="65" t="n">
        <v>1126</v>
      </c>
      <c r="Q528" s="65" t="n">
        <v>36.74029051</v>
      </c>
      <c r="R528" s="65" t="n">
        <v>7.811587155</v>
      </c>
      <c r="S528" s="65" t="n">
        <v>9497</v>
      </c>
      <c r="T528" s="66" t="n">
        <v>4783</v>
      </c>
      <c r="U528" s="66" t="n">
        <v>7895</v>
      </c>
      <c r="V528" s="65" t="n">
        <v>1410</v>
      </c>
      <c r="W528" s="66" t="n">
        <v>2336</v>
      </c>
      <c r="X528" s="65" t="n">
        <v>1713</v>
      </c>
      <c r="Y528" s="65" t="n">
        <v>112.9179415</v>
      </c>
      <c r="Z528" s="65" t="n">
        <v>35.7491323</v>
      </c>
      <c r="AA528" s="65" t="n">
        <v>328.2</v>
      </c>
      <c r="AB528" s="65" t="n">
        <v>500</v>
      </c>
      <c r="AC528" s="67" t="n">
        <v>1164</v>
      </c>
      <c r="AD528" s="63"/>
    </row>
    <row r="529" customFormat="false" ht="15" hidden="false" customHeight="false" outlineLevel="0" collapsed="false">
      <c r="A529" s="64" t="s">
        <v>838</v>
      </c>
      <c r="B529" s="65" t="n">
        <v>1179</v>
      </c>
      <c r="C529" s="65" t="n">
        <v>18.42513507</v>
      </c>
      <c r="D529" s="65" t="n">
        <v>60.99143804</v>
      </c>
      <c r="E529" s="65" t="n">
        <v>7.482858082</v>
      </c>
      <c r="F529" s="65" t="n">
        <v>22.95442245</v>
      </c>
      <c r="G529" s="65" t="n">
        <v>48.94954689</v>
      </c>
      <c r="H529" s="65" t="n">
        <v>15.74</v>
      </c>
      <c r="I529" s="65" t="n">
        <v>150</v>
      </c>
      <c r="J529" s="65" t="n">
        <v>36.1827953</v>
      </c>
      <c r="K529" s="65" t="n">
        <v>109.046715</v>
      </c>
      <c r="L529" s="65" t="n">
        <v>82.19810368</v>
      </c>
      <c r="M529" s="65" t="n">
        <v>45.97221214</v>
      </c>
      <c r="N529" s="65" t="n">
        <v>12.3354505</v>
      </c>
      <c r="O529" s="65" t="n">
        <v>1000</v>
      </c>
      <c r="P529" s="65" t="n">
        <v>626</v>
      </c>
      <c r="Q529" s="65" t="n">
        <v>39.06740946</v>
      </c>
      <c r="R529" s="65" t="n">
        <v>8.306370737</v>
      </c>
      <c r="S529" s="65" t="n">
        <v>6045</v>
      </c>
      <c r="T529" s="66" t="n">
        <v>4783</v>
      </c>
      <c r="U529" s="66" t="n">
        <v>9000</v>
      </c>
      <c r="V529" s="65" t="n">
        <v>1313</v>
      </c>
      <c r="W529" s="66" t="n">
        <v>1867</v>
      </c>
      <c r="X529" s="65" t="n">
        <v>1131</v>
      </c>
      <c r="Y529" s="65" t="n">
        <v>76.75810151</v>
      </c>
      <c r="Z529" s="65" t="n">
        <v>38.01347159</v>
      </c>
      <c r="AA529" s="65" t="n">
        <v>1230</v>
      </c>
      <c r="AB529" s="65" t="n">
        <v>500</v>
      </c>
      <c r="AC529" s="67" t="n">
        <v>1164</v>
      </c>
      <c r="AD529" s="63"/>
    </row>
    <row r="530" customFormat="false" ht="15" hidden="false" customHeight="false" outlineLevel="0" collapsed="false">
      <c r="A530" s="64" t="s">
        <v>839</v>
      </c>
      <c r="B530" s="65" t="n">
        <v>1222</v>
      </c>
      <c r="C530" s="65" t="n">
        <v>111.7152082</v>
      </c>
      <c r="D530" s="65" t="n">
        <v>369.8030529</v>
      </c>
      <c r="E530" s="65" t="n">
        <v>407.6686372</v>
      </c>
      <c r="F530" s="65" t="n">
        <v>103.2916315</v>
      </c>
      <c r="G530" s="65" t="n">
        <v>220.2659889</v>
      </c>
      <c r="H530" s="65" t="n">
        <v>9.689</v>
      </c>
      <c r="I530" s="65" t="n">
        <v>200</v>
      </c>
      <c r="J530" s="65" t="n">
        <v>401.3680262</v>
      </c>
      <c r="K530" s="65" t="n">
        <v>661.1716237</v>
      </c>
      <c r="L530" s="65" t="n">
        <v>498.3832266</v>
      </c>
      <c r="M530" s="65" t="n">
        <v>278.7385401</v>
      </c>
      <c r="N530" s="65" t="n">
        <v>74.79225607</v>
      </c>
      <c r="O530" s="65" t="n">
        <v>1200</v>
      </c>
      <c r="P530" s="65" t="n">
        <v>379.6</v>
      </c>
      <c r="Q530" s="65" t="n">
        <v>236.873367</v>
      </c>
      <c r="R530" s="65" t="n">
        <v>50.36315515</v>
      </c>
      <c r="S530" s="65" t="n">
        <v>5121</v>
      </c>
      <c r="T530" s="66" t="n">
        <v>4783</v>
      </c>
      <c r="U530" s="66" t="n">
        <v>9531</v>
      </c>
      <c r="V530" s="65" t="n">
        <v>1036</v>
      </c>
      <c r="W530" s="66" t="n">
        <v>1435</v>
      </c>
      <c r="X530" s="65" t="n">
        <v>848.6</v>
      </c>
      <c r="Y530" s="65" t="n">
        <v>345.4005239</v>
      </c>
      <c r="Z530" s="65" t="n">
        <v>230.483135</v>
      </c>
      <c r="AA530" s="65" t="n">
        <v>1075</v>
      </c>
      <c r="AB530" s="65" t="n">
        <v>500</v>
      </c>
      <c r="AC530" s="67" t="n">
        <v>832.5</v>
      </c>
      <c r="AD530" s="63"/>
    </row>
    <row r="531" customFormat="false" ht="15" hidden="false" customHeight="false" outlineLevel="0" collapsed="false">
      <c r="A531" s="64" t="s">
        <v>840</v>
      </c>
      <c r="B531" s="65" t="n">
        <v>2589</v>
      </c>
      <c r="C531" s="65" t="n">
        <v>273.1966695</v>
      </c>
      <c r="D531" s="65" t="n">
        <v>904.3438586</v>
      </c>
      <c r="E531" s="65" t="n">
        <v>930.9899796</v>
      </c>
      <c r="F531" s="65" t="n">
        <v>259.6817476</v>
      </c>
      <c r="G531" s="65" t="n">
        <v>553.7627404</v>
      </c>
      <c r="H531" s="65" t="n">
        <v>506.5</v>
      </c>
      <c r="I531" s="65" t="n">
        <v>200</v>
      </c>
      <c r="J531" s="65" t="n">
        <v>669.5016473</v>
      </c>
      <c r="K531" s="65" t="n">
        <v>1616.878208</v>
      </c>
      <c r="L531" s="65" t="n">
        <v>1218.783368</v>
      </c>
      <c r="M531" s="65" t="n">
        <v>681.6479337</v>
      </c>
      <c r="N531" s="65" t="n">
        <v>182.9025394</v>
      </c>
      <c r="O531" s="65" t="n">
        <v>1200</v>
      </c>
      <c r="P531" s="65" t="n">
        <v>279.6</v>
      </c>
      <c r="Q531" s="65" t="n">
        <v>579.2677292</v>
      </c>
      <c r="R531" s="65" t="n">
        <v>123.1618011</v>
      </c>
      <c r="S531" s="65" t="n">
        <v>4460</v>
      </c>
      <c r="T531" s="66" t="n">
        <v>4783</v>
      </c>
      <c r="U531" s="66" t="n">
        <v>10720</v>
      </c>
      <c r="V531" s="65" t="n">
        <v>773.9</v>
      </c>
      <c r="W531" s="66" t="n">
        <v>1726</v>
      </c>
      <c r="X531" s="65" t="n">
        <v>300</v>
      </c>
      <c r="Y531" s="65" t="n">
        <v>868.3589398</v>
      </c>
      <c r="Z531" s="65" t="n">
        <v>563.6405811</v>
      </c>
      <c r="AA531" s="65" t="n">
        <v>357.3</v>
      </c>
      <c r="AB531" s="65" t="n">
        <v>672.2</v>
      </c>
      <c r="AC531" s="67" t="n">
        <v>466.1</v>
      </c>
      <c r="AD531" s="63"/>
    </row>
    <row r="532" customFormat="false" ht="15" hidden="false" customHeight="false" outlineLevel="0" collapsed="false">
      <c r="A532" s="64" t="s">
        <v>841</v>
      </c>
      <c r="B532" s="65" t="n">
        <v>5222</v>
      </c>
      <c r="C532" s="65" t="n">
        <v>667.4985385</v>
      </c>
      <c r="D532" s="65" t="n">
        <v>2209.573803</v>
      </c>
      <c r="E532" s="65" t="n">
        <v>2454.004967</v>
      </c>
      <c r="F532" s="65" t="n">
        <v>780.7271412</v>
      </c>
      <c r="G532" s="65" t="n">
        <v>1664.874814</v>
      </c>
      <c r="H532" s="65" t="n">
        <v>319.9</v>
      </c>
      <c r="I532" s="65" t="n">
        <v>200</v>
      </c>
      <c r="J532" s="65" t="n">
        <v>2823.303574</v>
      </c>
      <c r="K532" s="65" t="n">
        <v>3950.501456</v>
      </c>
      <c r="L532" s="65" t="n">
        <v>2977.840536</v>
      </c>
      <c r="M532" s="65" t="n">
        <v>1665.4632</v>
      </c>
      <c r="N532" s="65" t="n">
        <v>446.8838436</v>
      </c>
      <c r="O532" s="65" t="n">
        <v>10065</v>
      </c>
      <c r="P532" s="65" t="n">
        <v>434.3</v>
      </c>
      <c r="Q532" s="65" t="n">
        <v>1415.318728</v>
      </c>
      <c r="R532" s="65" t="n">
        <v>300.9199285</v>
      </c>
      <c r="S532" s="65" t="n">
        <v>12397</v>
      </c>
      <c r="T532" s="66" t="n">
        <v>18180</v>
      </c>
      <c r="U532" s="66" t="n">
        <v>44540</v>
      </c>
      <c r="V532" s="65" t="n">
        <v>265.2</v>
      </c>
      <c r="W532" s="66" t="n">
        <v>982.8</v>
      </c>
      <c r="X532" s="65" t="n">
        <v>300.4</v>
      </c>
      <c r="Y532" s="65" t="n">
        <v>2610.700979</v>
      </c>
      <c r="Z532" s="65" t="n">
        <v>1377.137082</v>
      </c>
      <c r="AA532" s="65" t="n">
        <v>1206</v>
      </c>
      <c r="AB532" s="65" t="n">
        <v>1758</v>
      </c>
      <c r="AC532" s="67" t="n">
        <v>1211</v>
      </c>
      <c r="AD532" s="63"/>
    </row>
    <row r="533" customFormat="false" ht="15" hidden="false" customHeight="false" outlineLevel="0" collapsed="false">
      <c r="A533" s="64" t="s">
        <v>842</v>
      </c>
      <c r="B533" s="65" t="n">
        <v>23707</v>
      </c>
      <c r="C533" s="65" t="n">
        <v>186.8504426</v>
      </c>
      <c r="D533" s="65" t="n">
        <v>618.5179729</v>
      </c>
      <c r="E533" s="65" t="n">
        <v>530.1998883</v>
      </c>
      <c r="F533" s="65" t="n">
        <v>140.2975416</v>
      </c>
      <c r="G533" s="65" t="n">
        <v>299.1798685</v>
      </c>
      <c r="H533" s="65" t="n">
        <v>1769</v>
      </c>
      <c r="I533" s="65" t="n">
        <v>200</v>
      </c>
      <c r="J533" s="65" t="n">
        <v>595.6877465</v>
      </c>
      <c r="K533" s="65" t="n">
        <v>1105.849531</v>
      </c>
      <c r="L533" s="65" t="n">
        <v>833.5760903</v>
      </c>
      <c r="M533" s="65" t="n">
        <v>466.2070673</v>
      </c>
      <c r="N533" s="65" t="n">
        <v>125.094572</v>
      </c>
      <c r="O533" s="65" t="n">
        <v>39502</v>
      </c>
      <c r="P533" s="65" t="n">
        <v>1789</v>
      </c>
      <c r="Q533" s="65" t="n">
        <v>396.1850332</v>
      </c>
      <c r="R533" s="65" t="n">
        <v>84.23542312</v>
      </c>
      <c r="S533" s="65" t="n">
        <v>74619</v>
      </c>
      <c r="T533" s="66" t="n">
        <v>95141</v>
      </c>
      <c r="U533" s="66" t="n">
        <v>77667</v>
      </c>
      <c r="V533" s="65" t="n">
        <v>2518</v>
      </c>
      <c r="W533" s="66" t="n">
        <v>4630</v>
      </c>
      <c r="X533" s="65" t="n">
        <v>3807</v>
      </c>
      <c r="Y533" s="65" t="n">
        <v>469.1458895</v>
      </c>
      <c r="Z533" s="65" t="n">
        <v>385.4969836</v>
      </c>
      <c r="AA533" s="65" t="n">
        <v>5020</v>
      </c>
      <c r="AB533" s="65" t="n">
        <v>18912</v>
      </c>
      <c r="AC533" s="67" t="n">
        <v>130727</v>
      </c>
      <c r="AD533" s="63"/>
    </row>
    <row r="534" customFormat="false" ht="15" hidden="false" customHeight="false" outlineLevel="0" collapsed="false">
      <c r="A534" s="64" t="s">
        <v>843</v>
      </c>
      <c r="B534" s="65" t="n">
        <v>7089</v>
      </c>
      <c r="C534" s="65" t="n">
        <v>181.3656128</v>
      </c>
      <c r="D534" s="65" t="n">
        <v>600.3619238</v>
      </c>
      <c r="E534" s="65" t="n">
        <v>723.2698737</v>
      </c>
      <c r="F534" s="65" t="n">
        <v>146.133361</v>
      </c>
      <c r="G534" s="65" t="n">
        <v>311.6245604</v>
      </c>
      <c r="H534" s="65" t="n">
        <v>508.6</v>
      </c>
      <c r="I534" s="65" t="n">
        <v>200</v>
      </c>
      <c r="J534" s="65" t="n">
        <v>868.4569893</v>
      </c>
      <c r="K534" s="65" t="n">
        <v>1073.388294</v>
      </c>
      <c r="L534" s="65" t="n">
        <v>809.1072001</v>
      </c>
      <c r="M534" s="65" t="n">
        <v>452.5219704</v>
      </c>
      <c r="N534" s="65" t="n">
        <v>121.4225312</v>
      </c>
      <c r="O534" s="65" t="n">
        <v>18862</v>
      </c>
      <c r="P534" s="65" t="n">
        <v>3200</v>
      </c>
      <c r="Q534" s="65" t="n">
        <v>384.5553713</v>
      </c>
      <c r="R534" s="65" t="n">
        <v>81.76276664</v>
      </c>
      <c r="S534" s="65" t="n">
        <v>18921</v>
      </c>
      <c r="T534" s="66" t="n">
        <v>26234</v>
      </c>
      <c r="U534" s="66" t="n">
        <v>61875</v>
      </c>
      <c r="V534" s="65" t="n">
        <v>1449</v>
      </c>
      <c r="W534" s="66" t="n">
        <v>4998</v>
      </c>
      <c r="X534" s="65" t="n">
        <v>1901</v>
      </c>
      <c r="Y534" s="65" t="n">
        <v>488.6604914</v>
      </c>
      <c r="Z534" s="65" t="n">
        <v>374.18106</v>
      </c>
      <c r="AA534" s="65" t="n">
        <v>2878</v>
      </c>
      <c r="AB534" s="65" t="n">
        <v>5280</v>
      </c>
      <c r="AC534" s="67" t="n">
        <v>9103</v>
      </c>
      <c r="AD534" s="63"/>
    </row>
    <row r="535" customFormat="false" ht="15" hidden="false" customHeight="false" outlineLevel="0" collapsed="false">
      <c r="A535" s="64" t="s">
        <v>844</v>
      </c>
      <c r="B535" s="65" t="n">
        <v>2815</v>
      </c>
      <c r="C535" s="65" t="n">
        <v>214.641981</v>
      </c>
      <c r="D535" s="65" t="n">
        <v>710.5143619</v>
      </c>
      <c r="E535" s="65" t="n">
        <v>831.2697947</v>
      </c>
      <c r="F535" s="65" t="n">
        <v>199.7677978</v>
      </c>
      <c r="G535" s="65" t="n">
        <v>425.9982235</v>
      </c>
      <c r="H535" s="65" t="n">
        <v>231.1</v>
      </c>
      <c r="I535" s="65" t="n">
        <v>200</v>
      </c>
      <c r="J535" s="65" t="n">
        <v>1064.91109</v>
      </c>
      <c r="K535" s="65" t="n">
        <v>1270.33006</v>
      </c>
      <c r="L535" s="65" t="n">
        <v>957.5595372</v>
      </c>
      <c r="M535" s="65" t="n">
        <v>535.5492184</v>
      </c>
      <c r="N535" s="65" t="n">
        <v>143.7007393</v>
      </c>
      <c r="O535" s="65" t="n">
        <v>9346</v>
      </c>
      <c r="P535" s="65" t="n">
        <v>1109</v>
      </c>
      <c r="Q535" s="65" t="n">
        <v>455.1123304</v>
      </c>
      <c r="R535" s="65" t="n">
        <v>96.76433108</v>
      </c>
      <c r="S535" s="65" t="n">
        <v>18371</v>
      </c>
      <c r="T535" s="66" t="n">
        <v>22086</v>
      </c>
      <c r="U535" s="66" t="n">
        <v>42708</v>
      </c>
      <c r="V535" s="65" t="n">
        <v>1759</v>
      </c>
      <c r="W535" s="66" t="n">
        <v>3098</v>
      </c>
      <c r="X535" s="65" t="n">
        <v>990</v>
      </c>
      <c r="Y535" s="65" t="n">
        <v>668.0105733</v>
      </c>
      <c r="Z535" s="65" t="n">
        <v>442.8345745</v>
      </c>
      <c r="AA535" s="65" t="n">
        <v>4385</v>
      </c>
      <c r="AB535" s="65" t="n">
        <v>4447</v>
      </c>
      <c r="AC535" s="67" t="n">
        <v>2665</v>
      </c>
      <c r="AD535" s="63"/>
    </row>
    <row r="536" customFormat="false" ht="15" hidden="false" customHeight="false" outlineLevel="0" collapsed="false">
      <c r="A536" s="64" t="s">
        <v>845</v>
      </c>
      <c r="B536" s="65" t="n">
        <v>1345</v>
      </c>
      <c r="C536" s="65" t="n">
        <v>166.8513038</v>
      </c>
      <c r="D536" s="65" t="n">
        <v>552.3162202</v>
      </c>
      <c r="E536" s="65" t="n">
        <v>1363.964296</v>
      </c>
      <c r="F536" s="65" t="n">
        <v>185.964292</v>
      </c>
      <c r="G536" s="65" t="n">
        <v>396.5627038</v>
      </c>
      <c r="H536" s="65" t="n">
        <v>4.308</v>
      </c>
      <c r="I536" s="65" t="n">
        <v>200</v>
      </c>
      <c r="J536" s="65" t="n">
        <v>1341.648272</v>
      </c>
      <c r="K536" s="65" t="n">
        <v>987.4872834</v>
      </c>
      <c r="L536" s="65" t="n">
        <v>744.3560505</v>
      </c>
      <c r="M536" s="65" t="n">
        <v>416.3075877</v>
      </c>
      <c r="N536" s="65" t="n">
        <v>111.7053411</v>
      </c>
      <c r="O536" s="65" t="n">
        <v>5133</v>
      </c>
      <c r="P536" s="65" t="n">
        <v>240.3</v>
      </c>
      <c r="Q536" s="65" t="n">
        <v>353.7802127</v>
      </c>
      <c r="R536" s="65" t="n">
        <v>75.21946417</v>
      </c>
      <c r="S536" s="65" t="n">
        <v>10790</v>
      </c>
      <c r="T536" s="66" t="n">
        <v>11726</v>
      </c>
      <c r="U536" s="66" t="n">
        <v>21426</v>
      </c>
      <c r="V536" s="65" t="n">
        <v>1498</v>
      </c>
      <c r="W536" s="66" t="n">
        <v>2449</v>
      </c>
      <c r="X536" s="65" t="n">
        <v>1534</v>
      </c>
      <c r="Y536" s="65" t="n">
        <v>621.8525443</v>
      </c>
      <c r="Z536" s="65" t="n">
        <v>344.2361358</v>
      </c>
      <c r="AA536" s="65" t="n">
        <v>1080</v>
      </c>
      <c r="AB536" s="65" t="n">
        <v>1809</v>
      </c>
      <c r="AC536" s="67" t="n">
        <v>378.1</v>
      </c>
      <c r="AD536" s="63"/>
    </row>
    <row r="537" customFormat="false" ht="15" hidden="false" customHeight="false" outlineLevel="0" collapsed="false">
      <c r="A537" s="64" t="s">
        <v>846</v>
      </c>
      <c r="B537" s="65" t="n">
        <v>2767</v>
      </c>
      <c r="C537" s="65" t="n">
        <v>70.79864766</v>
      </c>
      <c r="D537" s="65" t="n">
        <v>234.3598197</v>
      </c>
      <c r="E537" s="65" t="n">
        <v>400.6989112</v>
      </c>
      <c r="F537" s="65" t="n">
        <v>84.55054523</v>
      </c>
      <c r="G537" s="65" t="n">
        <v>180.301242</v>
      </c>
      <c r="H537" s="65" t="n">
        <v>6.049</v>
      </c>
      <c r="I537" s="65" t="n">
        <v>277.4</v>
      </c>
      <c r="J537" s="65" t="n">
        <v>216.0019493</v>
      </c>
      <c r="K537" s="65" t="n">
        <v>419.0123941</v>
      </c>
      <c r="L537" s="65" t="n">
        <v>315.8465086</v>
      </c>
      <c r="M537" s="65" t="n">
        <v>176.6483902</v>
      </c>
      <c r="N537" s="65" t="n">
        <v>47.39901283</v>
      </c>
      <c r="O537" s="65" t="n">
        <v>1666</v>
      </c>
      <c r="P537" s="65" t="n">
        <v>753.5</v>
      </c>
      <c r="Q537" s="65" t="n">
        <v>150.1166611</v>
      </c>
      <c r="R537" s="65" t="n">
        <v>31.91725938</v>
      </c>
      <c r="S537" s="65" t="n">
        <v>7010</v>
      </c>
      <c r="T537" s="66" t="n">
        <v>4123</v>
      </c>
      <c r="U537" s="66" t="n">
        <v>13931</v>
      </c>
      <c r="V537" s="65" t="n">
        <v>853.7</v>
      </c>
      <c r="W537" s="66" t="n">
        <v>1726</v>
      </c>
      <c r="X537" s="65" t="n">
        <v>1708</v>
      </c>
      <c r="Y537" s="65" t="n">
        <v>282.7315454</v>
      </c>
      <c r="Z537" s="65" t="n">
        <v>146.0669011</v>
      </c>
      <c r="AA537" s="65" t="n">
        <v>1007</v>
      </c>
      <c r="AB537" s="65" t="n">
        <v>5016</v>
      </c>
      <c r="AC537" s="67" t="n">
        <v>397.5</v>
      </c>
      <c r="AD537" s="63"/>
    </row>
    <row r="538" customFormat="false" ht="15" hidden="false" customHeight="false" outlineLevel="0" collapsed="false">
      <c r="A538" s="64" t="s">
        <v>847</v>
      </c>
      <c r="B538" s="65" t="n">
        <v>2270</v>
      </c>
      <c r="C538" s="65" t="n">
        <v>29.12482663</v>
      </c>
      <c r="D538" s="65" t="n">
        <v>96.4098799</v>
      </c>
      <c r="E538" s="65" t="n">
        <v>102.9292333</v>
      </c>
      <c r="F538" s="65" t="n">
        <v>46.49327743</v>
      </c>
      <c r="G538" s="65" t="n">
        <v>99.14537682</v>
      </c>
      <c r="H538" s="65" t="n">
        <v>10.98</v>
      </c>
      <c r="I538" s="65" t="n">
        <v>200</v>
      </c>
      <c r="J538" s="65" t="n">
        <v>76.75020951</v>
      </c>
      <c r="K538" s="65" t="n">
        <v>172.3714186</v>
      </c>
      <c r="L538" s="65" t="n">
        <v>129.9315045</v>
      </c>
      <c r="M538" s="65" t="n">
        <v>72.66881374</v>
      </c>
      <c r="N538" s="65" t="n">
        <v>19.49879096</v>
      </c>
      <c r="O538" s="65" t="n">
        <v>4832</v>
      </c>
      <c r="P538" s="65" t="n">
        <v>260</v>
      </c>
      <c r="Q538" s="65" t="n">
        <v>61.75431134</v>
      </c>
      <c r="R538" s="65" t="n">
        <v>13.12997743</v>
      </c>
      <c r="S538" s="65" t="n">
        <v>13278</v>
      </c>
      <c r="T538" s="66" t="n">
        <v>6762</v>
      </c>
      <c r="U538" s="66" t="n">
        <v>14643</v>
      </c>
      <c r="V538" s="65" t="n">
        <v>712.4</v>
      </c>
      <c r="W538" s="66" t="n">
        <v>1463</v>
      </c>
      <c r="X538" s="65" t="n">
        <v>852.8</v>
      </c>
      <c r="Y538" s="65" t="n">
        <v>155.4705075</v>
      </c>
      <c r="Z538" s="65" t="n">
        <v>60.08833942</v>
      </c>
      <c r="AA538" s="65" t="n">
        <v>250</v>
      </c>
      <c r="AB538" s="65" t="n">
        <v>1500</v>
      </c>
      <c r="AC538" s="67" t="n">
        <v>826</v>
      </c>
      <c r="AD538" s="63"/>
    </row>
    <row r="539" customFormat="false" ht="15" hidden="false" customHeight="false" outlineLevel="0" collapsed="false">
      <c r="A539" s="64" t="s">
        <v>848</v>
      </c>
      <c r="B539" s="65" t="n">
        <v>2113</v>
      </c>
      <c r="C539" s="65" t="n">
        <v>21.57081893</v>
      </c>
      <c r="D539" s="65" t="n">
        <v>71.4043757</v>
      </c>
      <c r="E539" s="65" t="n">
        <v>0.246315526</v>
      </c>
      <c r="F539" s="65" t="n">
        <v>41.39749896</v>
      </c>
      <c r="G539" s="65" t="n">
        <v>88.27879773</v>
      </c>
      <c r="H539" s="65" t="n">
        <v>12.75</v>
      </c>
      <c r="I539" s="65" t="n">
        <v>85</v>
      </c>
      <c r="J539" s="65" t="n">
        <v>16.49143687</v>
      </c>
      <c r="K539" s="65" t="n">
        <v>127.6640272</v>
      </c>
      <c r="L539" s="65" t="n">
        <v>96.23160997</v>
      </c>
      <c r="M539" s="65" t="n">
        <v>53.82094951</v>
      </c>
      <c r="N539" s="65" t="n">
        <v>14.44145555</v>
      </c>
      <c r="O539" s="65" t="n">
        <v>9364</v>
      </c>
      <c r="P539" s="65" t="n">
        <v>240</v>
      </c>
      <c r="Q539" s="65" t="n">
        <v>45.73730465</v>
      </c>
      <c r="R539" s="65" t="n">
        <v>9.724499632</v>
      </c>
      <c r="S539" s="65" t="n">
        <v>16325</v>
      </c>
      <c r="T539" s="66" t="n">
        <v>10867</v>
      </c>
      <c r="U539" s="66" t="n">
        <v>22792</v>
      </c>
      <c r="V539" s="65" t="n">
        <v>1216</v>
      </c>
      <c r="W539" s="66" t="n">
        <v>1171</v>
      </c>
      <c r="X539" s="65" t="n">
        <v>339.1</v>
      </c>
      <c r="Y539" s="65" t="n">
        <v>138.4305545</v>
      </c>
      <c r="Z539" s="65" t="n">
        <v>44.50343022</v>
      </c>
      <c r="AA539" s="65" t="n">
        <v>250</v>
      </c>
      <c r="AB539" s="65" t="n">
        <v>700</v>
      </c>
      <c r="AC539" s="67" t="n">
        <v>1006</v>
      </c>
      <c r="AD539" s="63"/>
    </row>
    <row r="540" customFormat="false" ht="15" hidden="false" customHeight="false" outlineLevel="0" collapsed="false">
      <c r="A540" s="64" t="s">
        <v>849</v>
      </c>
      <c r="B540" s="65" t="n">
        <v>1274</v>
      </c>
      <c r="C540" s="65" t="n">
        <v>22.2990872</v>
      </c>
      <c r="D540" s="65" t="n">
        <v>73.81511128</v>
      </c>
      <c r="E540" s="65" t="n">
        <v>40.91619378</v>
      </c>
      <c r="F540" s="65" t="n">
        <v>39.49213674</v>
      </c>
      <c r="G540" s="65" t="n">
        <v>84.21567579</v>
      </c>
      <c r="H540" s="65" t="n">
        <v>18.03</v>
      </c>
      <c r="I540" s="65" t="n">
        <v>85</v>
      </c>
      <c r="J540" s="65" t="n">
        <v>60.81596417</v>
      </c>
      <c r="K540" s="65" t="n">
        <v>131.9741863</v>
      </c>
      <c r="L540" s="65" t="n">
        <v>99.48055605</v>
      </c>
      <c r="M540" s="65" t="n">
        <v>55.63803812</v>
      </c>
      <c r="N540" s="65" t="n">
        <v>14.92902414</v>
      </c>
      <c r="O540" s="65" t="n">
        <v>5319</v>
      </c>
      <c r="P540" s="65" t="n">
        <v>789.6</v>
      </c>
      <c r="Q540" s="65" t="n">
        <v>47.28147539</v>
      </c>
      <c r="R540" s="65" t="n">
        <v>10.05281561</v>
      </c>
      <c r="S540" s="65" t="n">
        <v>9634</v>
      </c>
      <c r="T540" s="66" t="n">
        <v>4853</v>
      </c>
      <c r="U540" s="66" t="n">
        <v>12470</v>
      </c>
      <c r="V540" s="65" t="n">
        <v>1238</v>
      </c>
      <c r="W540" s="66" t="n">
        <v>1824</v>
      </c>
      <c r="X540" s="65" t="n">
        <v>330.8</v>
      </c>
      <c r="Y540" s="65" t="n">
        <v>132.0591466</v>
      </c>
      <c r="Z540" s="65" t="n">
        <v>46.00594323</v>
      </c>
      <c r="AA540" s="65" t="n">
        <v>250</v>
      </c>
      <c r="AB540" s="65" t="n">
        <v>600</v>
      </c>
      <c r="AC540" s="67" t="n">
        <v>1222</v>
      </c>
      <c r="AD540" s="63"/>
    </row>
    <row r="541" customFormat="false" ht="15" hidden="false" customHeight="false" outlineLevel="0" collapsed="false">
      <c r="A541" s="64" t="s">
        <v>850</v>
      </c>
      <c r="B541" s="65" t="n">
        <v>1037</v>
      </c>
      <c r="C541" s="65" t="n">
        <v>24.50395472</v>
      </c>
      <c r="D541" s="65" t="n">
        <v>81.11373026</v>
      </c>
      <c r="E541" s="65" t="n">
        <v>29.88635219</v>
      </c>
      <c r="F541" s="65" t="n">
        <v>28.63280474</v>
      </c>
      <c r="G541" s="65" t="n">
        <v>61.05850937</v>
      </c>
      <c r="H541" s="65" t="n">
        <v>15.86</v>
      </c>
      <c r="I541" s="65" t="n">
        <v>150</v>
      </c>
      <c r="J541" s="65" t="n">
        <v>66.69096866</v>
      </c>
      <c r="K541" s="65" t="n">
        <v>145.0234019</v>
      </c>
      <c r="L541" s="65" t="n">
        <v>109.316898</v>
      </c>
      <c r="M541" s="65" t="n">
        <v>61.13936209</v>
      </c>
      <c r="N541" s="65" t="n">
        <v>16.40516171</v>
      </c>
      <c r="O541" s="65" t="n">
        <v>1000</v>
      </c>
      <c r="P541" s="65" t="n">
        <v>553.8</v>
      </c>
      <c r="Q541" s="65" t="n">
        <v>51.95652726</v>
      </c>
      <c r="R541" s="65" t="n">
        <v>11.04680816</v>
      </c>
      <c r="S541" s="65" t="n">
        <v>4402</v>
      </c>
      <c r="T541" s="66" t="n">
        <v>4123</v>
      </c>
      <c r="U541" s="66" t="n">
        <v>8091</v>
      </c>
      <c r="V541" s="65" t="n">
        <v>1274</v>
      </c>
      <c r="W541" s="66" t="n">
        <v>1753</v>
      </c>
      <c r="X541" s="65" t="n">
        <v>298.1</v>
      </c>
      <c r="Y541" s="65" t="n">
        <v>95.74624401</v>
      </c>
      <c r="Z541" s="65" t="n">
        <v>50.55487426</v>
      </c>
      <c r="AA541" s="65" t="n">
        <v>250</v>
      </c>
      <c r="AB541" s="65" t="n">
        <v>500</v>
      </c>
      <c r="AC541" s="67" t="n">
        <v>1104</v>
      </c>
      <c r="AD541" s="63"/>
    </row>
    <row r="542" customFormat="false" ht="15" hidden="false" customHeight="false" outlineLevel="0" collapsed="false">
      <c r="A542" s="64" t="s">
        <v>851</v>
      </c>
      <c r="B542" s="65" t="n">
        <v>1217</v>
      </c>
      <c r="C542" s="65" t="n">
        <v>32.63414948</v>
      </c>
      <c r="D542" s="65" t="n">
        <v>108.0265463</v>
      </c>
      <c r="E542" s="65" t="n">
        <v>161.5020507</v>
      </c>
      <c r="F542" s="65" t="n">
        <v>28.9181612</v>
      </c>
      <c r="G542" s="65" t="n">
        <v>61.66702258</v>
      </c>
      <c r="H542" s="65" t="n">
        <v>8.598</v>
      </c>
      <c r="I542" s="65" t="n">
        <v>200</v>
      </c>
      <c r="J542" s="65" t="n">
        <v>105.5170544</v>
      </c>
      <c r="K542" s="65" t="n">
        <v>193.1408799</v>
      </c>
      <c r="L542" s="65" t="n">
        <v>145.5872748</v>
      </c>
      <c r="M542" s="65" t="n">
        <v>81.42485998</v>
      </c>
      <c r="N542" s="65" t="n">
        <v>21.84824882</v>
      </c>
      <c r="O542" s="65" t="n">
        <v>1700</v>
      </c>
      <c r="P542" s="65" t="n">
        <v>279.3</v>
      </c>
      <c r="Q542" s="65" t="n">
        <v>69.19524202</v>
      </c>
      <c r="R542" s="65" t="n">
        <v>14.71204109</v>
      </c>
      <c r="S542" s="65" t="n">
        <v>4630</v>
      </c>
      <c r="T542" s="66" t="n">
        <v>4123</v>
      </c>
      <c r="U542" s="66" t="n">
        <v>9001</v>
      </c>
      <c r="V542" s="65" t="n">
        <v>620.9</v>
      </c>
      <c r="W542" s="66" t="n">
        <v>905.3</v>
      </c>
      <c r="X542" s="65" t="n">
        <v>782.5</v>
      </c>
      <c r="Y542" s="65" t="n">
        <v>96.70045751</v>
      </c>
      <c r="Z542" s="65" t="n">
        <v>67.32853299</v>
      </c>
      <c r="AA542" s="65" t="n">
        <v>396.8</v>
      </c>
      <c r="AB542" s="65" t="n">
        <v>590.7</v>
      </c>
      <c r="AC542" s="67" t="n">
        <v>702.3</v>
      </c>
      <c r="AD542" s="63"/>
    </row>
    <row r="543" customFormat="false" ht="15" hidden="false" customHeight="false" outlineLevel="0" collapsed="false">
      <c r="A543" s="64" t="s">
        <v>852</v>
      </c>
      <c r="B543" s="65" t="n">
        <v>2388</v>
      </c>
      <c r="C543" s="65" t="n">
        <v>76.94487104</v>
      </c>
      <c r="D543" s="65" t="n">
        <v>254.7052338</v>
      </c>
      <c r="E543" s="65" t="n">
        <v>344.9176611</v>
      </c>
      <c r="F543" s="65" t="n">
        <v>65.3072156</v>
      </c>
      <c r="G543" s="65" t="n">
        <v>139.2654779</v>
      </c>
      <c r="H543" s="65" t="n">
        <v>600.1</v>
      </c>
      <c r="I543" s="65" t="n">
        <v>200</v>
      </c>
      <c r="J543" s="65" t="n">
        <v>104.210432</v>
      </c>
      <c r="K543" s="65" t="n">
        <v>455.388001</v>
      </c>
      <c r="L543" s="65" t="n">
        <v>343.2660041</v>
      </c>
      <c r="M543" s="65" t="n">
        <v>191.983718</v>
      </c>
      <c r="N543" s="65" t="n">
        <v>51.5138502</v>
      </c>
      <c r="O543" s="65" t="n">
        <v>1700</v>
      </c>
      <c r="P543" s="65" t="n">
        <v>260</v>
      </c>
      <c r="Q543" s="65" t="n">
        <v>163.1486973</v>
      </c>
      <c r="R543" s="65" t="n">
        <v>34.68808358</v>
      </c>
      <c r="S543" s="65" t="n">
        <v>7515</v>
      </c>
      <c r="T543" s="66" t="n">
        <v>11319</v>
      </c>
      <c r="U543" s="66" t="n">
        <v>27871</v>
      </c>
      <c r="V543" s="65" t="n">
        <v>841.9</v>
      </c>
      <c r="W543" s="66" t="n">
        <v>1855</v>
      </c>
      <c r="X543" s="65" t="n">
        <v>200.5</v>
      </c>
      <c r="Y543" s="65" t="n">
        <v>218.3830979</v>
      </c>
      <c r="Z543" s="65" t="n">
        <v>158.7473665</v>
      </c>
      <c r="AA543" s="65" t="n">
        <v>300</v>
      </c>
      <c r="AB543" s="65" t="n">
        <v>1503</v>
      </c>
      <c r="AC543" s="67" t="n">
        <v>1920</v>
      </c>
      <c r="AD543" s="63"/>
    </row>
    <row r="544" customFormat="false" ht="15" hidden="false" customHeight="false" outlineLevel="0" collapsed="false">
      <c r="A544" s="64" t="s">
        <v>853</v>
      </c>
      <c r="B544" s="65" t="n">
        <v>3301</v>
      </c>
      <c r="C544" s="65" t="n">
        <v>343.7728507</v>
      </c>
      <c r="D544" s="65" t="n">
        <v>1137.967263</v>
      </c>
      <c r="E544" s="65" t="n">
        <v>1247.472914</v>
      </c>
      <c r="F544" s="65" t="n">
        <v>319.0137339</v>
      </c>
      <c r="G544" s="65" t="n">
        <v>680.2862395</v>
      </c>
      <c r="H544" s="65" t="n">
        <v>1092</v>
      </c>
      <c r="I544" s="65" t="n">
        <v>200</v>
      </c>
      <c r="J544" s="65" t="n">
        <v>471.1264869</v>
      </c>
      <c r="K544" s="65" t="n">
        <v>2034.573964</v>
      </c>
      <c r="L544" s="65" t="n">
        <v>1533.63741</v>
      </c>
      <c r="M544" s="65" t="n">
        <v>857.7412521</v>
      </c>
      <c r="N544" s="65" t="n">
        <v>230.1526131</v>
      </c>
      <c r="O544" s="65" t="n">
        <v>1700</v>
      </c>
      <c r="P544" s="65" t="n">
        <v>407.2</v>
      </c>
      <c r="Q544" s="65" t="n">
        <v>728.9126876</v>
      </c>
      <c r="R544" s="65" t="n">
        <v>154.9787688</v>
      </c>
      <c r="S544" s="65" t="n">
        <v>19655</v>
      </c>
      <c r="T544" s="66" t="n">
        <v>26999</v>
      </c>
      <c r="U544" s="66" t="n">
        <v>43704</v>
      </c>
      <c r="V544" s="65" t="n">
        <v>514.5</v>
      </c>
      <c r="W544" s="66" t="n">
        <v>1342</v>
      </c>
      <c r="X544" s="65" t="n">
        <v>200.3</v>
      </c>
      <c r="Y544" s="65" t="n">
        <v>1066.761258</v>
      </c>
      <c r="Z544" s="65" t="n">
        <v>709.2485048</v>
      </c>
      <c r="AA544" s="65" t="n">
        <v>310.4</v>
      </c>
      <c r="AB544" s="65" t="n">
        <v>3732</v>
      </c>
      <c r="AC544" s="67" t="n">
        <v>3041</v>
      </c>
      <c r="AD544" s="63"/>
    </row>
    <row r="545" customFormat="false" ht="15" hidden="false" customHeight="false" outlineLevel="0" collapsed="false">
      <c r="A545" s="64" t="s">
        <v>854</v>
      </c>
      <c r="B545" s="65" t="n">
        <v>5439</v>
      </c>
      <c r="C545" s="65" t="n">
        <v>353.8854008</v>
      </c>
      <c r="D545" s="65" t="n">
        <v>1171.442131</v>
      </c>
      <c r="E545" s="65" t="n">
        <v>1134.379294</v>
      </c>
      <c r="F545" s="65" t="n">
        <v>296.6869324</v>
      </c>
      <c r="G545" s="65" t="n">
        <v>632.6750734</v>
      </c>
      <c r="H545" s="65" t="n">
        <v>585.1</v>
      </c>
      <c r="I545" s="65" t="n">
        <v>200</v>
      </c>
      <c r="J545" s="65" t="n">
        <v>406.8662492</v>
      </c>
      <c r="K545" s="65" t="n">
        <v>2094.423748</v>
      </c>
      <c r="L545" s="65" t="n">
        <v>1578.751459</v>
      </c>
      <c r="M545" s="65" t="n">
        <v>882.9728877</v>
      </c>
      <c r="N545" s="65" t="n">
        <v>236.922868</v>
      </c>
      <c r="O545" s="65" t="n">
        <v>1700</v>
      </c>
      <c r="P545" s="65" t="n">
        <v>1118</v>
      </c>
      <c r="Q545" s="65" t="n">
        <v>750.3546543</v>
      </c>
      <c r="R545" s="65" t="n">
        <v>159.5376819</v>
      </c>
      <c r="S545" s="65" t="n">
        <v>23824</v>
      </c>
      <c r="T545" s="66" t="n">
        <v>32417</v>
      </c>
      <c r="U545" s="66" t="n">
        <v>52001</v>
      </c>
      <c r="V545" s="65" t="n">
        <v>275.5</v>
      </c>
      <c r="W545" s="66" t="n">
        <v>1683</v>
      </c>
      <c r="X545" s="65" t="n">
        <v>228.2</v>
      </c>
      <c r="Y545" s="65" t="n">
        <v>992.1018803</v>
      </c>
      <c r="Z545" s="65" t="n">
        <v>730.1120226</v>
      </c>
      <c r="AA545" s="65" t="n">
        <v>2116</v>
      </c>
      <c r="AB545" s="65" t="n">
        <v>6149</v>
      </c>
      <c r="AC545" s="67" t="n">
        <v>2577</v>
      </c>
      <c r="AD545" s="63"/>
    </row>
    <row r="546" customFormat="false" ht="15" hidden="false" customHeight="false" outlineLevel="0" collapsed="false">
      <c r="A546" s="64" t="s">
        <v>855</v>
      </c>
      <c r="B546" s="65" t="n">
        <v>2101</v>
      </c>
      <c r="C546" s="65" t="n">
        <v>245.2445391</v>
      </c>
      <c r="D546" s="65" t="n">
        <v>811.8158731</v>
      </c>
      <c r="E546" s="65" t="n">
        <v>918.0943795</v>
      </c>
      <c r="F546" s="65" t="n">
        <v>171.2668814</v>
      </c>
      <c r="G546" s="65" t="n">
        <v>365.2209616</v>
      </c>
      <c r="H546" s="65" t="n">
        <v>179.9</v>
      </c>
      <c r="I546" s="65" t="n">
        <v>200</v>
      </c>
      <c r="J546" s="65" t="n">
        <v>416.6382961</v>
      </c>
      <c r="K546" s="65" t="n">
        <v>1451.447236</v>
      </c>
      <c r="L546" s="65" t="n">
        <v>1094.083489</v>
      </c>
      <c r="M546" s="65" t="n">
        <v>611.9050925</v>
      </c>
      <c r="N546" s="65" t="n">
        <v>164.1888573</v>
      </c>
      <c r="O546" s="65" t="n">
        <v>2649</v>
      </c>
      <c r="P546" s="65" t="n">
        <v>777.7</v>
      </c>
      <c r="Q546" s="65" t="n">
        <v>519.9999236</v>
      </c>
      <c r="R546" s="65" t="n">
        <v>110.5604955</v>
      </c>
      <c r="S546" s="65" t="n">
        <v>7325</v>
      </c>
      <c r="T546" s="66" t="n">
        <v>10353</v>
      </c>
      <c r="U546" s="66" t="n">
        <v>18857</v>
      </c>
      <c r="V546" s="65" t="n">
        <v>410.9</v>
      </c>
      <c r="W546" s="66" t="n">
        <v>1459</v>
      </c>
      <c r="X546" s="65" t="n">
        <v>231.2</v>
      </c>
      <c r="Y546" s="65" t="n">
        <v>572.7053553</v>
      </c>
      <c r="Z546" s="65" t="n">
        <v>505.9716679</v>
      </c>
      <c r="AA546" s="65" t="n">
        <v>3092</v>
      </c>
      <c r="AB546" s="65" t="n">
        <v>1754</v>
      </c>
      <c r="AC546" s="67" t="n">
        <v>592.5</v>
      </c>
      <c r="AD546" s="63"/>
    </row>
    <row r="547" customFormat="false" ht="15" hidden="false" customHeight="false" outlineLevel="0" collapsed="false">
      <c r="A547" s="64" t="s">
        <v>856</v>
      </c>
      <c r="B547" s="65" t="n">
        <v>3170</v>
      </c>
      <c r="C547" s="65" t="n">
        <v>84.41140939</v>
      </c>
      <c r="D547" s="65" t="n">
        <v>279.4211943</v>
      </c>
      <c r="E547" s="65" t="n">
        <v>708.5671722</v>
      </c>
      <c r="F547" s="65" t="n">
        <v>77.52130517</v>
      </c>
      <c r="G547" s="65" t="n">
        <v>165.31162</v>
      </c>
      <c r="H547" s="65" t="n">
        <v>83.86</v>
      </c>
      <c r="I547" s="65" t="n">
        <v>200</v>
      </c>
      <c r="J547" s="65" t="n">
        <v>142.9277958</v>
      </c>
      <c r="K547" s="65" t="n">
        <v>499.5777166</v>
      </c>
      <c r="L547" s="65" t="n">
        <v>376.5756808</v>
      </c>
      <c r="M547" s="65" t="n">
        <v>210.6133391</v>
      </c>
      <c r="N547" s="65" t="n">
        <v>56.51262572</v>
      </c>
      <c r="O547" s="65" t="n">
        <v>8283</v>
      </c>
      <c r="P547" s="65" t="n">
        <v>292.4</v>
      </c>
      <c r="Q547" s="65" t="n">
        <v>178.9802399</v>
      </c>
      <c r="R547" s="65" t="n">
        <v>38.05412868</v>
      </c>
      <c r="S547" s="65" t="n">
        <v>19109</v>
      </c>
      <c r="T547" s="66" t="n">
        <v>22497</v>
      </c>
      <c r="U547" s="66" t="n">
        <v>42241</v>
      </c>
      <c r="V547" s="65" t="n">
        <v>965.4</v>
      </c>
      <c r="W547" s="66" t="n">
        <v>1532</v>
      </c>
      <c r="X547" s="65" t="n">
        <v>443</v>
      </c>
      <c r="Y547" s="65" t="n">
        <v>259.2262221</v>
      </c>
      <c r="Z547" s="65" t="n">
        <v>174.151815</v>
      </c>
      <c r="AA547" s="65" t="n">
        <v>3866</v>
      </c>
      <c r="AB547" s="65" t="n">
        <v>3800</v>
      </c>
      <c r="AC547" s="67" t="n">
        <v>1363</v>
      </c>
      <c r="AD547" s="63"/>
    </row>
    <row r="548" customFormat="false" ht="15" hidden="false" customHeight="false" outlineLevel="0" collapsed="false">
      <c r="A548" s="64" t="s">
        <v>857</v>
      </c>
      <c r="B548" s="65" t="n">
        <v>2783</v>
      </c>
      <c r="C548" s="65" t="n">
        <v>53.82243334</v>
      </c>
      <c r="D548" s="65" t="n">
        <v>178.1646428</v>
      </c>
      <c r="E548" s="65" t="n">
        <v>371.9343219</v>
      </c>
      <c r="F548" s="65" t="n">
        <v>52.07068557</v>
      </c>
      <c r="G548" s="65" t="n">
        <v>111.0390153</v>
      </c>
      <c r="H548" s="65" t="n">
        <v>5.739</v>
      </c>
      <c r="I548" s="65" t="n">
        <v>200</v>
      </c>
      <c r="J548" s="65" t="n">
        <v>95.82449262</v>
      </c>
      <c r="K548" s="65" t="n">
        <v>318.5409241</v>
      </c>
      <c r="L548" s="65" t="n">
        <v>240.1123216</v>
      </c>
      <c r="M548" s="65" t="n">
        <v>134.2913533</v>
      </c>
      <c r="N548" s="65" t="n">
        <v>36.03360082</v>
      </c>
      <c r="O548" s="65" t="n">
        <v>7226</v>
      </c>
      <c r="P548" s="65" t="n">
        <v>244.6</v>
      </c>
      <c r="Q548" s="65" t="n">
        <v>114.1214452</v>
      </c>
      <c r="R548" s="65" t="n">
        <v>24.26408727</v>
      </c>
      <c r="S548" s="65" t="n">
        <v>12135</v>
      </c>
      <c r="T548" s="66" t="n">
        <v>13743</v>
      </c>
      <c r="U548" s="66" t="n">
        <v>27622</v>
      </c>
      <c r="V548" s="65" t="n">
        <v>1356</v>
      </c>
      <c r="W548" s="66" t="n">
        <v>1891</v>
      </c>
      <c r="X548" s="65" t="n">
        <v>1633</v>
      </c>
      <c r="Y548" s="65" t="n">
        <v>174.120999</v>
      </c>
      <c r="Z548" s="65" t="n">
        <v>111.0427432</v>
      </c>
      <c r="AA548" s="65" t="n">
        <v>1256</v>
      </c>
      <c r="AB548" s="65" t="n">
        <v>2059</v>
      </c>
      <c r="AC548" s="67" t="n">
        <v>429.3</v>
      </c>
      <c r="AD548" s="63"/>
    </row>
    <row r="549" customFormat="false" ht="15" hidden="false" customHeight="false" outlineLevel="0" collapsed="false">
      <c r="A549" s="64" t="s">
        <v>858</v>
      </c>
      <c r="B549" s="65" t="n">
        <v>2766</v>
      </c>
      <c r="C549" s="65" t="n">
        <v>27.7243181</v>
      </c>
      <c r="D549" s="65" t="n">
        <v>91.7738743</v>
      </c>
      <c r="E549" s="65" t="n">
        <v>113.1851853</v>
      </c>
      <c r="F549" s="65" t="n">
        <v>29.32795174</v>
      </c>
      <c r="G549" s="65" t="n">
        <v>62.54088737</v>
      </c>
      <c r="H549" s="65" t="n">
        <v>4.172</v>
      </c>
      <c r="I549" s="65" t="n">
        <v>277.4</v>
      </c>
      <c r="J549" s="65" t="n">
        <v>66.60940066</v>
      </c>
      <c r="K549" s="65" t="n">
        <v>164.0826949</v>
      </c>
      <c r="L549" s="65" t="n">
        <v>123.6835641</v>
      </c>
      <c r="M549" s="65" t="n">
        <v>69.17443093</v>
      </c>
      <c r="N549" s="65" t="n">
        <v>18.56116399</v>
      </c>
      <c r="O549" s="65" t="n">
        <v>5211</v>
      </c>
      <c r="P549" s="65" t="n">
        <v>271.2</v>
      </c>
      <c r="Q549" s="65" t="n">
        <v>58.78476783</v>
      </c>
      <c r="R549" s="65" t="n">
        <v>12.49860388</v>
      </c>
      <c r="S549" s="65" t="n">
        <v>7185</v>
      </c>
      <c r="T549" s="66" t="n">
        <v>6879</v>
      </c>
      <c r="U549" s="66" t="n">
        <v>16846</v>
      </c>
      <c r="V549" s="65" t="n">
        <v>326.2</v>
      </c>
      <c r="W549" s="66" t="n">
        <v>1203</v>
      </c>
      <c r="X549" s="65" t="n">
        <v>1499</v>
      </c>
      <c r="Y549" s="65" t="n">
        <v>98.07077055</v>
      </c>
      <c r="Z549" s="65" t="n">
        <v>57.19890653</v>
      </c>
      <c r="AA549" s="65" t="n">
        <v>1155</v>
      </c>
      <c r="AB549" s="65" t="n">
        <v>1642</v>
      </c>
      <c r="AC549" s="67" t="n">
        <v>297.2</v>
      </c>
      <c r="AD549" s="63"/>
    </row>
    <row r="550" customFormat="false" ht="15" hidden="false" customHeight="false" outlineLevel="0" collapsed="false">
      <c r="A550" s="64" t="s">
        <v>859</v>
      </c>
      <c r="B550" s="65" t="n">
        <v>3326</v>
      </c>
      <c r="C550" s="65" t="n">
        <v>20.16732906</v>
      </c>
      <c r="D550" s="65" t="n">
        <v>66.75850115</v>
      </c>
      <c r="E550" s="65" t="n">
        <v>29.28631375</v>
      </c>
      <c r="F550" s="65" t="n">
        <v>33.43312433</v>
      </c>
      <c r="G550" s="65" t="n">
        <v>71.29503217</v>
      </c>
      <c r="H550" s="65" t="n">
        <v>10.36</v>
      </c>
      <c r="I550" s="65" t="n">
        <v>200</v>
      </c>
      <c r="J550" s="65" t="n">
        <v>64.29672686</v>
      </c>
      <c r="K550" s="65" t="n">
        <v>119.3576588</v>
      </c>
      <c r="L550" s="65" t="n">
        <v>89.97036922</v>
      </c>
      <c r="M550" s="65" t="n">
        <v>50.31912799</v>
      </c>
      <c r="N550" s="65" t="n">
        <v>13.50183259</v>
      </c>
      <c r="O550" s="65" t="n">
        <v>3529</v>
      </c>
      <c r="P550" s="65" t="n">
        <v>250.4</v>
      </c>
      <c r="Q550" s="65" t="n">
        <v>42.76143969</v>
      </c>
      <c r="R550" s="65" t="n">
        <v>9.091782031</v>
      </c>
      <c r="S550" s="65" t="n">
        <v>10946</v>
      </c>
      <c r="T550" s="66" t="n">
        <v>5636</v>
      </c>
      <c r="U550" s="66" t="n">
        <v>17919</v>
      </c>
      <c r="V550" s="65" t="n">
        <v>736</v>
      </c>
      <c r="W550" s="66" t="n">
        <v>810.4</v>
      </c>
      <c r="X550" s="65" t="n">
        <v>867.7</v>
      </c>
      <c r="Y550" s="65" t="n">
        <v>111.7982017</v>
      </c>
      <c r="Z550" s="65" t="n">
        <v>41.60784642</v>
      </c>
      <c r="AA550" s="65" t="n">
        <v>75</v>
      </c>
      <c r="AB550" s="65" t="n">
        <v>5741</v>
      </c>
      <c r="AC550" s="67" t="n">
        <v>731.3</v>
      </c>
      <c r="AD550" s="63"/>
    </row>
    <row r="551" customFormat="false" ht="15" hidden="false" customHeight="false" outlineLevel="0" collapsed="false">
      <c r="A551" s="64" t="s">
        <v>860</v>
      </c>
      <c r="B551" s="65" t="n">
        <v>2158</v>
      </c>
      <c r="C551" s="65" t="n">
        <v>36.87874049</v>
      </c>
      <c r="D551" s="65" t="n">
        <v>122.0771195</v>
      </c>
      <c r="E551" s="65" t="n">
        <v>83.94844275</v>
      </c>
      <c r="F551" s="65" t="n">
        <v>42.4769218</v>
      </c>
      <c r="G551" s="65" t="n">
        <v>90.58063124</v>
      </c>
      <c r="H551" s="65" t="n">
        <v>12.61</v>
      </c>
      <c r="I551" s="65" t="n">
        <v>85</v>
      </c>
      <c r="J551" s="65" t="n">
        <v>55.91093532</v>
      </c>
      <c r="K551" s="65" t="n">
        <v>218.2619281</v>
      </c>
      <c r="L551" s="65" t="n">
        <v>164.5232191</v>
      </c>
      <c r="M551" s="65" t="n">
        <v>92.01546013</v>
      </c>
      <c r="N551" s="65" t="n">
        <v>24.68996162</v>
      </c>
      <c r="O551" s="65" t="n">
        <v>11020</v>
      </c>
      <c r="P551" s="65" t="n">
        <v>221.2</v>
      </c>
      <c r="Q551" s="65" t="n">
        <v>78.19518553</v>
      </c>
      <c r="R551" s="65" t="n">
        <v>16.6255764</v>
      </c>
      <c r="S551" s="65" t="n">
        <v>12314</v>
      </c>
      <c r="T551" s="66" t="n">
        <v>5582</v>
      </c>
      <c r="U551" s="66" t="n">
        <v>20644</v>
      </c>
      <c r="V551" s="65" t="n">
        <v>956.7</v>
      </c>
      <c r="W551" s="66" t="n">
        <v>886.8</v>
      </c>
      <c r="X551" s="65" t="n">
        <v>312.3</v>
      </c>
      <c r="Y551" s="65" t="n">
        <v>142.0400745</v>
      </c>
      <c r="Z551" s="65" t="n">
        <v>76.08568126</v>
      </c>
      <c r="AA551" s="65" t="n">
        <v>75</v>
      </c>
      <c r="AB551" s="65" t="n">
        <v>1809</v>
      </c>
      <c r="AC551" s="67" t="n">
        <v>929.2</v>
      </c>
      <c r="AD551" s="63"/>
    </row>
    <row r="552" customFormat="false" ht="15" hidden="false" customHeight="false" outlineLevel="0" collapsed="false">
      <c r="A552" s="64" t="s">
        <v>861</v>
      </c>
      <c r="B552" s="65" t="n">
        <v>2364</v>
      </c>
      <c r="C552" s="65" t="n">
        <v>22.80347411</v>
      </c>
      <c r="D552" s="65" t="n">
        <v>75.48474805</v>
      </c>
      <c r="E552" s="65" t="n">
        <v>49.79547113</v>
      </c>
      <c r="F552" s="65" t="n">
        <v>33.0814303</v>
      </c>
      <c r="G552" s="65" t="n">
        <v>70.54505627</v>
      </c>
      <c r="H552" s="65" t="n">
        <v>13.51</v>
      </c>
      <c r="I552" s="65" t="n">
        <v>85</v>
      </c>
      <c r="J552" s="65" t="n">
        <v>169.74904</v>
      </c>
      <c r="K552" s="65" t="n">
        <v>134.9593332</v>
      </c>
      <c r="L552" s="65" t="n">
        <v>101.730724</v>
      </c>
      <c r="M552" s="65" t="n">
        <v>56.89652453</v>
      </c>
      <c r="N552" s="65" t="n">
        <v>15.26670632</v>
      </c>
      <c r="O552" s="65" t="n">
        <v>8035</v>
      </c>
      <c r="P552" s="65" t="n">
        <v>194.1</v>
      </c>
      <c r="Q552" s="65" t="n">
        <v>48.35094326</v>
      </c>
      <c r="R552" s="65" t="n">
        <v>10.28020198</v>
      </c>
      <c r="S552" s="65" t="n">
        <v>9159</v>
      </c>
      <c r="T552" s="66" t="n">
        <v>4685</v>
      </c>
      <c r="U552" s="66" t="n">
        <v>16034</v>
      </c>
      <c r="V552" s="65" t="n">
        <v>1231</v>
      </c>
      <c r="W552" s="66" t="n">
        <v>1215</v>
      </c>
      <c r="X552" s="65" t="n">
        <v>340.7</v>
      </c>
      <c r="Y552" s="65" t="n">
        <v>110.6221596</v>
      </c>
      <c r="Z552" s="65" t="n">
        <v>47.04655961</v>
      </c>
      <c r="AA552" s="65" t="n">
        <v>75</v>
      </c>
      <c r="AB552" s="65" t="n">
        <v>500</v>
      </c>
      <c r="AC552" s="67" t="n">
        <v>1072</v>
      </c>
      <c r="AD552" s="63"/>
    </row>
    <row r="553" customFormat="false" ht="15" hidden="false" customHeight="false" outlineLevel="0" collapsed="false">
      <c r="A553" s="64" t="s">
        <v>862</v>
      </c>
      <c r="B553" s="65" t="n">
        <v>1724</v>
      </c>
      <c r="C553" s="65" t="n">
        <v>27.68782389</v>
      </c>
      <c r="D553" s="65" t="n">
        <v>91.65307006</v>
      </c>
      <c r="E553" s="65" t="n">
        <v>18.11152071</v>
      </c>
      <c r="F553" s="65" t="n">
        <v>31.17627697</v>
      </c>
      <c r="G553" s="65" t="n">
        <v>66.4823798</v>
      </c>
      <c r="H553" s="65" t="n">
        <v>14.75</v>
      </c>
      <c r="I553" s="65" t="n">
        <v>150</v>
      </c>
      <c r="J553" s="65" t="n">
        <v>80.95900649</v>
      </c>
      <c r="K553" s="65" t="n">
        <v>163.8667087</v>
      </c>
      <c r="L553" s="65" t="n">
        <v>123.5207563</v>
      </c>
      <c r="M553" s="65" t="n">
        <v>69.0833749</v>
      </c>
      <c r="N553" s="65" t="n">
        <v>18.53673146</v>
      </c>
      <c r="O553" s="65" t="n">
        <v>1000</v>
      </c>
      <c r="P553" s="65" t="n">
        <v>139</v>
      </c>
      <c r="Q553" s="65" t="n">
        <v>58.70738798</v>
      </c>
      <c r="R553" s="65" t="n">
        <v>12.48215165</v>
      </c>
      <c r="S553" s="65" t="n">
        <v>5763</v>
      </c>
      <c r="T553" s="66" t="n">
        <v>4597</v>
      </c>
      <c r="U553" s="66" t="n">
        <v>9944</v>
      </c>
      <c r="V553" s="65" t="n">
        <v>1262</v>
      </c>
      <c r="W553" s="66" t="n">
        <v>1294</v>
      </c>
      <c r="X553" s="65" t="n">
        <v>279.9</v>
      </c>
      <c r="Y553" s="65" t="n">
        <v>104.2514504</v>
      </c>
      <c r="Z553" s="65" t="n">
        <v>57.12361418</v>
      </c>
      <c r="AA553" s="65" t="n">
        <v>75</v>
      </c>
      <c r="AB553" s="65" t="n">
        <v>500</v>
      </c>
      <c r="AC553" s="67" t="n">
        <v>1096</v>
      </c>
      <c r="AD553" s="63"/>
    </row>
    <row r="554" customFormat="false" ht="15" hidden="false" customHeight="false" outlineLevel="0" collapsed="false">
      <c r="A554" s="64" t="s">
        <v>863</v>
      </c>
      <c r="B554" s="65" t="n">
        <v>1380</v>
      </c>
      <c r="C554" s="65" t="n">
        <v>56.18978355</v>
      </c>
      <c r="D554" s="65" t="n">
        <v>186.0011169</v>
      </c>
      <c r="E554" s="65" t="n">
        <v>252.2672268</v>
      </c>
      <c r="F554" s="65" t="n">
        <v>50.22280175</v>
      </c>
      <c r="G554" s="65" t="n">
        <v>107.0984641</v>
      </c>
      <c r="H554" s="65" t="n">
        <v>7.249</v>
      </c>
      <c r="I554" s="65" t="n">
        <v>200</v>
      </c>
      <c r="J554" s="65" t="n">
        <v>298.7484272</v>
      </c>
      <c r="K554" s="65" t="n">
        <v>332.5517719</v>
      </c>
      <c r="L554" s="65" t="n">
        <v>250.6735304</v>
      </c>
      <c r="M554" s="65" t="n">
        <v>140.1980849</v>
      </c>
      <c r="N554" s="65" t="n">
        <v>37.61851899</v>
      </c>
      <c r="O554" s="65" t="n">
        <v>4323</v>
      </c>
      <c r="P554" s="65" t="n">
        <v>257.6</v>
      </c>
      <c r="Q554" s="65" t="n">
        <v>119.1410144</v>
      </c>
      <c r="R554" s="65" t="n">
        <v>25.33132985</v>
      </c>
      <c r="S554" s="65" t="n">
        <v>5051</v>
      </c>
      <c r="T554" s="66" t="n">
        <v>4597</v>
      </c>
      <c r="U554" s="66" t="n">
        <v>11317</v>
      </c>
      <c r="V554" s="65" t="n">
        <v>672</v>
      </c>
      <c r="W554" s="66" t="n">
        <v>1201</v>
      </c>
      <c r="X554" s="65" t="n">
        <v>774.2</v>
      </c>
      <c r="Y554" s="65" t="n">
        <v>167.9417952</v>
      </c>
      <c r="Z554" s="65" t="n">
        <v>115.9268973</v>
      </c>
      <c r="AA554" s="65" t="n">
        <v>215.2</v>
      </c>
      <c r="AB554" s="65" t="n">
        <v>500</v>
      </c>
      <c r="AC554" s="67" t="n">
        <v>681.8</v>
      </c>
      <c r="AD554" s="63"/>
    </row>
    <row r="555" customFormat="false" ht="15" hidden="false" customHeight="false" outlineLevel="0" collapsed="false">
      <c r="A555" s="64" t="s">
        <v>864</v>
      </c>
      <c r="B555" s="65" t="n">
        <v>3780</v>
      </c>
      <c r="C555" s="65" t="n">
        <v>448.2241893</v>
      </c>
      <c r="D555" s="65" t="n">
        <v>1483.725236</v>
      </c>
      <c r="E555" s="65" t="n">
        <v>844.3447783</v>
      </c>
      <c r="F555" s="65" t="n">
        <v>402.0519407</v>
      </c>
      <c r="G555" s="65" t="n">
        <v>857.3624698</v>
      </c>
      <c r="H555" s="65" t="n">
        <v>128.3</v>
      </c>
      <c r="I555" s="65" t="n">
        <v>200</v>
      </c>
      <c r="J555" s="65" t="n">
        <v>457.0277061</v>
      </c>
      <c r="K555" s="65" t="n">
        <v>2652.75534</v>
      </c>
      <c r="L555" s="65" t="n">
        <v>1999.615105</v>
      </c>
      <c r="M555" s="65" t="n">
        <v>1118.355846</v>
      </c>
      <c r="N555" s="65" t="n">
        <v>300.0817784</v>
      </c>
      <c r="O555" s="65" t="n">
        <v>3831</v>
      </c>
      <c r="P555" s="65" t="n">
        <v>223.7</v>
      </c>
      <c r="Q555" s="65" t="n">
        <v>950.3842371</v>
      </c>
      <c r="R555" s="65" t="n">
        <v>202.0672454</v>
      </c>
      <c r="S555" s="65" t="n">
        <v>5189</v>
      </c>
      <c r="T555" s="66" t="n">
        <v>5993</v>
      </c>
      <c r="U555" s="66" t="n">
        <v>16346</v>
      </c>
      <c r="V555" s="65" t="n">
        <v>202.7</v>
      </c>
      <c r="W555" s="66" t="n">
        <v>501.9</v>
      </c>
      <c r="X555" s="65" t="n">
        <v>200</v>
      </c>
      <c r="Y555" s="65" t="n">
        <v>1344.435642</v>
      </c>
      <c r="Z555" s="65" t="n">
        <v>924.7453235</v>
      </c>
      <c r="AA555" s="65" t="n">
        <v>175</v>
      </c>
      <c r="AB555" s="65" t="n">
        <v>673.9</v>
      </c>
      <c r="AC555" s="67" t="n">
        <v>560</v>
      </c>
      <c r="AD555" s="63"/>
    </row>
    <row r="556" customFormat="false" ht="15" hidden="false" customHeight="false" outlineLevel="0" collapsed="false">
      <c r="A556" s="64" t="s">
        <v>865</v>
      </c>
      <c r="B556" s="65" t="n">
        <v>1752</v>
      </c>
      <c r="C556" s="65" t="n">
        <v>1122.66261</v>
      </c>
      <c r="D556" s="65" t="n">
        <v>3716.271645</v>
      </c>
      <c r="E556" s="65" t="n">
        <v>3579.209152</v>
      </c>
      <c r="F556" s="65" t="n">
        <v>1098.297131</v>
      </c>
      <c r="G556" s="65" t="n">
        <v>2342.082318</v>
      </c>
      <c r="H556" s="65" t="n">
        <v>245.2</v>
      </c>
      <c r="I556" s="65" t="n">
        <v>200</v>
      </c>
      <c r="J556" s="65" t="n">
        <v>7166.382293</v>
      </c>
      <c r="K556" s="65" t="n">
        <v>6644.329565</v>
      </c>
      <c r="L556" s="65" t="n">
        <v>5008.4158</v>
      </c>
      <c r="M556" s="65" t="n">
        <v>2801.134617</v>
      </c>
      <c r="N556" s="65" t="n">
        <v>751.6118061</v>
      </c>
      <c r="O556" s="65" t="n">
        <v>3828</v>
      </c>
      <c r="P556" s="65" t="n">
        <v>236.3</v>
      </c>
      <c r="Q556" s="65" t="n">
        <v>2380.41782</v>
      </c>
      <c r="R556" s="65" t="n">
        <v>506.1157932</v>
      </c>
      <c r="S556" s="65" t="n">
        <v>5982</v>
      </c>
      <c r="T556" s="66" t="n">
        <v>7814</v>
      </c>
      <c r="U556" s="66" t="n">
        <v>18168</v>
      </c>
      <c r="V556" s="65" t="n">
        <v>471.1</v>
      </c>
      <c r="W556" s="66" t="n">
        <v>848.9</v>
      </c>
      <c r="X556" s="65" t="n">
        <v>200.2</v>
      </c>
      <c r="Y556" s="65" t="n">
        <v>3672.634452</v>
      </c>
      <c r="Z556" s="65" t="n">
        <v>2316.200292</v>
      </c>
      <c r="AA556" s="65" t="n">
        <v>186</v>
      </c>
      <c r="AB556" s="65" t="n">
        <v>702.2</v>
      </c>
      <c r="AC556" s="67" t="n">
        <v>757.2</v>
      </c>
      <c r="AD556" s="63"/>
    </row>
    <row r="557" customFormat="false" ht="15" hidden="false" customHeight="false" outlineLevel="0" collapsed="false">
      <c r="A557" s="64" t="s">
        <v>866</v>
      </c>
      <c r="B557" s="65" t="n">
        <v>2492</v>
      </c>
      <c r="C557" s="65" t="n">
        <v>911.7735203</v>
      </c>
      <c r="D557" s="65" t="n">
        <v>3018.180218</v>
      </c>
      <c r="E557" s="65" t="n">
        <v>2097.467623</v>
      </c>
      <c r="F557" s="65" t="n">
        <v>930.4855879</v>
      </c>
      <c r="G557" s="65" t="n">
        <v>1984.22975</v>
      </c>
      <c r="H557" s="65" t="n">
        <v>252.3</v>
      </c>
      <c r="I557" s="65" t="n">
        <v>200</v>
      </c>
      <c r="J557" s="65" t="n">
        <v>3566.597987</v>
      </c>
      <c r="K557" s="65" t="n">
        <v>5396.210496</v>
      </c>
      <c r="L557" s="65" t="n">
        <v>4067.598641</v>
      </c>
      <c r="M557" s="65" t="n">
        <v>2274.949168</v>
      </c>
      <c r="N557" s="65" t="n">
        <v>610.4235916</v>
      </c>
      <c r="O557" s="65" t="n">
        <v>3825</v>
      </c>
      <c r="P557" s="65" t="n">
        <v>232</v>
      </c>
      <c r="Q557" s="65" t="n">
        <v>1933.262867</v>
      </c>
      <c r="R557" s="65" t="n">
        <v>411.0433308</v>
      </c>
      <c r="S557" s="65" t="n">
        <v>5517</v>
      </c>
      <c r="T557" s="66" t="n">
        <v>7770</v>
      </c>
      <c r="U557" s="66" t="n">
        <v>18060</v>
      </c>
      <c r="V557" s="65" t="n">
        <v>392.3</v>
      </c>
      <c r="W557" s="66" t="n">
        <v>832.3</v>
      </c>
      <c r="X557" s="65" t="n">
        <v>225.9</v>
      </c>
      <c r="Y557" s="65" t="n">
        <v>3111.483522</v>
      </c>
      <c r="Z557" s="65" t="n">
        <v>1881.108425</v>
      </c>
      <c r="AA557" s="65" t="n">
        <v>196.7</v>
      </c>
      <c r="AB557" s="65" t="n">
        <v>1194</v>
      </c>
      <c r="AC557" s="67" t="n">
        <v>205.7</v>
      </c>
      <c r="AD557" s="63"/>
    </row>
    <row r="558" customFormat="false" ht="15" hidden="false" customHeight="false" outlineLevel="0" collapsed="false">
      <c r="A558" s="64" t="s">
        <v>867</v>
      </c>
      <c r="B558" s="65" t="n">
        <v>4763</v>
      </c>
      <c r="C558" s="65" t="n">
        <v>349.6222096</v>
      </c>
      <c r="D558" s="65" t="n">
        <v>1157.329988</v>
      </c>
      <c r="E558" s="65" t="n">
        <v>1007.840741</v>
      </c>
      <c r="F558" s="65" t="n">
        <v>314.6777709</v>
      </c>
      <c r="G558" s="65" t="n">
        <v>671.0399417</v>
      </c>
      <c r="H558" s="65" t="n">
        <v>45.55</v>
      </c>
      <c r="I558" s="65" t="n">
        <v>200</v>
      </c>
      <c r="J558" s="65" t="n">
        <v>2678.483196</v>
      </c>
      <c r="K558" s="65" t="n">
        <v>2069.192618</v>
      </c>
      <c r="L558" s="65" t="n">
        <v>1559.732536</v>
      </c>
      <c r="M558" s="65" t="n">
        <v>872.3358788</v>
      </c>
      <c r="N558" s="65" t="n">
        <v>234.0687026</v>
      </c>
      <c r="O558" s="65" t="n">
        <v>3826</v>
      </c>
      <c r="P558" s="65" t="n">
        <v>453.9</v>
      </c>
      <c r="Q558" s="65" t="n">
        <v>741.3152724</v>
      </c>
      <c r="R558" s="65" t="n">
        <v>157.6157613</v>
      </c>
      <c r="S558" s="65" t="n">
        <v>7071</v>
      </c>
      <c r="T558" s="66" t="n">
        <v>10144</v>
      </c>
      <c r="U558" s="66" t="n">
        <v>24092</v>
      </c>
      <c r="V558" s="65" t="n">
        <v>161.6</v>
      </c>
      <c r="W558" s="66" t="n">
        <v>857.1</v>
      </c>
      <c r="X558" s="65" t="n">
        <v>228.7</v>
      </c>
      <c r="Y558" s="65" t="n">
        <v>1052.262079</v>
      </c>
      <c r="Z558" s="65" t="n">
        <v>721.3164998</v>
      </c>
      <c r="AA558" s="65" t="n">
        <v>175</v>
      </c>
      <c r="AB558" s="65" t="n">
        <v>1861</v>
      </c>
      <c r="AC558" s="67" t="n">
        <v>268.8</v>
      </c>
      <c r="AD558" s="63"/>
    </row>
    <row r="559" customFormat="false" ht="15" hidden="false" customHeight="false" outlineLevel="0" collapsed="false">
      <c r="A559" s="64" t="s">
        <v>868</v>
      </c>
      <c r="B559" s="65" t="n">
        <v>5232</v>
      </c>
      <c r="C559" s="65" t="n">
        <v>147.3983492</v>
      </c>
      <c r="D559" s="65" t="n">
        <v>487.9224629</v>
      </c>
      <c r="E559" s="65" t="n">
        <v>1031.81318</v>
      </c>
      <c r="F559" s="65" t="n">
        <v>122.1192947</v>
      </c>
      <c r="G559" s="65" t="n">
        <v>260.4153581</v>
      </c>
      <c r="H559" s="65" t="n">
        <v>3.829</v>
      </c>
      <c r="I559" s="65" t="n">
        <v>200</v>
      </c>
      <c r="J559" s="65" t="n">
        <v>2101.813903</v>
      </c>
      <c r="K559" s="65" t="n">
        <v>872.357555</v>
      </c>
      <c r="L559" s="65" t="n">
        <v>657.5726443</v>
      </c>
      <c r="M559" s="65" t="n">
        <v>367.7708821</v>
      </c>
      <c r="N559" s="65" t="n">
        <v>98.68177535</v>
      </c>
      <c r="O559" s="65" t="n">
        <v>5377</v>
      </c>
      <c r="P559" s="65" t="n">
        <v>428.5</v>
      </c>
      <c r="Q559" s="65" t="n">
        <v>312.5334843</v>
      </c>
      <c r="R559" s="65" t="n">
        <v>66.44973455</v>
      </c>
      <c r="S559" s="65" t="n">
        <v>12143</v>
      </c>
      <c r="T559" s="66" t="n">
        <v>13959</v>
      </c>
      <c r="U559" s="66" t="n">
        <v>28796</v>
      </c>
      <c r="V559" s="65" t="n">
        <v>1294</v>
      </c>
      <c r="W559" s="66" t="n">
        <v>1741</v>
      </c>
      <c r="X559" s="65" t="n">
        <v>200</v>
      </c>
      <c r="Y559" s="65" t="n">
        <v>408.3590098</v>
      </c>
      <c r="Z559" s="65" t="n">
        <v>304.1021376</v>
      </c>
      <c r="AA559" s="65" t="n">
        <v>1025</v>
      </c>
      <c r="AB559" s="65" t="n">
        <v>2448</v>
      </c>
      <c r="AC559" s="67" t="n">
        <v>197.5</v>
      </c>
      <c r="AD559" s="63"/>
    </row>
    <row r="560" customFormat="false" ht="15" hidden="false" customHeight="false" outlineLevel="0" collapsed="false">
      <c r="A560" s="64" t="s">
        <v>869</v>
      </c>
      <c r="B560" s="65" t="n">
        <v>2337</v>
      </c>
      <c r="C560" s="65" t="n">
        <v>84.49527471</v>
      </c>
      <c r="D560" s="65" t="n">
        <v>279.6988078</v>
      </c>
      <c r="E560" s="65" t="n">
        <v>1130.208991</v>
      </c>
      <c r="F560" s="65" t="n">
        <v>96.30951614</v>
      </c>
      <c r="G560" s="65" t="n">
        <v>205.3768587</v>
      </c>
      <c r="H560" s="65" t="n">
        <v>5.75</v>
      </c>
      <c r="I560" s="65" t="n">
        <v>200</v>
      </c>
      <c r="J560" s="65" t="n">
        <v>418.186902</v>
      </c>
      <c r="K560" s="65" t="n">
        <v>500.0740624</v>
      </c>
      <c r="L560" s="65" t="n">
        <v>376.9498203</v>
      </c>
      <c r="M560" s="65" t="n">
        <v>210.8225899</v>
      </c>
      <c r="N560" s="65" t="n">
        <v>56.56877274</v>
      </c>
      <c r="O560" s="65" t="n">
        <v>3541</v>
      </c>
      <c r="P560" s="65" t="n">
        <v>204.7</v>
      </c>
      <c r="Q560" s="65" t="n">
        <v>179.1580622</v>
      </c>
      <c r="R560" s="65" t="n">
        <v>38.09193662</v>
      </c>
      <c r="S560" s="65" t="n">
        <v>9451</v>
      </c>
      <c r="T560" s="66" t="n">
        <v>10527</v>
      </c>
      <c r="U560" s="66" t="n">
        <v>19468</v>
      </c>
      <c r="V560" s="65" t="n">
        <v>1508</v>
      </c>
      <c r="W560" s="66" t="n">
        <v>1905</v>
      </c>
      <c r="X560" s="65" t="n">
        <v>1640</v>
      </c>
      <c r="Y560" s="65" t="n">
        <v>322.0527823</v>
      </c>
      <c r="Z560" s="65" t="n">
        <v>174.3248401</v>
      </c>
      <c r="AA560" s="65" t="n">
        <v>505.7</v>
      </c>
      <c r="AB560" s="65" t="n">
        <v>1811</v>
      </c>
      <c r="AC560" s="67" t="n">
        <v>679.9</v>
      </c>
      <c r="AD560" s="63"/>
    </row>
    <row r="561" customFormat="false" ht="15" hidden="false" customHeight="false" outlineLevel="0" collapsed="false">
      <c r="A561" s="64" t="s">
        <v>870</v>
      </c>
      <c r="B561" s="65" t="n">
        <v>2337</v>
      </c>
      <c r="C561" s="65" t="n">
        <v>46.38770756</v>
      </c>
      <c r="D561" s="65" t="n">
        <v>153.5539893</v>
      </c>
      <c r="E561" s="65" t="n">
        <v>205.6725558</v>
      </c>
      <c r="F561" s="65" t="n">
        <v>58.70893006</v>
      </c>
      <c r="G561" s="65" t="n">
        <v>125.1948522</v>
      </c>
      <c r="H561" s="65" t="n">
        <v>9.587</v>
      </c>
      <c r="I561" s="65" t="n">
        <v>277.4</v>
      </c>
      <c r="J561" s="65" t="n">
        <v>77.99063854</v>
      </c>
      <c r="K561" s="65" t="n">
        <v>274.5394869</v>
      </c>
      <c r="L561" s="65" t="n">
        <v>206.9445669</v>
      </c>
      <c r="M561" s="65" t="n">
        <v>115.7411072</v>
      </c>
      <c r="N561" s="65" t="n">
        <v>31.05612351</v>
      </c>
      <c r="O561" s="65" t="n">
        <v>1605</v>
      </c>
      <c r="P561" s="65" t="n">
        <v>245.9</v>
      </c>
      <c r="Q561" s="65" t="n">
        <v>98.3573558</v>
      </c>
      <c r="R561" s="65" t="n">
        <v>20.91238383</v>
      </c>
      <c r="S561" s="65" t="n">
        <v>6875</v>
      </c>
      <c r="T561" s="66" t="n">
        <v>4415</v>
      </c>
      <c r="U561" s="66" t="n">
        <v>10873</v>
      </c>
      <c r="V561" s="65" t="n">
        <v>757.9</v>
      </c>
      <c r="W561" s="66" t="n">
        <v>1430</v>
      </c>
      <c r="X561" s="65" t="n">
        <v>1501</v>
      </c>
      <c r="Y561" s="65" t="n">
        <v>196.3188585</v>
      </c>
      <c r="Z561" s="65" t="n">
        <v>95.70392822</v>
      </c>
      <c r="AA561" s="65" t="n">
        <v>472.7</v>
      </c>
      <c r="AB561" s="65" t="n">
        <v>2000</v>
      </c>
      <c r="AC561" s="67" t="n">
        <v>686.3</v>
      </c>
      <c r="AD561" s="63"/>
    </row>
    <row r="562" customFormat="false" ht="15" hidden="false" customHeight="false" outlineLevel="0" collapsed="false">
      <c r="A562" s="64" t="s">
        <v>871</v>
      </c>
      <c r="B562" s="65" t="n">
        <v>2917</v>
      </c>
      <c r="C562" s="65" t="n">
        <v>32.31171489</v>
      </c>
      <c r="D562" s="65" t="n">
        <v>106.9592136</v>
      </c>
      <c r="E562" s="65" t="n">
        <v>39.47672973</v>
      </c>
      <c r="F562" s="65" t="n">
        <v>46.75247007</v>
      </c>
      <c r="G562" s="65" t="n">
        <v>99.69809655</v>
      </c>
      <c r="H562" s="65" t="n">
        <v>9.818</v>
      </c>
      <c r="I562" s="65" t="n">
        <v>200</v>
      </c>
      <c r="J562" s="65" t="n">
        <v>87.76617904</v>
      </c>
      <c r="K562" s="65" t="n">
        <v>191.2325936</v>
      </c>
      <c r="L562" s="65" t="n">
        <v>144.1488316</v>
      </c>
      <c r="M562" s="65" t="n">
        <v>80.62035943</v>
      </c>
      <c r="N562" s="65" t="n">
        <v>21.63238197</v>
      </c>
      <c r="O562" s="65" t="n">
        <v>5142</v>
      </c>
      <c r="P562" s="65" t="n">
        <v>224.3</v>
      </c>
      <c r="Q562" s="65" t="n">
        <v>68.51157354</v>
      </c>
      <c r="R562" s="65" t="n">
        <v>14.56668199</v>
      </c>
      <c r="S562" s="65" t="n">
        <v>15082</v>
      </c>
      <c r="T562" s="66" t="n">
        <v>7590</v>
      </c>
      <c r="U562" s="66" t="n">
        <v>15804</v>
      </c>
      <c r="V562" s="65" t="n">
        <v>796.4</v>
      </c>
      <c r="W562" s="66" t="n">
        <v>840.4</v>
      </c>
      <c r="X562" s="65" t="n">
        <v>412.8</v>
      </c>
      <c r="Y562" s="65" t="n">
        <v>156.3372309</v>
      </c>
      <c r="Z562" s="65" t="n">
        <v>66.66330813</v>
      </c>
      <c r="AA562" s="65" t="n">
        <v>50</v>
      </c>
      <c r="AB562" s="65" t="n">
        <v>1500</v>
      </c>
      <c r="AC562" s="67" t="n">
        <v>709.9</v>
      </c>
      <c r="AD562" s="63"/>
    </row>
    <row r="563" customFormat="false" ht="15" hidden="false" customHeight="false" outlineLevel="0" collapsed="false">
      <c r="A563" s="64" t="s">
        <v>872</v>
      </c>
      <c r="B563" s="65" t="n">
        <v>1360</v>
      </c>
      <c r="C563" s="65" t="n">
        <v>24.05762401</v>
      </c>
      <c r="D563" s="65" t="n">
        <v>79.63627291</v>
      </c>
      <c r="E563" s="65" t="n">
        <v>0.24334692</v>
      </c>
      <c r="F563" s="65" t="n">
        <v>40.29808501</v>
      </c>
      <c r="G563" s="65" t="n">
        <v>85.93433383</v>
      </c>
      <c r="H563" s="65" t="n">
        <v>14.2</v>
      </c>
      <c r="I563" s="65" t="n">
        <v>85</v>
      </c>
      <c r="J563" s="65" t="n">
        <v>14.46564442</v>
      </c>
      <c r="K563" s="65" t="n">
        <v>142.3818529</v>
      </c>
      <c r="L563" s="65" t="n">
        <v>107.3257301</v>
      </c>
      <c r="M563" s="65" t="n">
        <v>60.02573065</v>
      </c>
      <c r="N563" s="65" t="n">
        <v>16.10634761</v>
      </c>
      <c r="O563" s="65" t="n">
        <v>7323</v>
      </c>
      <c r="P563" s="65" t="n">
        <v>195.3</v>
      </c>
      <c r="Q563" s="65" t="n">
        <v>51.01015784</v>
      </c>
      <c r="R563" s="65" t="n">
        <v>10.84559453</v>
      </c>
      <c r="S563" s="65" t="n">
        <v>14420</v>
      </c>
      <c r="T563" s="66" t="n">
        <v>8419</v>
      </c>
      <c r="U563" s="66" t="n">
        <v>17883</v>
      </c>
      <c r="V563" s="65" t="n">
        <v>943.9</v>
      </c>
      <c r="W563" s="66" t="n">
        <v>843.7</v>
      </c>
      <c r="X563" s="65" t="n">
        <v>330.1</v>
      </c>
      <c r="Y563" s="65" t="n">
        <v>134.7541855</v>
      </c>
      <c r="Z563" s="65" t="n">
        <v>49.63403545</v>
      </c>
      <c r="AA563" s="65" t="n">
        <v>50</v>
      </c>
      <c r="AB563" s="65" t="n">
        <v>700</v>
      </c>
      <c r="AC563" s="67" t="n">
        <v>1126</v>
      </c>
      <c r="AD563" s="63"/>
    </row>
    <row r="564" customFormat="false" ht="15" hidden="false" customHeight="false" outlineLevel="0" collapsed="false">
      <c r="A564" s="64" t="s">
        <v>873</v>
      </c>
      <c r="B564" s="65" t="n">
        <v>1349</v>
      </c>
      <c r="C564" s="65" t="n">
        <v>24.35836176</v>
      </c>
      <c r="D564" s="65" t="n">
        <v>80.63178405</v>
      </c>
      <c r="E564" s="65" t="n">
        <v>53.72435562</v>
      </c>
      <c r="F564" s="65" t="n">
        <v>45.66229849</v>
      </c>
      <c r="G564" s="65" t="n">
        <v>97.3733417</v>
      </c>
      <c r="H564" s="65" t="n">
        <v>14.45</v>
      </c>
      <c r="I564" s="65" t="n">
        <v>85</v>
      </c>
      <c r="J564" s="65" t="n">
        <v>70.04050573</v>
      </c>
      <c r="K564" s="65" t="n">
        <v>144.1617293</v>
      </c>
      <c r="L564" s="65" t="n">
        <v>108.6673795</v>
      </c>
      <c r="M564" s="65" t="n">
        <v>60.7760958</v>
      </c>
      <c r="N564" s="65" t="n">
        <v>16.30768863</v>
      </c>
      <c r="O564" s="65" t="n">
        <v>1470</v>
      </c>
      <c r="P564" s="65" t="n">
        <v>152.3</v>
      </c>
      <c r="Q564" s="65" t="n">
        <v>51.6478218</v>
      </c>
      <c r="R564" s="65" t="n">
        <v>10.98117233</v>
      </c>
      <c r="S564" s="65" t="n">
        <v>8216</v>
      </c>
      <c r="T564" s="66" t="n">
        <v>3712</v>
      </c>
      <c r="U564" s="66" t="n">
        <v>7312</v>
      </c>
      <c r="V564" s="65" t="n">
        <v>1094</v>
      </c>
      <c r="W564" s="66" t="n">
        <v>1059</v>
      </c>
      <c r="X564" s="65" t="n">
        <v>330.5</v>
      </c>
      <c r="Y564" s="65" t="n">
        <v>152.6917678</v>
      </c>
      <c r="Z564" s="65" t="n">
        <v>50.25449688</v>
      </c>
      <c r="AA564" s="65" t="n">
        <v>50</v>
      </c>
      <c r="AB564" s="65" t="n">
        <v>600</v>
      </c>
      <c r="AC564" s="67" t="n">
        <v>1187</v>
      </c>
      <c r="AD564" s="63"/>
    </row>
    <row r="565" customFormat="false" ht="15" hidden="false" customHeight="false" outlineLevel="0" collapsed="false">
      <c r="A565" s="64" t="s">
        <v>874</v>
      </c>
      <c r="B565" s="65" t="n">
        <v>1160</v>
      </c>
      <c r="C565" s="65" t="n">
        <v>38.32050791</v>
      </c>
      <c r="D565" s="65" t="n">
        <v>126.8497015</v>
      </c>
      <c r="E565" s="65" t="n">
        <v>68.7845171</v>
      </c>
      <c r="F565" s="65" t="n">
        <v>47.00939631</v>
      </c>
      <c r="G565" s="65" t="n">
        <v>100.2459833</v>
      </c>
      <c r="H565" s="65" t="n">
        <v>14.71</v>
      </c>
      <c r="I565" s="65" t="n">
        <v>150</v>
      </c>
      <c r="J565" s="65" t="n">
        <v>82.6824955</v>
      </c>
      <c r="K565" s="65" t="n">
        <v>226.7948371</v>
      </c>
      <c r="L565" s="65" t="n">
        <v>170.9552234</v>
      </c>
      <c r="M565" s="65" t="n">
        <v>95.61278723</v>
      </c>
      <c r="N565" s="65" t="n">
        <v>25.65521102</v>
      </c>
      <c r="O565" s="65" t="n">
        <v>1000</v>
      </c>
      <c r="P565" s="65" t="n">
        <v>145.7</v>
      </c>
      <c r="Q565" s="65" t="n">
        <v>81.2522116</v>
      </c>
      <c r="R565" s="65" t="n">
        <v>17.27555018</v>
      </c>
      <c r="S565" s="65" t="n">
        <v>4137</v>
      </c>
      <c r="T565" s="66" t="n">
        <v>3712</v>
      </c>
      <c r="U565" s="66" t="n">
        <v>8627</v>
      </c>
      <c r="V565" s="65" t="n">
        <v>1321</v>
      </c>
      <c r="W565" s="66" t="n">
        <v>1367</v>
      </c>
      <c r="X565" s="65" t="n">
        <v>282.6</v>
      </c>
      <c r="Y565" s="65" t="n">
        <v>157.1963756</v>
      </c>
      <c r="Z565" s="65" t="n">
        <v>79.06023665</v>
      </c>
      <c r="AA565" s="65" t="n">
        <v>50</v>
      </c>
      <c r="AB565" s="65" t="n">
        <v>500</v>
      </c>
      <c r="AC565" s="67" t="n">
        <v>1165</v>
      </c>
      <c r="AD565" s="63"/>
    </row>
    <row r="566" customFormat="false" ht="15" hidden="false" customHeight="false" outlineLevel="0" collapsed="false">
      <c r="A566" s="64" t="s">
        <v>875</v>
      </c>
      <c r="B566" s="65" t="n">
        <v>1179</v>
      </c>
      <c r="C566" s="65" t="n">
        <v>35.43790212</v>
      </c>
      <c r="D566" s="65" t="n">
        <v>117.3076129</v>
      </c>
      <c r="E566" s="65" t="n">
        <v>110.7198558</v>
      </c>
      <c r="F566" s="65" t="n">
        <v>32.52010092</v>
      </c>
      <c r="G566" s="65" t="n">
        <v>69.34803995</v>
      </c>
      <c r="H566" s="65" t="n">
        <v>9.644</v>
      </c>
      <c r="I566" s="65" t="n">
        <v>200</v>
      </c>
      <c r="J566" s="65" t="n">
        <v>136.3280348</v>
      </c>
      <c r="K566" s="65" t="n">
        <v>209.7345175</v>
      </c>
      <c r="L566" s="65" t="n">
        <v>158.0953595</v>
      </c>
      <c r="M566" s="65" t="n">
        <v>88.42045109</v>
      </c>
      <c r="N566" s="65" t="n">
        <v>23.72533421</v>
      </c>
      <c r="O566" s="65" t="n">
        <v>1518</v>
      </c>
      <c r="P566" s="65" t="n">
        <v>241.7</v>
      </c>
      <c r="Q566" s="65" t="n">
        <v>75.14012937</v>
      </c>
      <c r="R566" s="65" t="n">
        <v>15.97602146</v>
      </c>
      <c r="S566" s="65" t="n">
        <v>4153</v>
      </c>
      <c r="T566" s="66" t="n">
        <v>3966</v>
      </c>
      <c r="U566" s="66" t="n">
        <v>9764</v>
      </c>
      <c r="V566" s="65" t="n">
        <v>504</v>
      </c>
      <c r="W566" s="66" t="n">
        <v>752.4</v>
      </c>
      <c r="X566" s="65" t="n">
        <v>778.9</v>
      </c>
      <c r="Y566" s="65" t="n">
        <v>108.7451106</v>
      </c>
      <c r="Z566" s="65" t="n">
        <v>73.11304263</v>
      </c>
      <c r="AA566" s="65" t="n">
        <v>150</v>
      </c>
      <c r="AB566" s="65" t="n">
        <v>577.9</v>
      </c>
      <c r="AC566" s="67" t="n">
        <v>684.2</v>
      </c>
      <c r="AD566" s="63"/>
    </row>
    <row r="567" customFormat="false" ht="15" hidden="false" customHeight="false" outlineLevel="0" collapsed="false">
      <c r="A567" s="64" t="s">
        <v>876</v>
      </c>
      <c r="B567" s="65" t="n">
        <v>1397</v>
      </c>
      <c r="C567" s="65" t="n">
        <v>479.1909428</v>
      </c>
      <c r="D567" s="65" t="n">
        <v>1586.232318</v>
      </c>
      <c r="E567" s="65" t="n">
        <v>1285.022009</v>
      </c>
      <c r="F567" s="65" t="n">
        <v>422.3640463</v>
      </c>
      <c r="G567" s="65" t="n">
        <v>900.6773632</v>
      </c>
      <c r="H567" s="65" t="n">
        <v>186.7</v>
      </c>
      <c r="I567" s="65" t="n">
        <v>200</v>
      </c>
      <c r="J567" s="65" t="n">
        <v>709.0403882</v>
      </c>
      <c r="K567" s="65" t="n">
        <v>2836.027958</v>
      </c>
      <c r="L567" s="65" t="n">
        <v>2137.763803</v>
      </c>
      <c r="M567" s="65" t="n">
        <v>1195.620417</v>
      </c>
      <c r="N567" s="65" t="n">
        <v>320.8137217</v>
      </c>
      <c r="O567" s="65" t="n">
        <v>1700</v>
      </c>
      <c r="P567" s="65" t="n">
        <v>259.1</v>
      </c>
      <c r="Q567" s="65" t="n">
        <v>1016.044046</v>
      </c>
      <c r="R567" s="65" t="n">
        <v>216.0275955</v>
      </c>
      <c r="S567" s="65" t="n">
        <v>5643</v>
      </c>
      <c r="T567" s="66" t="n">
        <v>7657</v>
      </c>
      <c r="U567" s="66" t="n">
        <v>17694</v>
      </c>
      <c r="V567" s="65" t="n">
        <v>1009</v>
      </c>
      <c r="W567" s="66" t="n">
        <v>2138</v>
      </c>
      <c r="X567" s="65" t="n">
        <v>200.3</v>
      </c>
      <c r="Y567" s="65" t="n">
        <v>1412.358007</v>
      </c>
      <c r="Z567" s="65" t="n">
        <v>988.6337998</v>
      </c>
      <c r="AA567" s="65" t="n">
        <v>150</v>
      </c>
      <c r="AB567" s="65" t="n">
        <v>785.7</v>
      </c>
      <c r="AC567" s="67" t="n">
        <v>540</v>
      </c>
      <c r="AD567" s="63"/>
    </row>
    <row r="568" customFormat="false" ht="15" hidden="false" customHeight="false" outlineLevel="0" collapsed="false">
      <c r="A568" s="64" t="s">
        <v>877</v>
      </c>
      <c r="B568" s="65" t="n">
        <v>1467</v>
      </c>
      <c r="C568" s="65" t="n">
        <v>1495.450865</v>
      </c>
      <c r="D568" s="65" t="n">
        <v>4950.286578</v>
      </c>
      <c r="E568" s="65" t="n">
        <v>3657.923034</v>
      </c>
      <c r="F568" s="65" t="n">
        <v>1445.000489</v>
      </c>
      <c r="G568" s="65" t="n">
        <v>3081.415764</v>
      </c>
      <c r="H568" s="65" t="n">
        <v>64.63</v>
      </c>
      <c r="I568" s="65" t="n">
        <v>200</v>
      </c>
      <c r="J568" s="65" t="n">
        <v>4736.165878</v>
      </c>
      <c r="K568" s="65" t="n">
        <v>8850.627351</v>
      </c>
      <c r="L568" s="65" t="n">
        <v>6671.496565</v>
      </c>
      <c r="M568" s="65" t="n">
        <v>3731.271667</v>
      </c>
      <c r="N568" s="65" t="n">
        <v>1001.189954</v>
      </c>
      <c r="O568" s="65" t="n">
        <v>1700</v>
      </c>
      <c r="P568" s="65" t="n">
        <v>216.9</v>
      </c>
      <c r="Q568" s="65" t="n">
        <v>3170.852809</v>
      </c>
      <c r="R568" s="65" t="n">
        <v>674.1752103</v>
      </c>
      <c r="S568" s="65" t="n">
        <v>6005</v>
      </c>
      <c r="T568" s="66" t="n">
        <v>8685</v>
      </c>
      <c r="U568" s="66" t="n">
        <v>17157</v>
      </c>
      <c r="V568" s="65" t="n">
        <v>250.6</v>
      </c>
      <c r="W568" s="66" t="n">
        <v>856.4</v>
      </c>
      <c r="X568" s="65" t="n">
        <v>200.1</v>
      </c>
      <c r="Y568" s="65" t="n">
        <v>4831.988016</v>
      </c>
      <c r="Z568" s="65" t="n">
        <v>3085.311385</v>
      </c>
      <c r="AA568" s="65" t="n">
        <v>158.5</v>
      </c>
      <c r="AB568" s="65" t="n">
        <v>1314</v>
      </c>
      <c r="AC568" s="67" t="n">
        <v>235</v>
      </c>
      <c r="AD568" s="63"/>
    </row>
    <row r="569" customFormat="false" ht="15" hidden="false" customHeight="false" outlineLevel="0" collapsed="false">
      <c r="A569" s="64" t="s">
        <v>878</v>
      </c>
      <c r="B569" s="65" t="n">
        <v>4579</v>
      </c>
      <c r="C569" s="65" t="n">
        <v>360.1944926</v>
      </c>
      <c r="D569" s="65" t="n">
        <v>1192.326678</v>
      </c>
      <c r="E569" s="65" t="n">
        <v>750.9097593</v>
      </c>
      <c r="F569" s="65" t="n">
        <v>388.193663</v>
      </c>
      <c r="G569" s="65" t="n">
        <v>827.8101509</v>
      </c>
      <c r="H569" s="65" t="n">
        <v>758.5</v>
      </c>
      <c r="I569" s="65" t="n">
        <v>200</v>
      </c>
      <c r="J569" s="65" t="n">
        <v>1348.79395</v>
      </c>
      <c r="K569" s="65" t="n">
        <v>2131.763271</v>
      </c>
      <c r="L569" s="65" t="n">
        <v>1606.897542</v>
      </c>
      <c r="M569" s="65" t="n">
        <v>898.7145856</v>
      </c>
      <c r="N569" s="65" t="n">
        <v>241.1467442</v>
      </c>
      <c r="O569" s="65" t="n">
        <v>1700</v>
      </c>
      <c r="P569" s="65" t="n">
        <v>229.3</v>
      </c>
      <c r="Q569" s="65" t="n">
        <v>763.7320258</v>
      </c>
      <c r="R569" s="65" t="n">
        <v>162.38193</v>
      </c>
      <c r="S569" s="65" t="n">
        <v>16233</v>
      </c>
      <c r="T569" s="66" t="n">
        <v>25845</v>
      </c>
      <c r="U569" s="66" t="n">
        <v>48313</v>
      </c>
      <c r="V569" s="65" t="n">
        <v>441.2</v>
      </c>
      <c r="W569" s="66" t="n">
        <v>1011</v>
      </c>
      <c r="X569" s="65" t="n">
        <v>226.4</v>
      </c>
      <c r="Y569" s="65" t="n">
        <v>1298.094459</v>
      </c>
      <c r="Z569" s="65" t="n">
        <v>743.128507</v>
      </c>
      <c r="AA569" s="65" t="n">
        <v>168.3</v>
      </c>
      <c r="AB569" s="65" t="n">
        <v>3726</v>
      </c>
      <c r="AC569" s="67" t="n">
        <v>5065</v>
      </c>
      <c r="AD569" s="63"/>
    </row>
    <row r="570" customFormat="false" ht="15" hidden="false" customHeight="false" outlineLevel="0" collapsed="false">
      <c r="A570" s="64" t="s">
        <v>879</v>
      </c>
      <c r="B570" s="65" t="n">
        <v>13927</v>
      </c>
      <c r="C570" s="65" t="n">
        <v>260.7118081</v>
      </c>
      <c r="D570" s="65" t="n">
        <v>863.0160937</v>
      </c>
      <c r="E570" s="65" t="n">
        <v>767.359244</v>
      </c>
      <c r="F570" s="65" t="n">
        <v>192.3210934</v>
      </c>
      <c r="G570" s="65" t="n">
        <v>410.1183727</v>
      </c>
      <c r="H570" s="65" t="n">
        <v>1324</v>
      </c>
      <c r="I570" s="65" t="n">
        <v>200</v>
      </c>
      <c r="J570" s="65" t="n">
        <v>646.390876</v>
      </c>
      <c r="K570" s="65" t="n">
        <v>1542.988214</v>
      </c>
      <c r="L570" s="65" t="n">
        <v>1163.085978</v>
      </c>
      <c r="M570" s="65" t="n">
        <v>650.497188</v>
      </c>
      <c r="N570" s="65" t="n">
        <v>174.5440449</v>
      </c>
      <c r="O570" s="65" t="n">
        <v>5378</v>
      </c>
      <c r="P570" s="65" t="n">
        <v>281</v>
      </c>
      <c r="Q570" s="65" t="n">
        <v>552.7956741</v>
      </c>
      <c r="R570" s="65" t="n">
        <v>117.5334089</v>
      </c>
      <c r="S570" s="65" t="n">
        <v>40847</v>
      </c>
      <c r="T570" s="66" t="n">
        <v>52807</v>
      </c>
      <c r="U570" s="66" t="n">
        <v>74157</v>
      </c>
      <c r="V570" s="65" t="n">
        <v>1264</v>
      </c>
      <c r="W570" s="66" t="n">
        <v>2205</v>
      </c>
      <c r="X570" s="65" t="n">
        <v>229</v>
      </c>
      <c r="Y570" s="65" t="n">
        <v>643.1092764</v>
      </c>
      <c r="Z570" s="65" t="n">
        <v>537.8826736</v>
      </c>
      <c r="AA570" s="65" t="n">
        <v>150</v>
      </c>
      <c r="AB570" s="65" t="n">
        <v>11906</v>
      </c>
      <c r="AC570" s="67" t="n">
        <v>30360</v>
      </c>
      <c r="AD570" s="63"/>
    </row>
    <row r="571" customFormat="false" ht="15" hidden="false" customHeight="false" outlineLevel="0" collapsed="false">
      <c r="A571" s="64" t="s">
        <v>880</v>
      </c>
      <c r="B571" s="65" t="n">
        <v>4095</v>
      </c>
      <c r="C571" s="65" t="n">
        <v>104.0614104</v>
      </c>
      <c r="D571" s="65" t="n">
        <v>344.4672205</v>
      </c>
      <c r="E571" s="65" t="n">
        <v>501.7924531</v>
      </c>
      <c r="F571" s="65" t="n">
        <v>92.56081227</v>
      </c>
      <c r="G571" s="65" t="n">
        <v>197.3828716</v>
      </c>
      <c r="H571" s="65" t="n">
        <v>512.8</v>
      </c>
      <c r="I571" s="65" t="n">
        <v>200</v>
      </c>
      <c r="J571" s="65" t="n">
        <v>252.0759163</v>
      </c>
      <c r="K571" s="65" t="n">
        <v>615.8736379</v>
      </c>
      <c r="L571" s="65" t="n">
        <v>464.2381491</v>
      </c>
      <c r="M571" s="65" t="n">
        <v>259.6416914</v>
      </c>
      <c r="N571" s="65" t="n">
        <v>69.66811216</v>
      </c>
      <c r="O571" s="65" t="n">
        <v>10002</v>
      </c>
      <c r="P571" s="65" t="n">
        <v>307.3</v>
      </c>
      <c r="Q571" s="65" t="n">
        <v>220.6447721</v>
      </c>
      <c r="R571" s="65" t="n">
        <v>46.91269024</v>
      </c>
      <c r="S571" s="65" t="n">
        <v>19946</v>
      </c>
      <c r="T571" s="66" t="n">
        <v>25475</v>
      </c>
      <c r="U571" s="66" t="n">
        <v>50462</v>
      </c>
      <c r="V571" s="65" t="n">
        <v>852</v>
      </c>
      <c r="W571" s="66" t="n">
        <v>1675</v>
      </c>
      <c r="X571" s="65" t="n">
        <v>712.1</v>
      </c>
      <c r="Y571" s="65" t="n">
        <v>309.5173594</v>
      </c>
      <c r="Z571" s="65" t="n">
        <v>214.6923457</v>
      </c>
      <c r="AA571" s="65" t="n">
        <v>150</v>
      </c>
      <c r="AB571" s="65" t="n">
        <v>5857</v>
      </c>
      <c r="AC571" s="67" t="n">
        <v>4065</v>
      </c>
      <c r="AD571" s="63"/>
    </row>
    <row r="572" customFormat="false" ht="15" hidden="false" customHeight="false" outlineLevel="0" collapsed="false">
      <c r="A572" s="64" t="s">
        <v>881</v>
      </c>
      <c r="B572" s="65" t="n">
        <v>8115</v>
      </c>
      <c r="C572" s="65" t="n">
        <v>63.29630181</v>
      </c>
      <c r="D572" s="65" t="n">
        <v>209.5253281</v>
      </c>
      <c r="E572" s="65" t="n">
        <v>890.5401916</v>
      </c>
      <c r="F572" s="65" t="n">
        <v>64.32136329</v>
      </c>
      <c r="G572" s="65" t="n">
        <v>137.1631804</v>
      </c>
      <c r="H572" s="65" t="n">
        <v>4.416</v>
      </c>
      <c r="I572" s="65" t="n">
        <v>200</v>
      </c>
      <c r="J572" s="65" t="n">
        <v>184.409128</v>
      </c>
      <c r="K572" s="65" t="n">
        <v>374.6107565</v>
      </c>
      <c r="L572" s="65" t="n">
        <v>282.3770876</v>
      </c>
      <c r="M572" s="65" t="n">
        <v>157.9294265</v>
      </c>
      <c r="N572" s="65" t="n">
        <v>42.37626453</v>
      </c>
      <c r="O572" s="65" t="n">
        <v>9922</v>
      </c>
      <c r="P572" s="65" t="n">
        <v>1449</v>
      </c>
      <c r="Q572" s="65" t="n">
        <v>134.2091947</v>
      </c>
      <c r="R572" s="65" t="n">
        <v>28.53507164</v>
      </c>
      <c r="S572" s="65" t="n">
        <v>10622</v>
      </c>
      <c r="T572" s="66" t="n">
        <v>12302</v>
      </c>
      <c r="U572" s="66" t="n">
        <v>36508</v>
      </c>
      <c r="V572" s="65" t="n">
        <v>2173</v>
      </c>
      <c r="W572" s="66" t="n">
        <v>4534</v>
      </c>
      <c r="X572" s="65" t="n">
        <v>1632</v>
      </c>
      <c r="Y572" s="65" t="n">
        <v>215.0864716</v>
      </c>
      <c r="Z572" s="65" t="n">
        <v>130.5885771</v>
      </c>
      <c r="AA572" s="65" t="n">
        <v>1080</v>
      </c>
      <c r="AB572" s="65" t="n">
        <v>4314</v>
      </c>
      <c r="AC572" s="67" t="n">
        <v>1171</v>
      </c>
      <c r="AD572" s="63"/>
    </row>
    <row r="573" customFormat="false" ht="15" hidden="false" customHeight="false" outlineLevel="0" collapsed="false">
      <c r="A573" s="64" t="s">
        <v>882</v>
      </c>
      <c r="B573" s="65" t="n">
        <v>3100</v>
      </c>
      <c r="C573" s="65" t="n">
        <v>46.43890936</v>
      </c>
      <c r="D573" s="65" t="n">
        <v>153.723479</v>
      </c>
      <c r="E573" s="65" t="n">
        <v>170.7442179</v>
      </c>
      <c r="F573" s="65" t="n">
        <v>56.74976452</v>
      </c>
      <c r="G573" s="65" t="n">
        <v>121.0169964</v>
      </c>
      <c r="H573" s="65" t="n">
        <v>5.584</v>
      </c>
      <c r="I573" s="65" t="n">
        <v>277.4</v>
      </c>
      <c r="J573" s="65" t="n">
        <v>46.50873087</v>
      </c>
      <c r="K573" s="65" t="n">
        <v>274.842518</v>
      </c>
      <c r="L573" s="65" t="n">
        <v>207.172988</v>
      </c>
      <c r="M573" s="65" t="n">
        <v>115.8688598</v>
      </c>
      <c r="N573" s="65" t="n">
        <v>31.09040262</v>
      </c>
      <c r="O573" s="65" t="n">
        <v>2798</v>
      </c>
      <c r="P573" s="65" t="n">
        <v>2965</v>
      </c>
      <c r="Q573" s="65" t="n">
        <v>98.46592062</v>
      </c>
      <c r="R573" s="65" t="n">
        <v>20.93546649</v>
      </c>
      <c r="S573" s="65" t="n">
        <v>7482</v>
      </c>
      <c r="T573" s="66" t="n">
        <v>4628</v>
      </c>
      <c r="U573" s="66" t="n">
        <v>15330</v>
      </c>
      <c r="V573" s="65" t="n">
        <v>1740</v>
      </c>
      <c r="W573" s="66" t="n">
        <v>4832</v>
      </c>
      <c r="X573" s="65" t="n">
        <v>1510</v>
      </c>
      <c r="Y573" s="65" t="n">
        <v>189.7675359</v>
      </c>
      <c r="Z573" s="65" t="n">
        <v>95.80956424</v>
      </c>
      <c r="AA573" s="65" t="n">
        <v>1007</v>
      </c>
      <c r="AB573" s="65" t="n">
        <v>4709</v>
      </c>
      <c r="AC573" s="67" t="n">
        <v>1455</v>
      </c>
      <c r="AD573" s="63"/>
    </row>
    <row r="574" customFormat="false" ht="15" hidden="false" customHeight="false" outlineLevel="0" collapsed="false">
      <c r="A574" s="64" t="s">
        <v>883</v>
      </c>
      <c r="B574" s="65" t="n">
        <v>4661</v>
      </c>
      <c r="C574" s="65" t="n">
        <v>34.31749489</v>
      </c>
      <c r="D574" s="65" t="n">
        <v>113.5988071</v>
      </c>
      <c r="E574" s="65" t="n">
        <v>61.10093959</v>
      </c>
      <c r="F574" s="65" t="n">
        <v>52.57991311</v>
      </c>
      <c r="G574" s="65" t="n">
        <v>112.1249262</v>
      </c>
      <c r="H574" s="65" t="n">
        <v>13.05</v>
      </c>
      <c r="I574" s="65" t="n">
        <v>200</v>
      </c>
      <c r="J574" s="65" t="n">
        <v>104.0896017</v>
      </c>
      <c r="K574" s="65" t="n">
        <v>203.1035361</v>
      </c>
      <c r="L574" s="65" t="n">
        <v>153.0970054</v>
      </c>
      <c r="M574" s="65" t="n">
        <v>85.62494383</v>
      </c>
      <c r="N574" s="65" t="n">
        <v>22.97523236</v>
      </c>
      <c r="O574" s="65" t="n">
        <v>6304</v>
      </c>
      <c r="P574" s="65" t="n">
        <v>250.7</v>
      </c>
      <c r="Q574" s="65" t="n">
        <v>72.7644937</v>
      </c>
      <c r="R574" s="65" t="n">
        <v>15.47092243</v>
      </c>
      <c r="S574" s="65" t="n">
        <v>16183</v>
      </c>
      <c r="T574" s="66" t="n">
        <v>8319</v>
      </c>
      <c r="U574" s="66" t="n">
        <v>19419</v>
      </c>
      <c r="V574" s="65" t="n">
        <v>633.4</v>
      </c>
      <c r="W574" s="66" t="n">
        <v>763.3</v>
      </c>
      <c r="X574" s="65" t="n">
        <v>545.9</v>
      </c>
      <c r="Y574" s="65" t="n">
        <v>175.8238229</v>
      </c>
      <c r="Z574" s="65" t="n">
        <v>70.80149548</v>
      </c>
      <c r="AA574" s="65" t="n">
        <v>250</v>
      </c>
      <c r="AB574" s="65" t="n">
        <v>1123</v>
      </c>
      <c r="AC574" s="67" t="n">
        <v>1544</v>
      </c>
      <c r="AD574" s="63"/>
    </row>
    <row r="575" customFormat="false" ht="15" hidden="false" customHeight="false" outlineLevel="0" collapsed="false">
      <c r="A575" s="64" t="s">
        <v>884</v>
      </c>
      <c r="B575" s="65" t="n">
        <v>3282</v>
      </c>
      <c r="C575" s="65" t="n">
        <v>26.06391085</v>
      </c>
      <c r="D575" s="65" t="n">
        <v>86.27754413</v>
      </c>
      <c r="E575" s="65" t="n">
        <v>0.260745661</v>
      </c>
      <c r="F575" s="65" t="n">
        <v>46.62729369</v>
      </c>
      <c r="G575" s="65" t="n">
        <v>99.43116206</v>
      </c>
      <c r="H575" s="65" t="n">
        <v>15.29</v>
      </c>
      <c r="I575" s="65" t="n">
        <v>85</v>
      </c>
      <c r="J575" s="65" t="n">
        <v>76.2183646</v>
      </c>
      <c r="K575" s="65" t="n">
        <v>154.2557951</v>
      </c>
      <c r="L575" s="65" t="n">
        <v>116.2761651</v>
      </c>
      <c r="M575" s="65" t="n">
        <v>65.03157966</v>
      </c>
      <c r="N575" s="65" t="n">
        <v>17.44953732</v>
      </c>
      <c r="O575" s="65" t="n">
        <v>8963</v>
      </c>
      <c r="P575" s="65" t="n">
        <v>530.1</v>
      </c>
      <c r="Q575" s="65" t="n">
        <v>55.26415268</v>
      </c>
      <c r="R575" s="65" t="n">
        <v>11.75006347</v>
      </c>
      <c r="S575" s="65" t="n">
        <v>11876</v>
      </c>
      <c r="T575" s="66" t="n">
        <v>6514</v>
      </c>
      <c r="U575" s="66" t="n">
        <v>19654</v>
      </c>
      <c r="V575" s="65" t="n">
        <v>1333</v>
      </c>
      <c r="W575" s="66" t="n">
        <v>1581</v>
      </c>
      <c r="X575" s="65" t="n">
        <v>314.5</v>
      </c>
      <c r="Y575" s="65" t="n">
        <v>155.9186492</v>
      </c>
      <c r="Z575" s="65" t="n">
        <v>53.77326848</v>
      </c>
      <c r="AA575" s="65" t="n">
        <v>250</v>
      </c>
      <c r="AB575" s="65" t="n">
        <v>640.3</v>
      </c>
      <c r="AC575" s="67" t="n">
        <v>1086</v>
      </c>
      <c r="AD575" s="63"/>
    </row>
    <row r="576" customFormat="false" ht="15" hidden="false" customHeight="false" outlineLevel="0" collapsed="false">
      <c r="A576" s="64" t="s">
        <v>885</v>
      </c>
      <c r="B576" s="65" t="n">
        <v>1363</v>
      </c>
      <c r="C576" s="65" t="n">
        <v>25.71943764</v>
      </c>
      <c r="D576" s="65" t="n">
        <v>85.13725853</v>
      </c>
      <c r="E576" s="65" t="n">
        <v>35.02148542</v>
      </c>
      <c r="F576" s="65" t="n">
        <v>52.2349657</v>
      </c>
      <c r="G576" s="65" t="n">
        <v>111.3893372</v>
      </c>
      <c r="H576" s="65" t="n">
        <v>14.08</v>
      </c>
      <c r="I576" s="65" t="n">
        <v>85</v>
      </c>
      <c r="J576" s="65" t="n">
        <v>9.738267114</v>
      </c>
      <c r="K576" s="65" t="n">
        <v>152.2170762</v>
      </c>
      <c r="L576" s="65" t="n">
        <v>114.7394033</v>
      </c>
      <c r="M576" s="65" t="n">
        <v>64.17209096</v>
      </c>
      <c r="N576" s="65" t="n">
        <v>17.21891583</v>
      </c>
      <c r="O576" s="65" t="n">
        <v>3039</v>
      </c>
      <c r="P576" s="65" t="n">
        <v>922.6</v>
      </c>
      <c r="Q576" s="65" t="n">
        <v>54.533755</v>
      </c>
      <c r="R576" s="65" t="n">
        <v>11.59476896</v>
      </c>
      <c r="S576" s="65" t="n">
        <v>9087</v>
      </c>
      <c r="T576" s="66" t="n">
        <v>4628</v>
      </c>
      <c r="U576" s="66" t="n">
        <v>9830</v>
      </c>
      <c r="V576" s="65" t="n">
        <v>1290</v>
      </c>
      <c r="W576" s="66" t="n">
        <v>2006</v>
      </c>
      <c r="X576" s="65" t="n">
        <v>329</v>
      </c>
      <c r="Y576" s="65" t="n">
        <v>174.6703411</v>
      </c>
      <c r="Z576" s="65" t="n">
        <v>53.06257505</v>
      </c>
      <c r="AA576" s="65" t="n">
        <v>250</v>
      </c>
      <c r="AB576" s="65" t="n">
        <v>500</v>
      </c>
      <c r="AC576" s="67" t="n">
        <v>1382</v>
      </c>
      <c r="AD576" s="63"/>
    </row>
    <row r="577" customFormat="false" ht="15" hidden="false" customHeight="false" outlineLevel="0" collapsed="false">
      <c r="A577" s="64" t="s">
        <v>886</v>
      </c>
      <c r="B577" s="65" t="n">
        <v>1157</v>
      </c>
      <c r="C577" s="65" t="n">
        <v>29.68261268</v>
      </c>
      <c r="D577" s="65" t="n">
        <v>98.25628013</v>
      </c>
      <c r="E577" s="65" t="n">
        <v>59.38187405</v>
      </c>
      <c r="F577" s="65" t="n">
        <v>40.96237562</v>
      </c>
      <c r="G577" s="65" t="n">
        <v>87.35091159</v>
      </c>
      <c r="H577" s="65" t="n">
        <v>13.89</v>
      </c>
      <c r="I577" s="65" t="n">
        <v>150</v>
      </c>
      <c r="J577" s="65" t="n">
        <v>70.98250613</v>
      </c>
      <c r="K577" s="65" t="n">
        <v>175.6726013</v>
      </c>
      <c r="L577" s="65" t="n">
        <v>132.4198963</v>
      </c>
      <c r="M577" s="65" t="n">
        <v>74.06053536</v>
      </c>
      <c r="N577" s="65" t="n">
        <v>19.87222335</v>
      </c>
      <c r="O577" s="65" t="n">
        <v>1000</v>
      </c>
      <c r="P577" s="65" t="n">
        <v>503</v>
      </c>
      <c r="Q577" s="65" t="n">
        <v>62.93700314</v>
      </c>
      <c r="R577" s="65" t="n">
        <v>13.38143707</v>
      </c>
      <c r="S577" s="65" t="n">
        <v>4807</v>
      </c>
      <c r="T577" s="66" t="n">
        <v>4628</v>
      </c>
      <c r="U577" s="66" t="n">
        <v>8917</v>
      </c>
      <c r="V577" s="65" t="n">
        <v>1095</v>
      </c>
      <c r="W577" s="66" t="n">
        <v>1521</v>
      </c>
      <c r="X577" s="65" t="n">
        <v>281.4</v>
      </c>
      <c r="Y577" s="65" t="n">
        <v>136.9755302</v>
      </c>
      <c r="Z577" s="65" t="n">
        <v>61.23912525</v>
      </c>
      <c r="AA577" s="65" t="n">
        <v>250</v>
      </c>
      <c r="AB577" s="65" t="n">
        <v>578.8</v>
      </c>
      <c r="AC577" s="67" t="n">
        <v>1073</v>
      </c>
      <c r="AD577" s="63"/>
    </row>
    <row r="578" customFormat="false" ht="15" hidden="false" customHeight="false" outlineLevel="0" collapsed="false">
      <c r="A578" s="64" t="s">
        <v>887</v>
      </c>
      <c r="B578" s="65" t="n">
        <v>1204</v>
      </c>
      <c r="C578" s="65" t="n">
        <v>269.1078141</v>
      </c>
      <c r="D578" s="65" t="n">
        <v>890.8088061</v>
      </c>
      <c r="E578" s="65" t="n">
        <v>776.7071349</v>
      </c>
      <c r="F578" s="65" t="n">
        <v>234.5500622</v>
      </c>
      <c r="G578" s="65" t="n">
        <v>500.1702523</v>
      </c>
      <c r="H578" s="65" t="n">
        <v>8.398</v>
      </c>
      <c r="I578" s="65" t="n">
        <v>200</v>
      </c>
      <c r="J578" s="65" t="n">
        <v>893.0058069</v>
      </c>
      <c r="K578" s="65" t="n">
        <v>1592.67886</v>
      </c>
      <c r="L578" s="65" t="n">
        <v>1200.54219</v>
      </c>
      <c r="M578" s="65" t="n">
        <v>671.4459066</v>
      </c>
      <c r="N578" s="65" t="n">
        <v>180.1650901</v>
      </c>
      <c r="O578" s="65" t="n">
        <v>1700</v>
      </c>
      <c r="P578" s="65" t="n">
        <v>372.2</v>
      </c>
      <c r="Q578" s="65" t="n">
        <v>570.597997</v>
      </c>
      <c r="R578" s="65" t="n">
        <v>121.3184741</v>
      </c>
      <c r="S578" s="65" t="n">
        <v>5121</v>
      </c>
      <c r="T578" s="66" t="n">
        <v>4628</v>
      </c>
      <c r="U578" s="66" t="n">
        <v>9857</v>
      </c>
      <c r="V578" s="65" t="n">
        <v>821.2</v>
      </c>
      <c r="W578" s="66" t="n">
        <v>1458</v>
      </c>
      <c r="X578" s="65" t="n">
        <v>780.3</v>
      </c>
      <c r="Y578" s="65" t="n">
        <v>784.3202122</v>
      </c>
      <c r="Z578" s="65" t="n">
        <v>555.2047358</v>
      </c>
      <c r="AA578" s="65" t="n">
        <v>396.8</v>
      </c>
      <c r="AB578" s="65" t="n">
        <v>500</v>
      </c>
      <c r="AC578" s="67" t="n">
        <v>765.9</v>
      </c>
      <c r="AD578" s="63"/>
    </row>
    <row r="579" customFormat="false" ht="15" hidden="false" customHeight="false" outlineLevel="0" collapsed="false">
      <c r="A579" s="64" t="s">
        <v>888</v>
      </c>
      <c r="B579" s="65" t="n">
        <v>5562</v>
      </c>
      <c r="C579" s="65" t="n">
        <v>584.0813091</v>
      </c>
      <c r="D579" s="65" t="n">
        <v>1933.443573</v>
      </c>
      <c r="E579" s="65" t="n">
        <v>1289.286684</v>
      </c>
      <c r="F579" s="65" t="n">
        <v>628.3768214</v>
      </c>
      <c r="G579" s="65" t="n">
        <v>1339.992794</v>
      </c>
      <c r="H579" s="65" t="n">
        <v>532.5</v>
      </c>
      <c r="I579" s="65" t="n">
        <v>200</v>
      </c>
      <c r="J579" s="65" t="n">
        <v>1176.586545</v>
      </c>
      <c r="K579" s="65" t="n">
        <v>3456.807662</v>
      </c>
      <c r="L579" s="65" t="n">
        <v>2605.700085</v>
      </c>
      <c r="M579" s="65" t="n">
        <v>1457.330421</v>
      </c>
      <c r="N579" s="65" t="n">
        <v>391.0368119</v>
      </c>
      <c r="O579" s="65" t="n">
        <v>1700</v>
      </c>
      <c r="P579" s="65" t="n">
        <v>234.4</v>
      </c>
      <c r="Q579" s="65" t="n">
        <v>1238.44648</v>
      </c>
      <c r="R579" s="65" t="n">
        <v>263.3139935</v>
      </c>
      <c r="S579" s="65" t="n">
        <v>13289</v>
      </c>
      <c r="T579" s="66" t="n">
        <v>17507</v>
      </c>
      <c r="U579" s="66" t="n">
        <v>39676</v>
      </c>
      <c r="V579" s="65" t="n">
        <v>768.6</v>
      </c>
      <c r="W579" s="66" t="n">
        <v>1110</v>
      </c>
      <c r="X579" s="65" t="n">
        <v>200.3</v>
      </c>
      <c r="Y579" s="65" t="n">
        <v>2101.25138</v>
      </c>
      <c r="Z579" s="65" t="n">
        <v>1205.03639</v>
      </c>
      <c r="AA579" s="65" t="n">
        <v>300</v>
      </c>
      <c r="AB579" s="65" t="n">
        <v>7156</v>
      </c>
      <c r="AC579" s="67" t="n">
        <v>1953</v>
      </c>
      <c r="AD579" s="63"/>
    </row>
    <row r="580" customFormat="false" ht="15" hidden="false" customHeight="false" outlineLevel="0" collapsed="false">
      <c r="A580" s="64" t="s">
        <v>889</v>
      </c>
      <c r="B580" s="65" t="n">
        <v>12067</v>
      </c>
      <c r="C580" s="65" t="n">
        <v>455.4618961</v>
      </c>
      <c r="D580" s="65" t="n">
        <v>1507.683711</v>
      </c>
      <c r="E580" s="65" t="n">
        <v>1324.398706</v>
      </c>
      <c r="F580" s="65" t="n">
        <v>516.1221563</v>
      </c>
      <c r="G580" s="65" t="n">
        <v>1100.613433</v>
      </c>
      <c r="H580" s="65" t="n">
        <v>714.4</v>
      </c>
      <c r="I580" s="65" t="n">
        <v>200</v>
      </c>
      <c r="J580" s="65" t="n">
        <v>1363.719285</v>
      </c>
      <c r="K580" s="65" t="n">
        <v>2695.590746</v>
      </c>
      <c r="L580" s="65" t="n">
        <v>2031.90392</v>
      </c>
      <c r="M580" s="65" t="n">
        <v>1136.414514</v>
      </c>
      <c r="N580" s="65" t="n">
        <v>304.9273534</v>
      </c>
      <c r="O580" s="65" t="n">
        <v>13141</v>
      </c>
      <c r="P580" s="65" t="n">
        <v>893.3</v>
      </c>
      <c r="Q580" s="65" t="n">
        <v>965.7305807</v>
      </c>
      <c r="R580" s="65" t="n">
        <v>205.3301293</v>
      </c>
      <c r="S580" s="65" t="n">
        <v>31508</v>
      </c>
      <c r="T580" s="66" t="n">
        <v>39523</v>
      </c>
      <c r="U580" s="66" t="n">
        <v>73433</v>
      </c>
      <c r="V580" s="65" t="n">
        <v>603</v>
      </c>
      <c r="W580" s="66" t="n">
        <v>1861</v>
      </c>
      <c r="X580" s="65" t="n">
        <v>200.3</v>
      </c>
      <c r="Y580" s="65" t="n">
        <v>1725.879052</v>
      </c>
      <c r="Z580" s="65" t="n">
        <v>939.6776624</v>
      </c>
      <c r="AA580" s="65" t="n">
        <v>309.5</v>
      </c>
      <c r="AB580" s="65" t="n">
        <v>6836</v>
      </c>
      <c r="AC580" s="67" t="n">
        <v>9398</v>
      </c>
      <c r="AD580" s="63"/>
    </row>
    <row r="581" customFormat="false" ht="15" hidden="false" customHeight="false" outlineLevel="0" collapsed="false">
      <c r="A581" s="64" t="s">
        <v>890</v>
      </c>
      <c r="B581" s="65" t="n">
        <v>7605</v>
      </c>
      <c r="C581" s="65" t="n">
        <v>179.6568242</v>
      </c>
      <c r="D581" s="65" t="n">
        <v>594.7054404</v>
      </c>
      <c r="E581" s="65" t="n">
        <v>482.0184189</v>
      </c>
      <c r="F581" s="65" t="n">
        <v>125.3888936</v>
      </c>
      <c r="G581" s="65" t="n">
        <v>267.3876696</v>
      </c>
      <c r="H581" s="65" t="n">
        <v>1011</v>
      </c>
      <c r="I581" s="65" t="n">
        <v>200</v>
      </c>
      <c r="J581" s="65" t="n">
        <v>435.3988275</v>
      </c>
      <c r="K581" s="65" t="n">
        <v>1063.275056</v>
      </c>
      <c r="L581" s="65" t="n">
        <v>801.4839627</v>
      </c>
      <c r="M581" s="65" t="n">
        <v>448.2584039</v>
      </c>
      <c r="N581" s="65" t="n">
        <v>120.2785138</v>
      </c>
      <c r="O581" s="65" t="n">
        <v>20031</v>
      </c>
      <c r="P581" s="65" t="n">
        <v>1630</v>
      </c>
      <c r="Q581" s="65" t="n">
        <v>380.9321717</v>
      </c>
      <c r="R581" s="65" t="n">
        <v>80.9924151</v>
      </c>
      <c r="S581" s="65" t="n">
        <v>43913</v>
      </c>
      <c r="T581" s="66" t="n">
        <v>54724</v>
      </c>
      <c r="U581" s="66" t="n">
        <v>73445</v>
      </c>
      <c r="V581" s="65" t="n">
        <v>641</v>
      </c>
      <c r="W581" s="66" t="n">
        <v>2657</v>
      </c>
      <c r="X581" s="65" t="n">
        <v>386.5</v>
      </c>
      <c r="Y581" s="65" t="n">
        <v>419.2923365</v>
      </c>
      <c r="Z581" s="65" t="n">
        <v>370.655605</v>
      </c>
      <c r="AA581" s="65" t="n">
        <v>3360</v>
      </c>
      <c r="AB581" s="65" t="n">
        <v>7889</v>
      </c>
      <c r="AC581" s="67" t="n">
        <v>29262</v>
      </c>
      <c r="AD581" s="63"/>
    </row>
    <row r="582" customFormat="false" ht="15" hidden="false" customHeight="false" outlineLevel="0" collapsed="false">
      <c r="A582" s="64" t="n">
        <v>25600</v>
      </c>
      <c r="B582" s="65" t="n">
        <v>5266</v>
      </c>
      <c r="C582" s="65" t="n">
        <v>240.2572228</v>
      </c>
      <c r="D582" s="65" t="n">
        <v>795.3067084</v>
      </c>
      <c r="E582" s="65" t="n">
        <v>833.1133263</v>
      </c>
      <c r="F582" s="65" t="n">
        <v>175.0979235</v>
      </c>
      <c r="G582" s="65" t="n">
        <v>373.3905322</v>
      </c>
      <c r="H582" s="65" t="n">
        <v>147.7</v>
      </c>
      <c r="I582" s="65" t="n">
        <v>200</v>
      </c>
      <c r="J582" s="65" t="n">
        <v>404.0028023</v>
      </c>
      <c r="K582" s="65" t="n">
        <v>1421.930467</v>
      </c>
      <c r="L582" s="65" t="n">
        <v>1071.834103</v>
      </c>
      <c r="M582" s="65" t="n">
        <v>599.4613324</v>
      </c>
      <c r="N582" s="65" t="n">
        <v>160.8498971</v>
      </c>
      <c r="O582" s="65" t="n">
        <v>7303</v>
      </c>
      <c r="P582" s="65" t="n">
        <v>1839</v>
      </c>
      <c r="Q582" s="65" t="n">
        <v>509.4251557</v>
      </c>
      <c r="R582" s="65" t="n">
        <v>108.3121268</v>
      </c>
      <c r="S582" s="65" t="n">
        <v>17820</v>
      </c>
      <c r="T582" s="66" t="n">
        <v>23742</v>
      </c>
      <c r="U582" s="66" t="n">
        <v>44549</v>
      </c>
      <c r="V582" s="65" t="n">
        <v>356.1</v>
      </c>
      <c r="W582" s="66" t="n">
        <v>2537</v>
      </c>
      <c r="X582" s="65" t="n">
        <v>2057</v>
      </c>
      <c r="Y582" s="65" t="n">
        <v>585.5161119</v>
      </c>
      <c r="Z582" s="65" t="n">
        <v>495.68218</v>
      </c>
      <c r="AA582" s="65" t="n">
        <v>3450</v>
      </c>
      <c r="AB582" s="65" t="n">
        <v>4404</v>
      </c>
      <c r="AC582" s="67" t="n">
        <v>3703</v>
      </c>
      <c r="AD582" s="63"/>
    </row>
    <row r="583" customFormat="false" ht="15" hidden="false" customHeight="false" outlineLevel="0" collapsed="false">
      <c r="A583" s="64" t="n">
        <v>25628</v>
      </c>
      <c r="B583" s="65" t="n">
        <v>11910</v>
      </c>
      <c r="C583" s="65" t="n">
        <v>133.513156</v>
      </c>
      <c r="D583" s="65" t="n">
        <v>441.9592774</v>
      </c>
      <c r="E583" s="65" t="n">
        <v>655.3184537</v>
      </c>
      <c r="F583" s="65" t="n">
        <v>106.9074365</v>
      </c>
      <c r="G583" s="65" t="n">
        <v>227.9765734</v>
      </c>
      <c r="H583" s="65" t="n">
        <v>384</v>
      </c>
      <c r="I583" s="65" t="n">
        <v>200</v>
      </c>
      <c r="J583" s="65" t="n">
        <v>274.6210487</v>
      </c>
      <c r="K583" s="65" t="n">
        <v>790.1798831</v>
      </c>
      <c r="L583" s="65" t="n">
        <v>595.6281025</v>
      </c>
      <c r="M583" s="65" t="n">
        <v>333.1261946</v>
      </c>
      <c r="N583" s="65" t="n">
        <v>89.38577222</v>
      </c>
      <c r="O583" s="65" t="n">
        <v>25399</v>
      </c>
      <c r="P583" s="65" t="n">
        <v>1404</v>
      </c>
      <c r="Q583" s="65" t="n">
        <v>283.0922603</v>
      </c>
      <c r="R583" s="65" t="n">
        <v>60.19004842</v>
      </c>
      <c r="S583" s="65" t="n">
        <v>45195</v>
      </c>
      <c r="T583" s="66" t="n">
        <v>54424</v>
      </c>
      <c r="U583" s="66" t="n">
        <v>74161</v>
      </c>
      <c r="V583" s="65" t="n">
        <v>1470</v>
      </c>
      <c r="W583" s="66" t="n">
        <v>3213</v>
      </c>
      <c r="X583" s="65" t="n">
        <v>2184</v>
      </c>
      <c r="Y583" s="65" t="n">
        <v>357.4915413</v>
      </c>
      <c r="Z583" s="65" t="n">
        <v>275.4551619</v>
      </c>
      <c r="AA583" s="65" t="n">
        <v>4837</v>
      </c>
      <c r="AB583" s="65" t="n">
        <v>9879</v>
      </c>
      <c r="AC583" s="67" t="n">
        <v>40228</v>
      </c>
      <c r="AD583" s="63"/>
    </row>
    <row r="584" customFormat="false" ht="15" hidden="false" customHeight="false" outlineLevel="0" collapsed="false">
      <c r="A584" s="64" t="n">
        <v>25659</v>
      </c>
      <c r="B584" s="65" t="n">
        <v>5318</v>
      </c>
      <c r="C584" s="65" t="n">
        <v>86.77706348</v>
      </c>
      <c r="D584" s="65" t="n">
        <v>287.2520539</v>
      </c>
      <c r="E584" s="65" t="n">
        <v>740.7000721</v>
      </c>
      <c r="F584" s="65" t="n">
        <v>101.7254817</v>
      </c>
      <c r="G584" s="65" t="n">
        <v>216.9262261</v>
      </c>
      <c r="H584" s="65" t="n">
        <v>4.457</v>
      </c>
      <c r="I584" s="65" t="n">
        <v>200</v>
      </c>
      <c r="J584" s="65" t="n">
        <v>207.6794534</v>
      </c>
      <c r="K584" s="65" t="n">
        <v>513.5785262</v>
      </c>
      <c r="L584" s="65" t="n">
        <v>387.1293228</v>
      </c>
      <c r="M584" s="65" t="n">
        <v>216.5158386</v>
      </c>
      <c r="N584" s="65" t="n">
        <v>58.09640835</v>
      </c>
      <c r="O584" s="65" t="n">
        <v>10003</v>
      </c>
      <c r="P584" s="65" t="n">
        <v>229.6</v>
      </c>
      <c r="Q584" s="65" t="n">
        <v>183.9962127</v>
      </c>
      <c r="R584" s="65" t="n">
        <v>39.12060661</v>
      </c>
      <c r="S584" s="65" t="n">
        <v>19372</v>
      </c>
      <c r="T584" s="66" t="n">
        <v>23307</v>
      </c>
      <c r="U584" s="66" t="n">
        <v>46716</v>
      </c>
      <c r="V584" s="65" t="n">
        <v>3655</v>
      </c>
      <c r="W584" s="66" t="n">
        <v>4673</v>
      </c>
      <c r="X584" s="65" t="n">
        <v>1614</v>
      </c>
      <c r="Y584" s="65" t="n">
        <v>340.1634201</v>
      </c>
      <c r="Z584" s="65" t="n">
        <v>179.0324698</v>
      </c>
      <c r="AA584" s="65" t="n">
        <v>1080</v>
      </c>
      <c r="AB584" s="65" t="n">
        <v>4754</v>
      </c>
      <c r="AC584" s="67" t="n">
        <v>4257</v>
      </c>
      <c r="AD584" s="63"/>
    </row>
    <row r="585" customFormat="false" ht="15" hidden="false" customHeight="false" outlineLevel="0" collapsed="false">
      <c r="A585" s="64" t="n">
        <v>25689</v>
      </c>
      <c r="B585" s="65" t="n">
        <v>6725</v>
      </c>
      <c r="C585" s="65" t="n">
        <v>65.94820221</v>
      </c>
      <c r="D585" s="65" t="n">
        <v>218.3037288</v>
      </c>
      <c r="E585" s="65" t="n">
        <v>380.7911709</v>
      </c>
      <c r="F585" s="65" t="n">
        <v>83.23566319</v>
      </c>
      <c r="G585" s="65" t="n">
        <v>177.4972996</v>
      </c>
      <c r="H585" s="65" t="n">
        <v>5.596</v>
      </c>
      <c r="I585" s="65" t="n">
        <v>277.4</v>
      </c>
      <c r="J585" s="65" t="n">
        <v>62.53510254</v>
      </c>
      <c r="K585" s="65" t="n">
        <v>390.3056768</v>
      </c>
      <c r="L585" s="65" t="n">
        <v>294.20773</v>
      </c>
      <c r="M585" s="65" t="n">
        <v>164.5461339</v>
      </c>
      <c r="N585" s="65" t="n">
        <v>44.15168631</v>
      </c>
      <c r="O585" s="65" t="n">
        <v>5424</v>
      </c>
      <c r="P585" s="65" t="n">
        <v>2749</v>
      </c>
      <c r="Q585" s="65" t="n">
        <v>139.8321049</v>
      </c>
      <c r="R585" s="65" t="n">
        <v>29.73059437</v>
      </c>
      <c r="S585" s="65" t="n">
        <v>9778</v>
      </c>
      <c r="T585" s="66" t="n">
        <v>9261</v>
      </c>
      <c r="U585" s="66" t="n">
        <v>30991</v>
      </c>
      <c r="V585" s="65" t="n">
        <v>604.2</v>
      </c>
      <c r="W585" s="66" t="n">
        <v>3486</v>
      </c>
      <c r="X585" s="65" t="n">
        <v>2019</v>
      </c>
      <c r="Y585" s="65" t="n">
        <v>278.3346651</v>
      </c>
      <c r="Z585" s="65" t="n">
        <v>136.0597956</v>
      </c>
      <c r="AA585" s="65" t="n">
        <v>1007</v>
      </c>
      <c r="AB585" s="65" t="n">
        <v>8688</v>
      </c>
      <c r="AC585" s="67" t="n">
        <v>368.2</v>
      </c>
      <c r="AD585" s="63"/>
    </row>
    <row r="586" customFormat="false" ht="15" hidden="false" customHeight="false" outlineLevel="0" collapsed="false">
      <c r="A586" s="64" t="n">
        <v>25720</v>
      </c>
      <c r="B586" s="65" t="n">
        <v>4011</v>
      </c>
      <c r="C586" s="65" t="n">
        <v>34.31855857</v>
      </c>
      <c r="D586" s="65" t="n">
        <v>113.6023281</v>
      </c>
      <c r="E586" s="65" t="n">
        <v>46.86822934</v>
      </c>
      <c r="F586" s="65" t="n">
        <v>54.74577967</v>
      </c>
      <c r="G586" s="65" t="n">
        <v>116.743565</v>
      </c>
      <c r="H586" s="65" t="n">
        <v>10.94</v>
      </c>
      <c r="I586" s="65" t="n">
        <v>200</v>
      </c>
      <c r="J586" s="65" t="n">
        <v>83.49488216</v>
      </c>
      <c r="K586" s="65" t="n">
        <v>203.1098314</v>
      </c>
      <c r="L586" s="65" t="n">
        <v>153.1017507</v>
      </c>
      <c r="M586" s="65" t="n">
        <v>85.62759779</v>
      </c>
      <c r="N586" s="65" t="n">
        <v>22.97594448</v>
      </c>
      <c r="O586" s="65" t="n">
        <v>4601</v>
      </c>
      <c r="P586" s="65" t="n">
        <v>256.2</v>
      </c>
      <c r="Q586" s="65" t="n">
        <v>72.76674905</v>
      </c>
      <c r="R586" s="65" t="n">
        <v>15.47140195</v>
      </c>
      <c r="S586" s="65" t="n">
        <v>15053</v>
      </c>
      <c r="T586" s="66" t="n">
        <v>7928</v>
      </c>
      <c r="U586" s="66" t="n">
        <v>18055</v>
      </c>
      <c r="V586" s="65" t="n">
        <v>851.5</v>
      </c>
      <c r="W586" s="66" t="n">
        <v>863.2</v>
      </c>
      <c r="X586" s="65" t="n">
        <v>1111</v>
      </c>
      <c r="Y586" s="65" t="n">
        <v>183.0663404</v>
      </c>
      <c r="Z586" s="65" t="n">
        <v>70.80368999</v>
      </c>
      <c r="AA586" s="65" t="n">
        <v>250</v>
      </c>
      <c r="AB586" s="65" t="n">
        <v>2339</v>
      </c>
      <c r="AC586" s="67" t="n">
        <v>972.3</v>
      </c>
      <c r="AD586" s="63"/>
    </row>
    <row r="587" customFormat="false" ht="15" hidden="false" customHeight="false" outlineLevel="0" collapsed="false">
      <c r="A587" s="64" t="n">
        <v>25750</v>
      </c>
      <c r="B587" s="65" t="n">
        <v>2270</v>
      </c>
      <c r="C587" s="65" t="n">
        <v>24.29462583</v>
      </c>
      <c r="D587" s="65" t="n">
        <v>80.42080348</v>
      </c>
      <c r="E587" s="65" t="n">
        <v>0.244168281</v>
      </c>
      <c r="F587" s="65" t="n">
        <v>47.40016684</v>
      </c>
      <c r="G587" s="65" t="n">
        <v>101.0792885</v>
      </c>
      <c r="H587" s="65" t="n">
        <v>12.54</v>
      </c>
      <c r="I587" s="65" t="n">
        <v>85</v>
      </c>
      <c r="J587" s="65" t="n">
        <v>11.26058482</v>
      </c>
      <c r="K587" s="65" t="n">
        <v>143.7845167</v>
      </c>
      <c r="L587" s="65" t="n">
        <v>108.3830412</v>
      </c>
      <c r="M587" s="65" t="n">
        <v>60.61706949</v>
      </c>
      <c r="N587" s="65" t="n">
        <v>16.26501804</v>
      </c>
      <c r="O587" s="65" t="n">
        <v>6922</v>
      </c>
      <c r="P587" s="65" t="n">
        <v>228.8</v>
      </c>
      <c r="Q587" s="65" t="n">
        <v>51.51268046</v>
      </c>
      <c r="R587" s="65" t="n">
        <v>10.95243907</v>
      </c>
      <c r="S587" s="65" t="n">
        <v>11123</v>
      </c>
      <c r="T587" s="66" t="n">
        <v>6804</v>
      </c>
      <c r="U587" s="66" t="n">
        <v>18504</v>
      </c>
      <c r="V587" s="65" t="n">
        <v>1208</v>
      </c>
      <c r="W587" s="66" t="n">
        <v>1156</v>
      </c>
      <c r="X587" s="65" t="n">
        <v>346.3</v>
      </c>
      <c r="Y587" s="65" t="n">
        <v>158.503087</v>
      </c>
      <c r="Z587" s="65" t="n">
        <v>50.12300131</v>
      </c>
      <c r="AA587" s="65" t="n">
        <v>250</v>
      </c>
      <c r="AB587" s="65" t="n">
        <v>1202</v>
      </c>
      <c r="AC587" s="67" t="n">
        <v>970.7</v>
      </c>
      <c r="AD587" s="63"/>
    </row>
    <row r="588" customFormat="false" ht="15" hidden="false" customHeight="false" outlineLevel="0" collapsed="false">
      <c r="A588" s="64" t="n">
        <v>25781</v>
      </c>
      <c r="B588" s="65" t="n">
        <v>1818</v>
      </c>
      <c r="C588" s="65" t="n">
        <v>25.25486522</v>
      </c>
      <c r="D588" s="65" t="n">
        <v>83.59941687</v>
      </c>
      <c r="E588" s="65" t="n">
        <v>75.24513726</v>
      </c>
      <c r="F588" s="65" t="n">
        <v>56.28098169</v>
      </c>
      <c r="G588" s="65" t="n">
        <v>120.0173325</v>
      </c>
      <c r="H588" s="65" t="n">
        <v>12.42</v>
      </c>
      <c r="I588" s="65" t="n">
        <v>85</v>
      </c>
      <c r="J588" s="65" t="n">
        <v>37.29418341</v>
      </c>
      <c r="K588" s="65" t="n">
        <v>149.4675659</v>
      </c>
      <c r="L588" s="65" t="n">
        <v>112.6668555</v>
      </c>
      <c r="M588" s="65" t="n">
        <v>63.01294494</v>
      </c>
      <c r="N588" s="65" t="n">
        <v>16.90788906</v>
      </c>
      <c r="O588" s="65" t="n">
        <v>7968</v>
      </c>
      <c r="P588" s="65" t="n">
        <v>643.8</v>
      </c>
      <c r="Q588" s="65" t="n">
        <v>53.54870707</v>
      </c>
      <c r="R588" s="65" t="n">
        <v>11.38533165</v>
      </c>
      <c r="S588" s="65" t="n">
        <v>9816</v>
      </c>
      <c r="T588" s="66" t="n">
        <v>5191</v>
      </c>
      <c r="U588" s="66" t="n">
        <v>15553</v>
      </c>
      <c r="V588" s="65" t="n">
        <v>1195</v>
      </c>
      <c r="W588" s="66" t="n">
        <v>1634</v>
      </c>
      <c r="X588" s="65" t="n">
        <v>357.7</v>
      </c>
      <c r="Y588" s="65" t="n">
        <v>188.1999564</v>
      </c>
      <c r="Z588" s="65" t="n">
        <v>52.10410117</v>
      </c>
      <c r="AA588" s="65" t="n">
        <v>250</v>
      </c>
      <c r="AB588" s="65" t="n">
        <v>600</v>
      </c>
      <c r="AC588" s="67" t="n">
        <v>1194</v>
      </c>
      <c r="AD588" s="63"/>
    </row>
    <row r="589" customFormat="false" ht="15" hidden="false" customHeight="false" outlineLevel="0" collapsed="false">
      <c r="A589" s="64" t="n">
        <v>25812</v>
      </c>
      <c r="B589" s="65" t="n">
        <v>1260</v>
      </c>
      <c r="C589" s="65" t="n">
        <v>29.1738182</v>
      </c>
      <c r="D589" s="65" t="n">
        <v>96.57205327</v>
      </c>
      <c r="E589" s="65" t="n">
        <v>17.49377071</v>
      </c>
      <c r="F589" s="65" t="n">
        <v>39.65076842</v>
      </c>
      <c r="G589" s="65" t="n">
        <v>84.5539526</v>
      </c>
      <c r="H589" s="65" t="n">
        <v>14.98</v>
      </c>
      <c r="I589" s="65" t="n">
        <v>150</v>
      </c>
      <c r="J589" s="65" t="n">
        <v>74.76724853</v>
      </c>
      <c r="K589" s="65" t="n">
        <v>172.6613687</v>
      </c>
      <c r="L589" s="65" t="n">
        <v>130.1500654</v>
      </c>
      <c r="M589" s="65" t="n">
        <v>72.7910517</v>
      </c>
      <c r="N589" s="65" t="n">
        <v>19.53159035</v>
      </c>
      <c r="O589" s="65" t="n">
        <v>1000</v>
      </c>
      <c r="P589" s="65" t="n">
        <v>535.9</v>
      </c>
      <c r="Q589" s="65" t="n">
        <v>61.85818975</v>
      </c>
      <c r="R589" s="65" t="n">
        <v>13.15206368</v>
      </c>
      <c r="S589" s="65" t="n">
        <v>5856</v>
      </c>
      <c r="T589" s="66" t="n">
        <v>4594</v>
      </c>
      <c r="U589" s="66" t="n">
        <v>9090</v>
      </c>
      <c r="V589" s="65" t="n">
        <v>1171</v>
      </c>
      <c r="W589" s="66" t="n">
        <v>1599</v>
      </c>
      <c r="X589" s="65" t="n">
        <v>785</v>
      </c>
      <c r="Y589" s="65" t="n">
        <v>132.5896007</v>
      </c>
      <c r="Z589" s="65" t="n">
        <v>60.18941546</v>
      </c>
      <c r="AA589" s="65" t="n">
        <v>250</v>
      </c>
      <c r="AB589" s="65" t="n">
        <v>500</v>
      </c>
      <c r="AC589" s="67" t="n">
        <v>1201</v>
      </c>
      <c r="AD589" s="63"/>
    </row>
    <row r="590" customFormat="false" ht="15" hidden="false" customHeight="false" outlineLevel="0" collapsed="false">
      <c r="A590" s="64" t="n">
        <v>25842</v>
      </c>
      <c r="B590" s="65" t="n">
        <v>1478</v>
      </c>
      <c r="C590" s="65" t="n">
        <v>39.24981823</v>
      </c>
      <c r="D590" s="65" t="n">
        <v>129.9259326</v>
      </c>
      <c r="E590" s="65" t="n">
        <v>162.5109124</v>
      </c>
      <c r="F590" s="65" t="n">
        <v>34.87551537</v>
      </c>
      <c r="G590" s="65" t="n">
        <v>74.37088337</v>
      </c>
      <c r="H590" s="65" t="n">
        <v>8.722</v>
      </c>
      <c r="I590" s="65" t="n">
        <v>200</v>
      </c>
      <c r="J590" s="65" t="n">
        <v>116.1596233</v>
      </c>
      <c r="K590" s="65" t="n">
        <v>232.2948368</v>
      </c>
      <c r="L590" s="65" t="n">
        <v>175.1010572</v>
      </c>
      <c r="M590" s="65" t="n">
        <v>97.93149214</v>
      </c>
      <c r="N590" s="65" t="n">
        <v>26.27737534</v>
      </c>
      <c r="O590" s="65" t="n">
        <v>1999</v>
      </c>
      <c r="P590" s="65" t="n">
        <v>348.8</v>
      </c>
      <c r="Q590" s="65" t="n">
        <v>83.22265831</v>
      </c>
      <c r="R590" s="65" t="n">
        <v>17.69449941</v>
      </c>
      <c r="S590" s="65" t="n">
        <v>4841</v>
      </c>
      <c r="T590" s="66" t="n">
        <v>4594</v>
      </c>
      <c r="U590" s="66" t="n">
        <v>10236</v>
      </c>
      <c r="V590" s="65" t="n">
        <v>885.6</v>
      </c>
      <c r="W590" s="66" t="n">
        <v>1393</v>
      </c>
      <c r="X590" s="65" t="n">
        <v>804.5</v>
      </c>
      <c r="Y590" s="65" t="n">
        <v>116.6214639</v>
      </c>
      <c r="Z590" s="65" t="n">
        <v>80.9775258</v>
      </c>
      <c r="AA590" s="65" t="n">
        <v>396.8</v>
      </c>
      <c r="AB590" s="65" t="n">
        <v>500</v>
      </c>
      <c r="AC590" s="67" t="n">
        <v>772.7</v>
      </c>
      <c r="AD590" s="63"/>
    </row>
    <row r="591" customFormat="false" ht="15" hidden="false" customHeight="false" outlineLevel="0" collapsed="false">
      <c r="A591" s="64" t="n">
        <v>25873</v>
      </c>
      <c r="B591" s="65" t="n">
        <v>3825</v>
      </c>
      <c r="C591" s="65" t="n">
        <v>115.6742973</v>
      </c>
      <c r="D591" s="65" t="n">
        <v>382.9085491</v>
      </c>
      <c r="E591" s="65" t="n">
        <v>367.2603031</v>
      </c>
      <c r="F591" s="65" t="n">
        <v>92.3721745</v>
      </c>
      <c r="G591" s="65" t="n">
        <v>196.9806078</v>
      </c>
      <c r="H591" s="65" t="n">
        <v>739.7</v>
      </c>
      <c r="I591" s="65" t="n">
        <v>200</v>
      </c>
      <c r="J591" s="65" t="n">
        <v>392.5246579</v>
      </c>
      <c r="K591" s="65" t="n">
        <v>684.6029669</v>
      </c>
      <c r="L591" s="65" t="n">
        <v>516.0454915</v>
      </c>
      <c r="M591" s="65" t="n">
        <v>288.6167897</v>
      </c>
      <c r="N591" s="65" t="n">
        <v>77.44282811</v>
      </c>
      <c r="O591" s="65" t="n">
        <v>1700</v>
      </c>
      <c r="P591" s="65" t="n">
        <v>228.9</v>
      </c>
      <c r="Q591" s="65" t="n">
        <v>245.2679516</v>
      </c>
      <c r="R591" s="65" t="n">
        <v>52.14798125</v>
      </c>
      <c r="S591" s="65" t="n">
        <v>5140</v>
      </c>
      <c r="T591" s="66" t="n">
        <v>5630</v>
      </c>
      <c r="U591" s="66" t="n">
        <v>13542</v>
      </c>
      <c r="V591" s="65" t="n">
        <v>739.6</v>
      </c>
      <c r="W591" s="66" t="n">
        <v>1637</v>
      </c>
      <c r="X591" s="65" t="n">
        <v>200</v>
      </c>
      <c r="Y591" s="65" t="n">
        <v>308.886567</v>
      </c>
      <c r="Z591" s="65" t="n">
        <v>238.6512554</v>
      </c>
      <c r="AA591" s="65" t="n">
        <v>300</v>
      </c>
      <c r="AB591" s="65" t="n">
        <v>674.3</v>
      </c>
      <c r="AC591" s="67" t="n">
        <v>587.4</v>
      </c>
      <c r="AD591" s="63"/>
    </row>
    <row r="592" customFormat="false" ht="15" hidden="false" customHeight="false" outlineLevel="0" collapsed="false">
      <c r="A592" s="64" t="n">
        <v>25903</v>
      </c>
      <c r="B592" s="65" t="n">
        <v>1762</v>
      </c>
      <c r="C592" s="65" t="n">
        <v>151.6749787</v>
      </c>
      <c r="D592" s="65" t="n">
        <v>502.0790909</v>
      </c>
      <c r="E592" s="65" t="n">
        <v>451.51415</v>
      </c>
      <c r="F592" s="65" t="n">
        <v>119.6747635</v>
      </c>
      <c r="G592" s="65" t="n">
        <v>255.2024761</v>
      </c>
      <c r="H592" s="65" t="n">
        <v>182.9</v>
      </c>
      <c r="I592" s="65" t="n">
        <v>200</v>
      </c>
      <c r="J592" s="65" t="n">
        <v>368.7276906</v>
      </c>
      <c r="K592" s="65" t="n">
        <v>897.6682187</v>
      </c>
      <c r="L592" s="65" t="n">
        <v>676.6515186</v>
      </c>
      <c r="M592" s="65" t="n">
        <v>378.4414209</v>
      </c>
      <c r="N592" s="65" t="n">
        <v>101.5449376</v>
      </c>
      <c r="O592" s="65" t="n">
        <v>1700</v>
      </c>
      <c r="P592" s="65" t="n">
        <v>251.4</v>
      </c>
      <c r="Q592" s="65" t="n">
        <v>321.60136</v>
      </c>
      <c r="R592" s="65" t="n">
        <v>68.37771337</v>
      </c>
      <c r="S592" s="65" t="n">
        <v>6835</v>
      </c>
      <c r="T592" s="66" t="n">
        <v>8521</v>
      </c>
      <c r="U592" s="66" t="n">
        <v>18022</v>
      </c>
      <c r="V592" s="65" t="n">
        <v>362</v>
      </c>
      <c r="W592" s="66" t="n">
        <v>987</v>
      </c>
      <c r="X592" s="65" t="n">
        <v>200.2</v>
      </c>
      <c r="Y592" s="65" t="n">
        <v>400.1846557</v>
      </c>
      <c r="Z592" s="65" t="n">
        <v>312.9253855</v>
      </c>
      <c r="AA592" s="65" t="n">
        <v>321.5</v>
      </c>
      <c r="AB592" s="65" t="n">
        <v>696.9</v>
      </c>
      <c r="AC592" s="67" t="n">
        <v>375.6</v>
      </c>
      <c r="AD592" s="63"/>
    </row>
    <row r="593" customFormat="false" ht="15" hidden="false" customHeight="false" outlineLevel="0" collapsed="false">
      <c r="A593" s="64" t="n">
        <v>25934</v>
      </c>
      <c r="B593" s="65" t="n">
        <v>1454</v>
      </c>
      <c r="C593" s="65" t="n">
        <v>199.9247043</v>
      </c>
      <c r="D593" s="65" t="n">
        <v>661.7967886</v>
      </c>
      <c r="E593" s="65" t="n">
        <v>689.7981182</v>
      </c>
      <c r="F593" s="65" t="n">
        <v>128.8017118</v>
      </c>
      <c r="G593" s="65" t="n">
        <v>274.6653917</v>
      </c>
      <c r="H593" s="65" t="n">
        <v>7.158</v>
      </c>
      <c r="I593" s="65" t="n">
        <v>200</v>
      </c>
      <c r="J593" s="65" t="n">
        <v>396.1705535</v>
      </c>
      <c r="K593" s="65" t="n">
        <v>1183.227812</v>
      </c>
      <c r="L593" s="65" t="n">
        <v>891.9029095</v>
      </c>
      <c r="M593" s="65" t="n">
        <v>498.8284148</v>
      </c>
      <c r="N593" s="65" t="n">
        <v>133.8476643</v>
      </c>
      <c r="O593" s="65" t="n">
        <v>1700</v>
      </c>
      <c r="P593" s="65" t="n">
        <v>552.1</v>
      </c>
      <c r="Q593" s="65" t="n">
        <v>423.906813</v>
      </c>
      <c r="R593" s="65" t="n">
        <v>90.12952727</v>
      </c>
      <c r="S593" s="65" t="n">
        <v>4934</v>
      </c>
      <c r="T593" s="66" t="n">
        <v>6710</v>
      </c>
      <c r="U593" s="66" t="n">
        <v>12327</v>
      </c>
      <c r="V593" s="65" t="n">
        <v>135.7</v>
      </c>
      <c r="W593" s="66" t="n">
        <v>890.7</v>
      </c>
      <c r="X593" s="65" t="n">
        <v>596.5</v>
      </c>
      <c r="Y593" s="65" t="n">
        <v>430.7045796</v>
      </c>
      <c r="Z593" s="65" t="n">
        <v>412.4709013</v>
      </c>
      <c r="AA593" s="65" t="n">
        <v>1295</v>
      </c>
      <c r="AB593" s="65" t="n">
        <v>675</v>
      </c>
      <c r="AC593" s="67" t="n">
        <v>211</v>
      </c>
      <c r="AD593" s="63"/>
    </row>
    <row r="594" customFormat="false" ht="15" hidden="false" customHeight="false" outlineLevel="0" collapsed="false">
      <c r="A594" s="64" t="n">
        <v>25965</v>
      </c>
      <c r="B594" s="65" t="n">
        <v>4264</v>
      </c>
      <c r="C594" s="65" t="n">
        <v>129.8101898</v>
      </c>
      <c r="D594" s="65" t="n">
        <v>429.701607</v>
      </c>
      <c r="E594" s="65" t="n">
        <v>672.3997002</v>
      </c>
      <c r="F594" s="65" t="n">
        <v>80.97940308</v>
      </c>
      <c r="G594" s="65" t="n">
        <v>172.6858995</v>
      </c>
      <c r="H594" s="65" t="n">
        <v>431.9</v>
      </c>
      <c r="I594" s="65" t="n">
        <v>200</v>
      </c>
      <c r="J594" s="65" t="n">
        <v>251.8568996</v>
      </c>
      <c r="K594" s="65" t="n">
        <v>768.2643693</v>
      </c>
      <c r="L594" s="65" t="n">
        <v>579.1084516</v>
      </c>
      <c r="M594" s="65" t="n">
        <v>323.8869924</v>
      </c>
      <c r="N594" s="65" t="n">
        <v>86.90667201</v>
      </c>
      <c r="O594" s="65" t="n">
        <v>2493</v>
      </c>
      <c r="P594" s="65" t="n">
        <v>611.5</v>
      </c>
      <c r="Q594" s="65" t="n">
        <v>275.2407414</v>
      </c>
      <c r="R594" s="65" t="n">
        <v>58.52068698</v>
      </c>
      <c r="S594" s="65" t="n">
        <v>11415</v>
      </c>
      <c r="T594" s="66" t="n">
        <v>17108</v>
      </c>
      <c r="U594" s="66" t="n">
        <v>36423</v>
      </c>
      <c r="V594" s="65" t="n">
        <v>760.3</v>
      </c>
      <c r="W594" s="66" t="n">
        <v>1656</v>
      </c>
      <c r="X594" s="65" t="n">
        <v>1067</v>
      </c>
      <c r="Y594" s="65" t="n">
        <v>270.7898774</v>
      </c>
      <c r="Z594" s="65" t="n">
        <v>267.8154566</v>
      </c>
      <c r="AA594" s="65" t="n">
        <v>1610</v>
      </c>
      <c r="AB594" s="65" t="n">
        <v>1835</v>
      </c>
      <c r="AC594" s="67" t="n">
        <v>2363</v>
      </c>
      <c r="AD594" s="63"/>
    </row>
    <row r="595" customFormat="false" ht="15" hidden="false" customHeight="false" outlineLevel="0" collapsed="false">
      <c r="A595" s="64" t="n">
        <v>25993</v>
      </c>
      <c r="B595" s="65" t="n">
        <v>5110</v>
      </c>
      <c r="C595" s="65" t="n">
        <v>97.97078772</v>
      </c>
      <c r="D595" s="65" t="n">
        <v>324.3058576</v>
      </c>
      <c r="E595" s="65" t="n">
        <v>538.7599289</v>
      </c>
      <c r="F595" s="65" t="n">
        <v>97.3645619</v>
      </c>
      <c r="G595" s="65" t="n">
        <v>207.6267089</v>
      </c>
      <c r="H595" s="65" t="n">
        <v>1231</v>
      </c>
      <c r="I595" s="65" t="n">
        <v>200</v>
      </c>
      <c r="J595" s="65" t="n">
        <v>137.976378</v>
      </c>
      <c r="K595" s="65" t="n">
        <v>579.8270966</v>
      </c>
      <c r="L595" s="65" t="n">
        <v>437.0666993</v>
      </c>
      <c r="M595" s="65" t="n">
        <v>244.445092</v>
      </c>
      <c r="N595" s="65" t="n">
        <v>65.59049894</v>
      </c>
      <c r="O595" s="65" t="n">
        <v>10002</v>
      </c>
      <c r="P595" s="65" t="n">
        <v>464.7</v>
      </c>
      <c r="Q595" s="65" t="n">
        <v>207.730628</v>
      </c>
      <c r="R595" s="65" t="n">
        <v>44.16693182</v>
      </c>
      <c r="S595" s="65" t="n">
        <v>43273</v>
      </c>
      <c r="T595" s="66" t="n">
        <v>52546</v>
      </c>
      <c r="U595" s="66" t="n">
        <v>70959</v>
      </c>
      <c r="V595" s="65" t="n">
        <v>1496</v>
      </c>
      <c r="W595" s="66" t="n">
        <v>2199</v>
      </c>
      <c r="X595" s="65" t="n">
        <v>1766</v>
      </c>
      <c r="Y595" s="65" t="n">
        <v>325.580787</v>
      </c>
      <c r="Z595" s="65" t="n">
        <v>202.1265919</v>
      </c>
      <c r="AA595" s="65" t="n">
        <v>5377</v>
      </c>
      <c r="AB595" s="65" t="n">
        <v>5259</v>
      </c>
      <c r="AC595" s="67" t="n">
        <v>14283</v>
      </c>
      <c r="AD595" s="63"/>
    </row>
    <row r="596" customFormat="false" ht="15" hidden="false" customHeight="false" outlineLevel="0" collapsed="false">
      <c r="A596" s="64" t="n">
        <v>26024</v>
      </c>
      <c r="B596" s="65" t="n">
        <v>2807</v>
      </c>
      <c r="C596" s="65" t="n">
        <v>66.25656825</v>
      </c>
      <c r="D596" s="65" t="n">
        <v>219.3244914</v>
      </c>
      <c r="E596" s="65" t="n">
        <v>392.8729524</v>
      </c>
      <c r="F596" s="65" t="n">
        <v>70.1240371</v>
      </c>
      <c r="G596" s="65" t="n">
        <v>149.5371905</v>
      </c>
      <c r="H596" s="65" t="n">
        <v>4.491</v>
      </c>
      <c r="I596" s="65" t="n">
        <v>200</v>
      </c>
      <c r="J596" s="65" t="n">
        <v>121.7078411</v>
      </c>
      <c r="K596" s="65" t="n">
        <v>392.1307003</v>
      </c>
      <c r="L596" s="65" t="n">
        <v>295.5834108</v>
      </c>
      <c r="M596" s="65" t="n">
        <v>165.3155323</v>
      </c>
      <c r="N596" s="65" t="n">
        <v>44.3581344</v>
      </c>
      <c r="O596" s="65" t="n">
        <v>9808</v>
      </c>
      <c r="P596" s="65" t="n">
        <v>229.9</v>
      </c>
      <c r="Q596" s="65" t="n">
        <v>140.4859434</v>
      </c>
      <c r="R596" s="65" t="n">
        <v>29.86961114</v>
      </c>
      <c r="S596" s="65" t="n">
        <v>18566</v>
      </c>
      <c r="T596" s="66" t="n">
        <v>22948</v>
      </c>
      <c r="U596" s="66" t="n">
        <v>43211</v>
      </c>
      <c r="V596" s="65" t="n">
        <v>3936</v>
      </c>
      <c r="W596" s="66" t="n">
        <v>5017</v>
      </c>
      <c r="X596" s="65" t="n">
        <v>2447</v>
      </c>
      <c r="Y596" s="65" t="n">
        <v>234.4902369</v>
      </c>
      <c r="Z596" s="65" t="n">
        <v>136.6959952</v>
      </c>
      <c r="AA596" s="65" t="n">
        <v>1189</v>
      </c>
      <c r="AB596" s="65" t="n">
        <v>4618</v>
      </c>
      <c r="AC596" s="67" t="n">
        <v>3899</v>
      </c>
      <c r="AD596" s="63"/>
    </row>
    <row r="597" customFormat="false" ht="15" hidden="false" customHeight="false" outlineLevel="0" collapsed="false">
      <c r="A597" s="64" t="n">
        <v>26054</v>
      </c>
      <c r="B597" s="65" t="n">
        <v>9351</v>
      </c>
      <c r="C597" s="65" t="n">
        <v>33.49356116</v>
      </c>
      <c r="D597" s="65" t="n">
        <v>110.8713968</v>
      </c>
      <c r="E597" s="65" t="n">
        <v>104.8318037</v>
      </c>
      <c r="F597" s="65" t="n">
        <v>38.55745245</v>
      </c>
      <c r="G597" s="65" t="n">
        <v>82.22249246</v>
      </c>
      <c r="H597" s="65" t="n">
        <v>4.216</v>
      </c>
      <c r="I597" s="65" t="n">
        <v>277.4</v>
      </c>
      <c r="J597" s="65" t="n">
        <v>14.73318186</v>
      </c>
      <c r="K597" s="65" t="n">
        <v>198.2271938</v>
      </c>
      <c r="L597" s="65" t="n">
        <v>149.4212772</v>
      </c>
      <c r="M597" s="65" t="n">
        <v>83.5691621</v>
      </c>
      <c r="N597" s="65" t="n">
        <v>22.42361666</v>
      </c>
      <c r="O597" s="65" t="n">
        <v>8219</v>
      </c>
      <c r="P597" s="65" t="n">
        <v>2794</v>
      </c>
      <c r="Q597" s="65" t="n">
        <v>71.01748039</v>
      </c>
      <c r="R597" s="65" t="n">
        <v>15.0994788</v>
      </c>
      <c r="S597" s="65" t="n">
        <v>7056</v>
      </c>
      <c r="T597" s="66" t="n">
        <v>5523</v>
      </c>
      <c r="U597" s="66" t="n">
        <v>31597</v>
      </c>
      <c r="V597" s="65" t="n">
        <v>473.8</v>
      </c>
      <c r="W597" s="66" t="n">
        <v>3898</v>
      </c>
      <c r="X597" s="65" t="n">
        <v>2249</v>
      </c>
      <c r="Y597" s="65" t="n">
        <v>128.933623</v>
      </c>
      <c r="Z597" s="65" t="n">
        <v>69.10161208</v>
      </c>
      <c r="AA597" s="65" t="n">
        <v>1007</v>
      </c>
      <c r="AB597" s="65" t="n">
        <v>7906</v>
      </c>
      <c r="AC597" s="67" t="n">
        <v>284.3</v>
      </c>
      <c r="AD597" s="63"/>
    </row>
    <row r="598" customFormat="false" ht="15" hidden="false" customHeight="false" outlineLevel="0" collapsed="false">
      <c r="A598" s="64" t="n">
        <v>26085</v>
      </c>
      <c r="B598" s="65" t="n">
        <v>3104</v>
      </c>
      <c r="C598" s="65" t="n">
        <v>21.30444167</v>
      </c>
      <c r="D598" s="65" t="n">
        <v>70.52260565</v>
      </c>
      <c r="E598" s="65" t="n">
        <v>15.30136607</v>
      </c>
      <c r="F598" s="65" t="n">
        <v>43.54001592</v>
      </c>
      <c r="G598" s="65" t="n">
        <v>92.8476443</v>
      </c>
      <c r="H598" s="65" t="n">
        <v>11.11</v>
      </c>
      <c r="I598" s="65" t="n">
        <v>200</v>
      </c>
      <c r="J598" s="65" t="n">
        <v>73.77814838</v>
      </c>
      <c r="K598" s="65" t="n">
        <v>126.0875088</v>
      </c>
      <c r="L598" s="65" t="n">
        <v>95.04324931</v>
      </c>
      <c r="M598" s="65" t="n">
        <v>53.15631655</v>
      </c>
      <c r="N598" s="65" t="n">
        <v>14.26311854</v>
      </c>
      <c r="O598" s="65" t="n">
        <v>4676</v>
      </c>
      <c r="P598" s="65" t="n">
        <v>1902</v>
      </c>
      <c r="Q598" s="65" t="n">
        <v>45.17249633</v>
      </c>
      <c r="R598" s="65" t="n">
        <v>9.604412139</v>
      </c>
      <c r="S598" s="65" t="n">
        <v>13473</v>
      </c>
      <c r="T598" s="66" t="n">
        <v>6549</v>
      </c>
      <c r="U598" s="66" t="n">
        <v>17849</v>
      </c>
      <c r="V598" s="65" t="n">
        <v>998.4</v>
      </c>
      <c r="W598" s="66" t="n">
        <v>2886</v>
      </c>
      <c r="X598" s="65" t="n">
        <v>1146</v>
      </c>
      <c r="Y598" s="65" t="n">
        <v>145.5949924</v>
      </c>
      <c r="Z598" s="65" t="n">
        <v>43.95385898</v>
      </c>
      <c r="AA598" s="65" t="n">
        <v>1315</v>
      </c>
      <c r="AB598" s="65" t="n">
        <v>4071</v>
      </c>
      <c r="AC598" s="67" t="n">
        <v>804</v>
      </c>
      <c r="AD598" s="63"/>
    </row>
    <row r="599" customFormat="false" ht="15" hidden="false" customHeight="false" outlineLevel="0" collapsed="false">
      <c r="A599" s="64" t="n">
        <v>26115</v>
      </c>
      <c r="B599" s="65" t="n">
        <v>1535</v>
      </c>
      <c r="C599" s="65" t="n">
        <v>17.70932289</v>
      </c>
      <c r="D599" s="65" t="n">
        <v>58.62193497</v>
      </c>
      <c r="E599" s="65" t="n">
        <v>0.25635775</v>
      </c>
      <c r="F599" s="65" t="n">
        <v>42.2235216</v>
      </c>
      <c r="G599" s="65" t="n">
        <v>90.04026371</v>
      </c>
      <c r="H599" s="65" t="n">
        <v>13.01</v>
      </c>
      <c r="I599" s="65" t="n">
        <v>85</v>
      </c>
      <c r="J599" s="65" t="n">
        <v>66.03691752</v>
      </c>
      <c r="K599" s="65" t="n">
        <v>104.8102757</v>
      </c>
      <c r="L599" s="65" t="n">
        <v>79.00472663</v>
      </c>
      <c r="M599" s="65" t="n">
        <v>44.18620247</v>
      </c>
      <c r="N599" s="65" t="n">
        <v>11.85622114</v>
      </c>
      <c r="O599" s="65" t="n">
        <v>10488</v>
      </c>
      <c r="P599" s="65" t="n">
        <v>1058</v>
      </c>
      <c r="Q599" s="65" t="n">
        <v>37.54964976</v>
      </c>
      <c r="R599" s="65" t="n">
        <v>7.983670181</v>
      </c>
      <c r="S599" s="65" t="n">
        <v>9396</v>
      </c>
      <c r="T599" s="66" t="n">
        <v>4848</v>
      </c>
      <c r="U599" s="66" t="n">
        <v>19015</v>
      </c>
      <c r="V599" s="65" t="n">
        <v>1140</v>
      </c>
      <c r="W599" s="66" t="n">
        <v>1916</v>
      </c>
      <c r="X599" s="65" t="n">
        <v>477.4</v>
      </c>
      <c r="Y599" s="65" t="n">
        <v>141.1927207</v>
      </c>
      <c r="Z599" s="65" t="n">
        <v>36.53665713</v>
      </c>
      <c r="AA599" s="65" t="n">
        <v>250</v>
      </c>
      <c r="AB599" s="65" t="n">
        <v>1702</v>
      </c>
      <c r="AC599" s="67" t="n">
        <v>976.5</v>
      </c>
      <c r="AD599" s="63"/>
    </row>
    <row r="600" customFormat="false" ht="15" hidden="false" customHeight="false" outlineLevel="0" collapsed="false">
      <c r="A600" s="64" t="n">
        <v>26146</v>
      </c>
      <c r="B600" s="65" t="n">
        <v>1547</v>
      </c>
      <c r="C600" s="65" t="n">
        <v>25.51675252</v>
      </c>
      <c r="D600" s="65" t="n">
        <v>84.46632413</v>
      </c>
      <c r="E600" s="65" t="n">
        <v>84.62601007</v>
      </c>
      <c r="F600" s="65" t="n">
        <v>28.67536096</v>
      </c>
      <c r="G600" s="65" t="n">
        <v>61.14925911</v>
      </c>
      <c r="H600" s="65" t="n">
        <v>13.77</v>
      </c>
      <c r="I600" s="65" t="n">
        <v>85</v>
      </c>
      <c r="J600" s="65" t="n">
        <v>69.40505764</v>
      </c>
      <c r="K600" s="65" t="n">
        <v>151.0175112</v>
      </c>
      <c r="L600" s="65" t="n">
        <v>113.8351856</v>
      </c>
      <c r="M600" s="65" t="n">
        <v>63.66637508</v>
      </c>
      <c r="N600" s="65" t="n">
        <v>17.08322009</v>
      </c>
      <c r="O600" s="65" t="n">
        <v>5797</v>
      </c>
      <c r="P600" s="65" t="n">
        <v>1007</v>
      </c>
      <c r="Q600" s="65" t="n">
        <v>54.10399519</v>
      </c>
      <c r="R600" s="65" t="n">
        <v>11.50339499</v>
      </c>
      <c r="S600" s="65" t="n">
        <v>8497</v>
      </c>
      <c r="T600" s="66" t="n">
        <v>4522</v>
      </c>
      <c r="U600" s="66" t="n">
        <v>12916</v>
      </c>
      <c r="V600" s="65" t="n">
        <v>1161</v>
      </c>
      <c r="W600" s="66" t="n">
        <v>1975</v>
      </c>
      <c r="X600" s="65" t="n">
        <v>452.7</v>
      </c>
      <c r="Y600" s="65" t="n">
        <v>95.88854925</v>
      </c>
      <c r="Z600" s="65" t="n">
        <v>52.64440905</v>
      </c>
      <c r="AA600" s="65" t="n">
        <v>250</v>
      </c>
      <c r="AB600" s="65" t="n">
        <v>686.7</v>
      </c>
      <c r="AC600" s="67" t="n">
        <v>1017</v>
      </c>
      <c r="AD600" s="63"/>
    </row>
    <row r="601" customFormat="false" ht="15" hidden="false" customHeight="false" outlineLevel="0" collapsed="false">
      <c r="A601" s="64" t="n">
        <v>26177</v>
      </c>
      <c r="B601" s="65" t="n">
        <v>1521</v>
      </c>
      <c r="C601" s="65" t="n">
        <v>43.30306376</v>
      </c>
      <c r="D601" s="65" t="n">
        <v>143.3431083</v>
      </c>
      <c r="E601" s="65" t="n">
        <v>102.085003</v>
      </c>
      <c r="F601" s="65" t="n">
        <v>44.72916152</v>
      </c>
      <c r="G601" s="65" t="n">
        <v>95.38345797</v>
      </c>
      <c r="H601" s="65" t="n">
        <v>14.35</v>
      </c>
      <c r="I601" s="65" t="n">
        <v>150</v>
      </c>
      <c r="J601" s="65" t="n">
        <v>199.6188429</v>
      </c>
      <c r="K601" s="65" t="n">
        <v>256.2834322</v>
      </c>
      <c r="L601" s="65" t="n">
        <v>193.1833722</v>
      </c>
      <c r="M601" s="65" t="n">
        <v>108.0446698</v>
      </c>
      <c r="N601" s="65" t="n">
        <v>28.99098419</v>
      </c>
      <c r="O601" s="65" t="n">
        <v>1000</v>
      </c>
      <c r="P601" s="65" t="n">
        <v>590.3</v>
      </c>
      <c r="Q601" s="65" t="n">
        <v>91.81688584</v>
      </c>
      <c r="R601" s="65" t="n">
        <v>19.52177286</v>
      </c>
      <c r="S601" s="65" t="n">
        <v>5984</v>
      </c>
      <c r="T601" s="66" t="n">
        <v>4522</v>
      </c>
      <c r="U601" s="66" t="n">
        <v>9130</v>
      </c>
      <c r="V601" s="65" t="n">
        <v>1186</v>
      </c>
      <c r="W601" s="66" t="n">
        <v>1669</v>
      </c>
      <c r="X601" s="65" t="n">
        <v>1173</v>
      </c>
      <c r="Y601" s="65" t="n">
        <v>149.5714182</v>
      </c>
      <c r="Z601" s="65" t="n">
        <v>89.33990325</v>
      </c>
      <c r="AA601" s="65" t="n">
        <v>250</v>
      </c>
      <c r="AB601" s="65" t="n">
        <v>515.1</v>
      </c>
      <c r="AC601" s="67" t="n">
        <v>940.9</v>
      </c>
      <c r="AD601" s="63"/>
    </row>
    <row r="602" customFormat="false" ht="15" hidden="false" customHeight="false" outlineLevel="0" collapsed="false">
      <c r="A602" s="64" t="n">
        <v>26207</v>
      </c>
      <c r="B602" s="65" t="n">
        <v>2895</v>
      </c>
      <c r="C602" s="65" t="n">
        <v>131.2114027</v>
      </c>
      <c r="D602" s="65" t="n">
        <v>434.3399442</v>
      </c>
      <c r="E602" s="65" t="n">
        <v>464.4492443</v>
      </c>
      <c r="F602" s="65" t="n">
        <v>106.8543225</v>
      </c>
      <c r="G602" s="65" t="n">
        <v>227.8633096</v>
      </c>
      <c r="H602" s="65" t="n">
        <v>19.83</v>
      </c>
      <c r="I602" s="65" t="n">
        <v>200</v>
      </c>
      <c r="J602" s="65" t="n">
        <v>433.453214</v>
      </c>
      <c r="K602" s="65" t="n">
        <v>776.5572618</v>
      </c>
      <c r="L602" s="65" t="n">
        <v>585.3595343</v>
      </c>
      <c r="M602" s="65" t="n">
        <v>327.3831327</v>
      </c>
      <c r="N602" s="65" t="n">
        <v>87.84477055</v>
      </c>
      <c r="O602" s="65" t="n">
        <v>1700</v>
      </c>
      <c r="P602" s="65" t="n">
        <v>461.4</v>
      </c>
      <c r="Q602" s="65" t="n">
        <v>278.2117784</v>
      </c>
      <c r="R602" s="65" t="n">
        <v>59.15237807</v>
      </c>
      <c r="S602" s="65" t="n">
        <v>6035</v>
      </c>
      <c r="T602" s="66" t="n">
        <v>6471</v>
      </c>
      <c r="U602" s="66" t="n">
        <v>15536</v>
      </c>
      <c r="V602" s="65" t="n">
        <v>1013</v>
      </c>
      <c r="W602" s="66" t="n">
        <v>1484</v>
      </c>
      <c r="X602" s="65" t="n">
        <v>847</v>
      </c>
      <c r="Y602" s="65" t="n">
        <v>357.3139315</v>
      </c>
      <c r="Z602" s="65" t="n">
        <v>270.7063427</v>
      </c>
      <c r="AA602" s="65" t="n">
        <v>828.4</v>
      </c>
      <c r="AB602" s="65" t="n">
        <v>694.7</v>
      </c>
      <c r="AC602" s="67" t="n">
        <v>818.7</v>
      </c>
      <c r="AD602" s="63"/>
    </row>
    <row r="603" customFormat="false" ht="15" hidden="false" customHeight="false" outlineLevel="0" collapsed="false">
      <c r="A603" s="64" t="n">
        <v>26238</v>
      </c>
      <c r="B603" s="65" t="n">
        <v>3798</v>
      </c>
      <c r="C603" s="65" t="n">
        <v>177.4243473</v>
      </c>
      <c r="D603" s="65" t="n">
        <v>587.315428</v>
      </c>
      <c r="E603" s="65" t="n">
        <v>428.3513701</v>
      </c>
      <c r="F603" s="65" t="n">
        <v>161.3334699</v>
      </c>
      <c r="G603" s="65" t="n">
        <v>344.0382901</v>
      </c>
      <c r="H603" s="65" t="n">
        <v>852.3</v>
      </c>
      <c r="I603" s="65" t="n">
        <v>200</v>
      </c>
      <c r="J603" s="65" t="n">
        <v>307.982875</v>
      </c>
      <c r="K603" s="65" t="n">
        <v>1050.062438</v>
      </c>
      <c r="L603" s="65" t="n">
        <v>791.52445</v>
      </c>
      <c r="M603" s="65" t="n">
        <v>442.6881923</v>
      </c>
      <c r="N603" s="65" t="n">
        <v>118.783892</v>
      </c>
      <c r="O603" s="65" t="n">
        <v>1700</v>
      </c>
      <c r="P603" s="65" t="n">
        <v>728.3</v>
      </c>
      <c r="Q603" s="65" t="n">
        <v>376.1985788</v>
      </c>
      <c r="R603" s="65" t="n">
        <v>79.98597576</v>
      </c>
      <c r="S603" s="65" t="n">
        <v>5948</v>
      </c>
      <c r="T603" s="66" t="n">
        <v>6912</v>
      </c>
      <c r="U603" s="66" t="n">
        <v>14552</v>
      </c>
      <c r="V603" s="65" t="n">
        <v>893.8</v>
      </c>
      <c r="W603" s="66" t="n">
        <v>1812</v>
      </c>
      <c r="X603" s="65" t="n">
        <v>300</v>
      </c>
      <c r="Y603" s="65" t="n">
        <v>539.488671</v>
      </c>
      <c r="Z603" s="65" t="n">
        <v>366.0497122</v>
      </c>
      <c r="AA603" s="65" t="n">
        <v>496.7</v>
      </c>
      <c r="AB603" s="65" t="n">
        <v>851.8</v>
      </c>
      <c r="AC603" s="67" t="n">
        <v>341.5</v>
      </c>
      <c r="AD603" s="63"/>
    </row>
    <row r="604" customFormat="false" ht="15" hidden="false" customHeight="false" outlineLevel="0" collapsed="false">
      <c r="A604" s="64" t="n">
        <v>26268</v>
      </c>
      <c r="B604" s="65" t="n">
        <v>1739</v>
      </c>
      <c r="C604" s="65" t="n">
        <v>595.548079</v>
      </c>
      <c r="D604" s="65" t="n">
        <v>1971.401221</v>
      </c>
      <c r="E604" s="65" t="n">
        <v>2555.325239</v>
      </c>
      <c r="F604" s="65" t="n">
        <v>690.2435448</v>
      </c>
      <c r="G604" s="65" t="n">
        <v>1471.921536</v>
      </c>
      <c r="H604" s="65" t="n">
        <v>21.18</v>
      </c>
      <c r="I604" s="65" t="n">
        <v>200</v>
      </c>
      <c r="J604" s="65" t="n">
        <v>1687.265001</v>
      </c>
      <c r="K604" s="65" t="n">
        <v>3524.672217</v>
      </c>
      <c r="L604" s="65" t="n">
        <v>2656.855571</v>
      </c>
      <c r="M604" s="65" t="n">
        <v>1485.940946</v>
      </c>
      <c r="N604" s="65" t="n">
        <v>398.7137039</v>
      </c>
      <c r="O604" s="65" t="n">
        <v>1700</v>
      </c>
      <c r="P604" s="65" t="n">
        <v>347.1</v>
      </c>
      <c r="Q604" s="65" t="n">
        <v>1262.759843</v>
      </c>
      <c r="R604" s="65" t="n">
        <v>268.4834124</v>
      </c>
      <c r="S604" s="65" t="n">
        <v>4465</v>
      </c>
      <c r="T604" s="66" t="n">
        <v>5838</v>
      </c>
      <c r="U604" s="66" t="n">
        <v>11991</v>
      </c>
      <c r="V604" s="65" t="n">
        <v>175.1</v>
      </c>
      <c r="W604" s="66" t="n">
        <v>779.9</v>
      </c>
      <c r="X604" s="65" t="n">
        <v>317.4</v>
      </c>
      <c r="Y604" s="65" t="n">
        <v>2308.129695</v>
      </c>
      <c r="Z604" s="65" t="n">
        <v>1228.693841</v>
      </c>
      <c r="AA604" s="65" t="n">
        <v>1654</v>
      </c>
      <c r="AB604" s="65" t="n">
        <v>1118</v>
      </c>
      <c r="AC604" s="67" t="n">
        <v>231.1</v>
      </c>
      <c r="AD604" s="63"/>
    </row>
    <row r="605" customFormat="false" ht="15" hidden="false" customHeight="false" outlineLevel="0" collapsed="false">
      <c r="A605" s="64" t="n">
        <v>26299</v>
      </c>
      <c r="B605" s="65" t="n">
        <v>1439</v>
      </c>
      <c r="C605" s="65" t="n">
        <v>640.817012</v>
      </c>
      <c r="D605" s="65" t="n">
        <v>2121.251809</v>
      </c>
      <c r="E605" s="65" t="n">
        <v>2208.18481</v>
      </c>
      <c r="F605" s="65" t="n">
        <v>699.6558744</v>
      </c>
      <c r="G605" s="65" t="n">
        <v>1491.993018</v>
      </c>
      <c r="H605" s="65" t="n">
        <v>4.529</v>
      </c>
      <c r="I605" s="65" t="n">
        <v>200</v>
      </c>
      <c r="J605" s="65" t="n">
        <v>2870.32011</v>
      </c>
      <c r="K605" s="65" t="n">
        <v>3792.590385</v>
      </c>
      <c r="L605" s="65" t="n">
        <v>2858.809068</v>
      </c>
      <c r="M605" s="65" t="n">
        <v>1598.890619</v>
      </c>
      <c r="N605" s="65" t="n">
        <v>429.0208186</v>
      </c>
      <c r="O605" s="65" t="n">
        <v>1700</v>
      </c>
      <c r="P605" s="65" t="n">
        <v>237.2</v>
      </c>
      <c r="Q605" s="65" t="n">
        <v>1358.745025</v>
      </c>
      <c r="R605" s="65" t="n">
        <v>288.8914332</v>
      </c>
      <c r="S605" s="65" t="n">
        <v>4085</v>
      </c>
      <c r="T605" s="66" t="n">
        <v>4713</v>
      </c>
      <c r="U605" s="66" t="n">
        <v>9365</v>
      </c>
      <c r="V605" s="65" t="n">
        <v>152.2</v>
      </c>
      <c r="W605" s="66" t="n">
        <v>535.7</v>
      </c>
      <c r="X605" s="65" t="n">
        <v>379.4</v>
      </c>
      <c r="Y605" s="65" t="n">
        <v>2339.603915</v>
      </c>
      <c r="Z605" s="65" t="n">
        <v>1322.089591</v>
      </c>
      <c r="AA605" s="65" t="n">
        <v>1593</v>
      </c>
      <c r="AB605" s="65" t="n">
        <v>653.5</v>
      </c>
      <c r="AC605" s="67" t="n">
        <v>240.7</v>
      </c>
      <c r="AD605" s="63"/>
    </row>
    <row r="606" customFormat="false" ht="15" hidden="false" customHeight="false" outlineLevel="0" collapsed="false">
      <c r="A606" s="64" t="n">
        <v>26330</v>
      </c>
      <c r="B606" s="65" t="n">
        <v>1181</v>
      </c>
      <c r="C606" s="65" t="n">
        <v>315.6993908</v>
      </c>
      <c r="D606" s="65" t="n">
        <v>1045.037649</v>
      </c>
      <c r="E606" s="65" t="n">
        <v>730.15753</v>
      </c>
      <c r="F606" s="65" t="n">
        <v>297.7638501</v>
      </c>
      <c r="G606" s="65" t="n">
        <v>634.9715647</v>
      </c>
      <c r="H606" s="65" t="n">
        <v>5.631</v>
      </c>
      <c r="I606" s="65" t="n">
        <v>200</v>
      </c>
      <c r="J606" s="65" t="n">
        <v>882.9530126</v>
      </c>
      <c r="K606" s="65" t="n">
        <v>1868.424919</v>
      </c>
      <c r="L606" s="65" t="n">
        <v>1408.396257</v>
      </c>
      <c r="M606" s="65" t="n">
        <v>787.6956838</v>
      </c>
      <c r="N606" s="65" t="n">
        <v>211.357702</v>
      </c>
      <c r="O606" s="65" t="n">
        <v>1700</v>
      </c>
      <c r="P606" s="65" t="n">
        <v>313</v>
      </c>
      <c r="Q606" s="65" t="n">
        <v>669.3876231</v>
      </c>
      <c r="R606" s="65" t="n">
        <v>142.3227657</v>
      </c>
      <c r="S606" s="65" t="n">
        <v>4600</v>
      </c>
      <c r="T606" s="66" t="n">
        <v>6583</v>
      </c>
      <c r="U606" s="66" t="n">
        <v>12148</v>
      </c>
      <c r="V606" s="65" t="n">
        <v>322.7</v>
      </c>
      <c r="W606" s="66" t="n">
        <v>912.9</v>
      </c>
      <c r="X606" s="65" t="n">
        <v>364.3</v>
      </c>
      <c r="Y606" s="65" t="n">
        <v>995.7030232</v>
      </c>
      <c r="Z606" s="65" t="n">
        <v>651.3292728</v>
      </c>
      <c r="AA606" s="65" t="n">
        <v>801.8</v>
      </c>
      <c r="AB606" s="65" t="n">
        <v>865</v>
      </c>
      <c r="AC606" s="67" t="n">
        <v>301.4</v>
      </c>
      <c r="AD606" s="63"/>
    </row>
    <row r="607" customFormat="false" ht="15" hidden="false" customHeight="false" outlineLevel="0" collapsed="false">
      <c r="A607" s="64" t="n">
        <v>26359</v>
      </c>
      <c r="B607" s="65" t="n">
        <v>1300</v>
      </c>
      <c r="C607" s="65" t="n">
        <v>128.0053935</v>
      </c>
      <c r="D607" s="65" t="n">
        <v>423.7273158</v>
      </c>
      <c r="E607" s="65" t="n">
        <v>881.4585683</v>
      </c>
      <c r="F607" s="65" t="n">
        <v>90.27300413</v>
      </c>
      <c r="G607" s="65" t="n">
        <v>192.5041964</v>
      </c>
      <c r="H607" s="65" t="n">
        <v>25.09</v>
      </c>
      <c r="I607" s="65" t="n">
        <v>200</v>
      </c>
      <c r="J607" s="65" t="n">
        <v>522.3857356</v>
      </c>
      <c r="K607" s="65" t="n">
        <v>757.5829221</v>
      </c>
      <c r="L607" s="65" t="n">
        <v>571.056905</v>
      </c>
      <c r="M607" s="65" t="n">
        <v>319.3838787</v>
      </c>
      <c r="N607" s="65" t="n">
        <v>85.69837826</v>
      </c>
      <c r="O607" s="65" t="n">
        <v>1700</v>
      </c>
      <c r="P607" s="65" t="n">
        <v>272.3</v>
      </c>
      <c r="Q607" s="65" t="n">
        <v>271.4139735</v>
      </c>
      <c r="R607" s="65" t="n">
        <v>57.70705347</v>
      </c>
      <c r="S607" s="65" t="n">
        <v>8116</v>
      </c>
      <c r="T607" s="66" t="n">
        <v>9809</v>
      </c>
      <c r="U607" s="66" t="n">
        <v>16291</v>
      </c>
      <c r="V607" s="65" t="n">
        <v>354.6</v>
      </c>
      <c r="W607" s="66" t="n">
        <v>684.2</v>
      </c>
      <c r="X607" s="65" t="n">
        <v>200.1</v>
      </c>
      <c r="Y607" s="65" t="n">
        <v>301.8670772</v>
      </c>
      <c r="Z607" s="65" t="n">
        <v>264.091925</v>
      </c>
      <c r="AA607" s="65" t="n">
        <v>300</v>
      </c>
      <c r="AB607" s="65" t="n">
        <v>1233</v>
      </c>
      <c r="AC607" s="67" t="n">
        <v>421.4</v>
      </c>
      <c r="AD607" s="63"/>
    </row>
    <row r="608" customFormat="false" ht="15" hidden="false" customHeight="false" outlineLevel="0" collapsed="false">
      <c r="A608" s="64" t="n">
        <v>26390</v>
      </c>
      <c r="B608" s="65" t="n">
        <v>1257</v>
      </c>
      <c r="C608" s="65" t="n">
        <v>61.57837934</v>
      </c>
      <c r="D608" s="65" t="n">
        <v>203.8386093</v>
      </c>
      <c r="E608" s="65" t="n">
        <v>696.7192216</v>
      </c>
      <c r="F608" s="65" t="n">
        <v>72.67400785</v>
      </c>
      <c r="G608" s="65" t="n">
        <v>154.9749188</v>
      </c>
      <c r="H608" s="65" t="n">
        <v>6.332</v>
      </c>
      <c r="I608" s="65" t="n">
        <v>200</v>
      </c>
      <c r="J608" s="65" t="n">
        <v>215.9561555</v>
      </c>
      <c r="K608" s="65" t="n">
        <v>364.4434605</v>
      </c>
      <c r="L608" s="65" t="n">
        <v>274.713102</v>
      </c>
      <c r="M608" s="65" t="n">
        <v>153.6430701</v>
      </c>
      <c r="N608" s="65" t="n">
        <v>41.22613198</v>
      </c>
      <c r="O608" s="65" t="n">
        <v>2555</v>
      </c>
      <c r="P608" s="65" t="n">
        <v>206.4</v>
      </c>
      <c r="Q608" s="65" t="n">
        <v>130.5666282</v>
      </c>
      <c r="R608" s="65" t="n">
        <v>27.76060237</v>
      </c>
      <c r="S608" s="65" t="n">
        <v>5861</v>
      </c>
      <c r="T608" s="66" t="n">
        <v>7497</v>
      </c>
      <c r="U608" s="66" t="n">
        <v>14365</v>
      </c>
      <c r="V608" s="65" t="n">
        <v>158.7</v>
      </c>
      <c r="W608" s="66" t="n">
        <v>413.1</v>
      </c>
      <c r="X608" s="65" t="n">
        <v>1636</v>
      </c>
      <c r="Y608" s="65" t="n">
        <v>243.0171739</v>
      </c>
      <c r="Z608" s="65" t="n">
        <v>127.0442776</v>
      </c>
      <c r="AA608" s="65" t="n">
        <v>341.3</v>
      </c>
      <c r="AB608" s="65" t="n">
        <v>1323</v>
      </c>
      <c r="AC608" s="67" t="n">
        <v>365.8</v>
      </c>
      <c r="AD608" s="63"/>
    </row>
    <row r="609" customFormat="false" ht="15" hidden="false" customHeight="false" outlineLevel="0" collapsed="false">
      <c r="A609" s="64" t="n">
        <v>26420</v>
      </c>
      <c r="B609" s="65" t="n">
        <v>718.6</v>
      </c>
      <c r="C609" s="65" t="n">
        <v>39.27904851</v>
      </c>
      <c r="D609" s="65" t="n">
        <v>130.0226916</v>
      </c>
      <c r="E609" s="65" t="n">
        <v>92.81356197</v>
      </c>
      <c r="F609" s="65" t="n">
        <v>53.58362845</v>
      </c>
      <c r="G609" s="65" t="n">
        <v>114.2653159</v>
      </c>
      <c r="H609" s="65" t="n">
        <v>9.387</v>
      </c>
      <c r="I609" s="65" t="n">
        <v>277.4</v>
      </c>
      <c r="J609" s="65" t="n">
        <v>50.29131064</v>
      </c>
      <c r="K609" s="65" t="n">
        <v>232.4678323</v>
      </c>
      <c r="L609" s="65" t="n">
        <v>175.2314591</v>
      </c>
      <c r="M609" s="65" t="n">
        <v>98.00442407</v>
      </c>
      <c r="N609" s="65" t="n">
        <v>26.29694473</v>
      </c>
      <c r="O609" s="65" t="n">
        <v>1855</v>
      </c>
      <c r="P609" s="65" t="n">
        <v>237.1</v>
      </c>
      <c r="Q609" s="65" t="n">
        <v>83.28463622</v>
      </c>
      <c r="R609" s="65" t="n">
        <v>17.70767693</v>
      </c>
      <c r="S609" s="65" t="n">
        <v>6676</v>
      </c>
      <c r="T609" s="66" t="n">
        <v>4095</v>
      </c>
      <c r="U609" s="66" t="n">
        <v>7740</v>
      </c>
      <c r="V609" s="65" t="n">
        <v>511.9</v>
      </c>
      <c r="W609" s="66" t="n">
        <v>625</v>
      </c>
      <c r="X609" s="65" t="n">
        <v>1506</v>
      </c>
      <c r="Y609" s="65" t="n">
        <v>179.180182</v>
      </c>
      <c r="Z609" s="65" t="n">
        <v>81.03783171</v>
      </c>
      <c r="AA609" s="65" t="n">
        <v>323.5</v>
      </c>
      <c r="AB609" s="65" t="n">
        <v>2000</v>
      </c>
      <c r="AC609" s="67" t="n">
        <v>639.2</v>
      </c>
      <c r="AD609" s="63"/>
    </row>
    <row r="610" customFormat="false" ht="15" hidden="false" customHeight="false" outlineLevel="0" collapsed="false">
      <c r="A610" s="64" t="n">
        <v>26451</v>
      </c>
      <c r="B610" s="65" t="n">
        <v>188</v>
      </c>
      <c r="C610" s="65" t="n">
        <v>26.08390628</v>
      </c>
      <c r="D610" s="65" t="n">
        <v>86.34373362</v>
      </c>
      <c r="E610" s="65" t="n">
        <v>17.54423785</v>
      </c>
      <c r="F610" s="65" t="n">
        <v>40.46806058</v>
      </c>
      <c r="G610" s="65" t="n">
        <v>86.29680111</v>
      </c>
      <c r="H610" s="65" t="n">
        <v>14.22</v>
      </c>
      <c r="I610" s="65" t="n">
        <v>200</v>
      </c>
      <c r="J610" s="65" t="n">
        <v>61.52991362</v>
      </c>
      <c r="K610" s="65" t="n">
        <v>154.3741354</v>
      </c>
      <c r="L610" s="65" t="n">
        <v>116.3653686</v>
      </c>
      <c r="M610" s="65" t="n">
        <v>65.0814699</v>
      </c>
      <c r="N610" s="65" t="n">
        <v>17.46292407</v>
      </c>
      <c r="O610" s="65" t="n">
        <v>2058</v>
      </c>
      <c r="P610" s="65" t="n">
        <v>193.3</v>
      </c>
      <c r="Q610" s="65" t="n">
        <v>55.30654964</v>
      </c>
      <c r="R610" s="65" t="n">
        <v>11.75907775</v>
      </c>
      <c r="S610" s="65" t="n">
        <v>10814</v>
      </c>
      <c r="T610" s="66" t="n">
        <v>5428</v>
      </c>
      <c r="U610" s="66" t="n">
        <v>8196</v>
      </c>
      <c r="V610" s="65" t="n">
        <v>737</v>
      </c>
      <c r="W610" s="66" t="n">
        <v>667.8</v>
      </c>
      <c r="X610" s="65" t="n">
        <v>410.3</v>
      </c>
      <c r="Y610" s="65" t="n">
        <v>135.3225727</v>
      </c>
      <c r="Z610" s="65" t="n">
        <v>53.81452169</v>
      </c>
      <c r="AA610" s="65" t="n">
        <v>50</v>
      </c>
      <c r="AB610" s="65" t="n">
        <v>1500</v>
      </c>
      <c r="AC610" s="67" t="n">
        <v>915.8</v>
      </c>
      <c r="AD610" s="63"/>
    </row>
    <row r="611" customFormat="false" ht="15" hidden="false" customHeight="false" outlineLevel="0" collapsed="false">
      <c r="A611" s="64" t="n">
        <v>26481</v>
      </c>
      <c r="B611" s="65" t="n">
        <v>188</v>
      </c>
      <c r="C611" s="65" t="n">
        <v>22.89391447</v>
      </c>
      <c r="D611" s="65" t="n">
        <v>75.78412645</v>
      </c>
      <c r="E611" s="65" t="n">
        <v>0.243809136</v>
      </c>
      <c r="F611" s="65" t="n">
        <v>38.88155233</v>
      </c>
      <c r="G611" s="65" t="n">
        <v>82.91362472</v>
      </c>
      <c r="H611" s="65" t="n">
        <v>13.22</v>
      </c>
      <c r="I611" s="65" t="n">
        <v>85</v>
      </c>
      <c r="J611" s="65" t="n">
        <v>89.95746312</v>
      </c>
      <c r="K611" s="65" t="n">
        <v>135.4945924</v>
      </c>
      <c r="L611" s="65" t="n">
        <v>102.1341959</v>
      </c>
      <c r="M611" s="65" t="n">
        <v>57.12218058</v>
      </c>
      <c r="N611" s="65" t="n">
        <v>15.32725527</v>
      </c>
      <c r="O611" s="65" t="n">
        <v>5375</v>
      </c>
      <c r="P611" s="65" t="n">
        <v>144.7</v>
      </c>
      <c r="Q611" s="65" t="n">
        <v>48.54270687</v>
      </c>
      <c r="R611" s="65" t="n">
        <v>10.32097407</v>
      </c>
      <c r="S611" s="65" t="n">
        <v>12803</v>
      </c>
      <c r="T611" s="66" t="n">
        <v>8475</v>
      </c>
      <c r="U611" s="66" t="n">
        <v>14814</v>
      </c>
      <c r="V611" s="65" t="n">
        <v>945.7</v>
      </c>
      <c r="W611" s="66" t="n">
        <v>818.7</v>
      </c>
      <c r="X611" s="65" t="n">
        <v>313.7</v>
      </c>
      <c r="Y611" s="65" t="n">
        <v>130.0173919</v>
      </c>
      <c r="Z611" s="65" t="n">
        <v>47.23314994</v>
      </c>
      <c r="AA611" s="65" t="n">
        <v>50</v>
      </c>
      <c r="AB611" s="65" t="n">
        <v>700</v>
      </c>
      <c r="AC611" s="67" t="n">
        <v>931.8</v>
      </c>
      <c r="AD611" s="63"/>
    </row>
    <row r="612" customFormat="false" ht="15" hidden="false" customHeight="false" outlineLevel="0" collapsed="false">
      <c r="A612" s="64" t="n">
        <v>26512</v>
      </c>
      <c r="B612" s="65" t="n">
        <v>188</v>
      </c>
      <c r="C612" s="65" t="n">
        <v>24.18770663</v>
      </c>
      <c r="D612" s="65" t="n">
        <v>80.06687631</v>
      </c>
      <c r="E612" s="65" t="n">
        <v>42.07915592</v>
      </c>
      <c r="F612" s="65" t="n">
        <v>46.04508968</v>
      </c>
      <c r="G612" s="65" t="n">
        <v>98.18963127</v>
      </c>
      <c r="H612" s="65" t="n">
        <v>13.52</v>
      </c>
      <c r="I612" s="65" t="n">
        <v>85</v>
      </c>
      <c r="J612" s="65" t="n">
        <v>46.9858568</v>
      </c>
      <c r="K612" s="65" t="n">
        <v>143.1517296</v>
      </c>
      <c r="L612" s="65" t="n">
        <v>107.9060539</v>
      </c>
      <c r="M612" s="65" t="n">
        <v>60.35029737</v>
      </c>
      <c r="N612" s="65" t="n">
        <v>16.19343667</v>
      </c>
      <c r="O612" s="65" t="n">
        <v>1717</v>
      </c>
      <c r="P612" s="65" t="n">
        <v>120.5</v>
      </c>
      <c r="Q612" s="65" t="n">
        <v>51.28597622</v>
      </c>
      <c r="R612" s="65" t="n">
        <v>10.90423803</v>
      </c>
      <c r="S612" s="65" t="n">
        <v>5972</v>
      </c>
      <c r="T612" s="66" t="n">
        <v>4095</v>
      </c>
      <c r="U612" s="66" t="n">
        <v>7086</v>
      </c>
      <c r="V612" s="65" t="n">
        <v>1030</v>
      </c>
      <c r="W612" s="66" t="n">
        <v>943.4</v>
      </c>
      <c r="X612" s="65" t="n">
        <v>319.2</v>
      </c>
      <c r="Y612" s="65" t="n">
        <v>153.9717967</v>
      </c>
      <c r="Z612" s="65" t="n">
        <v>49.90241296</v>
      </c>
      <c r="AA612" s="65" t="n">
        <v>50</v>
      </c>
      <c r="AB612" s="65" t="n">
        <v>600</v>
      </c>
      <c r="AC612" s="67" t="n">
        <v>1077</v>
      </c>
      <c r="AD612" s="63"/>
    </row>
    <row r="613" customFormat="false" ht="15" hidden="false" customHeight="false" outlineLevel="0" collapsed="false">
      <c r="A613" s="64" t="n">
        <v>26543</v>
      </c>
      <c r="B613" s="65" t="n">
        <v>281</v>
      </c>
      <c r="C613" s="65" t="n">
        <v>40.14679546</v>
      </c>
      <c r="D613" s="65" t="n">
        <v>132.8951337</v>
      </c>
      <c r="E613" s="65" t="n">
        <v>123.9105549</v>
      </c>
      <c r="F613" s="65" t="n">
        <v>46.74625422</v>
      </c>
      <c r="G613" s="65" t="n">
        <v>99.68484146</v>
      </c>
      <c r="H613" s="65" t="n">
        <v>11.65</v>
      </c>
      <c r="I613" s="65" t="n">
        <v>150</v>
      </c>
      <c r="J613" s="65" t="n">
        <v>112.2806888</v>
      </c>
      <c r="K613" s="65" t="n">
        <v>237.6034774</v>
      </c>
      <c r="L613" s="65" t="n">
        <v>179.1026467</v>
      </c>
      <c r="M613" s="65" t="n">
        <v>100.1695234</v>
      </c>
      <c r="N613" s="65" t="n">
        <v>26.87789295</v>
      </c>
      <c r="O613" s="65" t="n">
        <v>5160</v>
      </c>
      <c r="P613" s="65" t="n">
        <v>71.05</v>
      </c>
      <c r="Q613" s="65" t="n">
        <v>85.12454813</v>
      </c>
      <c r="R613" s="65" t="n">
        <v>18.09887232</v>
      </c>
      <c r="S613" s="65" t="n">
        <v>4793</v>
      </c>
      <c r="T613" s="66" t="n">
        <v>4095</v>
      </c>
      <c r="U613" s="66" t="n">
        <v>11702</v>
      </c>
      <c r="V613" s="65" t="n">
        <v>1158</v>
      </c>
      <c r="W613" s="66" t="n">
        <v>1193</v>
      </c>
      <c r="X613" s="65" t="n">
        <v>278.5</v>
      </c>
      <c r="Y613" s="65" t="n">
        <v>156.3164455</v>
      </c>
      <c r="Z613" s="65" t="n">
        <v>82.82810755</v>
      </c>
      <c r="AA613" s="65" t="n">
        <v>50</v>
      </c>
      <c r="AB613" s="65" t="n">
        <v>500</v>
      </c>
      <c r="AC613" s="67" t="n">
        <v>869.5</v>
      </c>
      <c r="AD613" s="63"/>
    </row>
    <row r="614" customFormat="false" ht="15" hidden="false" customHeight="false" outlineLevel="0" collapsed="false">
      <c r="A614" s="64" t="n">
        <v>26573</v>
      </c>
      <c r="B614" s="65" t="n">
        <v>457</v>
      </c>
      <c r="C614" s="65" t="n">
        <v>314.1053722</v>
      </c>
      <c r="D614" s="65" t="n">
        <v>1039.761081</v>
      </c>
      <c r="E614" s="65" t="n">
        <v>1135.902253</v>
      </c>
      <c r="F614" s="65" t="n">
        <v>249.0545421</v>
      </c>
      <c r="G614" s="65" t="n">
        <v>531.1005761</v>
      </c>
      <c r="H614" s="65" t="n">
        <v>8.72</v>
      </c>
      <c r="I614" s="65" t="n">
        <v>200</v>
      </c>
      <c r="J614" s="65" t="n">
        <v>1111.927207</v>
      </c>
      <c r="K614" s="65" t="n">
        <v>1858.990932</v>
      </c>
      <c r="L614" s="65" t="n">
        <v>1401.285031</v>
      </c>
      <c r="M614" s="65" t="n">
        <v>783.7184777</v>
      </c>
      <c r="N614" s="65" t="n">
        <v>210.2905219</v>
      </c>
      <c r="O614" s="65" t="n">
        <v>2997</v>
      </c>
      <c r="P614" s="65" t="n">
        <v>239.6</v>
      </c>
      <c r="Q614" s="65" t="n">
        <v>666.007774</v>
      </c>
      <c r="R614" s="65" t="n">
        <v>141.6041545</v>
      </c>
      <c r="S614" s="65" t="n">
        <v>5790</v>
      </c>
      <c r="T614" s="66" t="n">
        <v>4929</v>
      </c>
      <c r="U614" s="66" t="n">
        <v>9351</v>
      </c>
      <c r="V614" s="65" t="n">
        <v>403.7</v>
      </c>
      <c r="W614" s="66" t="n">
        <v>710.9</v>
      </c>
      <c r="X614" s="65" t="n">
        <v>779.2</v>
      </c>
      <c r="Y614" s="65" t="n">
        <v>832.8222532</v>
      </c>
      <c r="Z614" s="65" t="n">
        <v>648.0406033</v>
      </c>
      <c r="AA614" s="65" t="n">
        <v>126</v>
      </c>
      <c r="AB614" s="65" t="n">
        <v>403.7</v>
      </c>
      <c r="AC614" s="67" t="n">
        <v>797.1</v>
      </c>
      <c r="AD614" s="63"/>
    </row>
    <row r="615" customFormat="false" ht="15" hidden="false" customHeight="false" outlineLevel="0" collapsed="false">
      <c r="A615" s="64" t="n">
        <v>26604</v>
      </c>
      <c r="B615" s="65" t="n">
        <v>456.5</v>
      </c>
      <c r="C615" s="65" t="n">
        <v>657.1981275</v>
      </c>
      <c r="D615" s="65" t="n">
        <v>2175.477071</v>
      </c>
      <c r="E615" s="65" t="n">
        <v>1855.65847</v>
      </c>
      <c r="F615" s="65" t="n">
        <v>600.639312</v>
      </c>
      <c r="G615" s="65" t="n">
        <v>1280.843473</v>
      </c>
      <c r="H615" s="65" t="n">
        <v>5.374</v>
      </c>
      <c r="I615" s="65" t="n">
        <v>200</v>
      </c>
      <c r="J615" s="65" t="n">
        <v>2602.734533</v>
      </c>
      <c r="K615" s="65" t="n">
        <v>3889.539841</v>
      </c>
      <c r="L615" s="65" t="n">
        <v>2931.888403</v>
      </c>
      <c r="M615" s="65" t="n">
        <v>1639.762836</v>
      </c>
      <c r="N615" s="65" t="n">
        <v>439.9878176</v>
      </c>
      <c r="O615" s="65" t="n">
        <v>1700</v>
      </c>
      <c r="P615" s="65" t="n">
        <v>199.3</v>
      </c>
      <c r="Q615" s="65" t="n">
        <v>1393.478433</v>
      </c>
      <c r="R615" s="65" t="n">
        <v>296.2763244</v>
      </c>
      <c r="S615" s="65" t="n">
        <v>4176</v>
      </c>
      <c r="T615" s="66" t="n">
        <v>4107</v>
      </c>
      <c r="U615" s="66" t="n">
        <v>6964</v>
      </c>
      <c r="V615" s="65" t="n">
        <v>264.1</v>
      </c>
      <c r="W615" s="66" t="n">
        <v>1088</v>
      </c>
      <c r="X615" s="65" t="n">
        <v>200</v>
      </c>
      <c r="Y615" s="65" t="n">
        <v>2008.498945</v>
      </c>
      <c r="Z615" s="65" t="n">
        <v>1355.885982</v>
      </c>
      <c r="AA615" s="65" t="n">
        <v>150</v>
      </c>
      <c r="AB615" s="65" t="n">
        <v>114.7</v>
      </c>
      <c r="AC615" s="67" t="n">
        <v>260.3</v>
      </c>
      <c r="AD615" s="63"/>
    </row>
    <row r="616" customFormat="false" ht="15" hidden="false" customHeight="false" outlineLevel="0" collapsed="false">
      <c r="A616" s="64" t="n">
        <v>26634</v>
      </c>
      <c r="B616" s="65" t="n">
        <v>500</v>
      </c>
      <c r="C616" s="65" t="n">
        <v>814.0362952</v>
      </c>
      <c r="D616" s="65" t="n">
        <v>2694.647506</v>
      </c>
      <c r="E616" s="65" t="n">
        <v>1925.627583</v>
      </c>
      <c r="F616" s="65" t="n">
        <v>812.1023312</v>
      </c>
      <c r="G616" s="65" t="n">
        <v>1731.781369</v>
      </c>
      <c r="H616" s="65" t="n">
        <v>13.58</v>
      </c>
      <c r="I616" s="65" t="n">
        <v>200</v>
      </c>
      <c r="J616" s="65" t="n">
        <v>1841.428734</v>
      </c>
      <c r="K616" s="65" t="n">
        <v>4817.765709</v>
      </c>
      <c r="L616" s="65" t="n">
        <v>3631.57391</v>
      </c>
      <c r="M616" s="65" t="n">
        <v>2031.086834</v>
      </c>
      <c r="N616" s="65" t="n">
        <v>544.9894606</v>
      </c>
      <c r="O616" s="65" t="n">
        <v>1518</v>
      </c>
      <c r="P616" s="65" t="n">
        <v>179.4</v>
      </c>
      <c r="Q616" s="65" t="n">
        <v>1726.02747</v>
      </c>
      <c r="R616" s="65" t="n">
        <v>366.981693</v>
      </c>
      <c r="S616" s="65" t="n">
        <v>3627</v>
      </c>
      <c r="T616" s="66" t="n">
        <v>4280</v>
      </c>
      <c r="U616" s="66" t="n">
        <v>7474</v>
      </c>
      <c r="V616" s="65" t="n">
        <v>133.2</v>
      </c>
      <c r="W616" s="66" t="n">
        <v>602.5</v>
      </c>
      <c r="X616" s="65" t="n">
        <v>200</v>
      </c>
      <c r="Y616" s="65" t="n">
        <v>2715.617581</v>
      </c>
      <c r="Z616" s="65" t="n">
        <v>1679.463704</v>
      </c>
      <c r="AA616" s="65" t="n">
        <v>159.7</v>
      </c>
      <c r="AB616" s="65" t="n">
        <v>434.3</v>
      </c>
      <c r="AC616" s="67" t="n">
        <v>218.8</v>
      </c>
      <c r="AD616" s="63"/>
    </row>
    <row r="617" customFormat="false" ht="15" hidden="false" customHeight="false" outlineLevel="0" collapsed="false">
      <c r="A617" s="64" t="n">
        <v>26665</v>
      </c>
      <c r="B617" s="65" t="n">
        <v>495.7</v>
      </c>
      <c r="C617" s="65" t="n">
        <v>307.8081142</v>
      </c>
      <c r="D617" s="65" t="n">
        <v>1018.915707</v>
      </c>
      <c r="E617" s="65" t="n">
        <v>652.0142658</v>
      </c>
      <c r="F617" s="65" t="n">
        <v>270.0634873</v>
      </c>
      <c r="G617" s="65" t="n">
        <v>575.901457</v>
      </c>
      <c r="H617" s="65" t="n">
        <v>49.81</v>
      </c>
      <c r="I617" s="65" t="n">
        <v>200</v>
      </c>
      <c r="J617" s="65" t="n">
        <v>992.3532125</v>
      </c>
      <c r="K617" s="65" t="n">
        <v>1821.721447</v>
      </c>
      <c r="L617" s="65" t="n">
        <v>1373.19174</v>
      </c>
      <c r="M617" s="65" t="n">
        <v>768.0063063</v>
      </c>
      <c r="N617" s="65" t="n">
        <v>206.0745684</v>
      </c>
      <c r="O617" s="65" t="n">
        <v>1553</v>
      </c>
      <c r="P617" s="65" t="n">
        <v>211.1</v>
      </c>
      <c r="Q617" s="65" t="n">
        <v>652.6554943</v>
      </c>
      <c r="R617" s="65" t="n">
        <v>138.7652413</v>
      </c>
      <c r="S617" s="65" t="n">
        <v>4112</v>
      </c>
      <c r="T617" s="66" t="n">
        <v>5097</v>
      </c>
      <c r="U617" s="66" t="n">
        <v>10629</v>
      </c>
      <c r="V617" s="65" t="n">
        <v>169.6</v>
      </c>
      <c r="W617" s="66" t="n">
        <v>573.2</v>
      </c>
      <c r="X617" s="65" t="n">
        <v>225.9</v>
      </c>
      <c r="Y617" s="65" t="n">
        <v>903.0748046</v>
      </c>
      <c r="Z617" s="65" t="n">
        <v>635.0485337</v>
      </c>
      <c r="AA617" s="65" t="n">
        <v>167.5</v>
      </c>
      <c r="AB617" s="65" t="n">
        <v>392.4</v>
      </c>
      <c r="AC617" s="67" t="n">
        <v>256.9</v>
      </c>
      <c r="AD617" s="63"/>
    </row>
    <row r="618" customFormat="false" ht="15" hidden="false" customHeight="false" outlineLevel="0" collapsed="false">
      <c r="A618" s="64" t="n">
        <v>26696</v>
      </c>
      <c r="B618" s="65" t="n">
        <v>244.3</v>
      </c>
      <c r="C618" s="65" t="n">
        <v>579.2959159</v>
      </c>
      <c r="D618" s="65" t="n">
        <v>1917.60282</v>
      </c>
      <c r="E618" s="65" t="n">
        <v>1856.029058</v>
      </c>
      <c r="F618" s="65" t="n">
        <v>506.0242819</v>
      </c>
      <c r="G618" s="65" t="n">
        <v>1079.08005</v>
      </c>
      <c r="H618" s="65" t="n">
        <v>8.593</v>
      </c>
      <c r="I618" s="65" t="n">
        <v>150</v>
      </c>
      <c r="J618" s="65" t="n">
        <v>1313.549512</v>
      </c>
      <c r="K618" s="65" t="n">
        <v>3428.485948</v>
      </c>
      <c r="L618" s="65" t="n">
        <v>2584.351517</v>
      </c>
      <c r="M618" s="65" t="n">
        <v>1445.390476</v>
      </c>
      <c r="N618" s="65" t="n">
        <v>387.8330372</v>
      </c>
      <c r="O618" s="65" t="n">
        <v>1528</v>
      </c>
      <c r="P618" s="65" t="n">
        <v>212.1</v>
      </c>
      <c r="Q618" s="65" t="n">
        <v>1228.299856</v>
      </c>
      <c r="R618" s="65" t="n">
        <v>261.1566551</v>
      </c>
      <c r="S618" s="65" t="n">
        <v>3905</v>
      </c>
      <c r="T618" s="66" t="n">
        <v>4986</v>
      </c>
      <c r="U618" s="66" t="n">
        <v>8321</v>
      </c>
      <c r="V618" s="65" t="n">
        <v>133.3</v>
      </c>
      <c r="W618" s="66" t="n">
        <v>572.5</v>
      </c>
      <c r="X618" s="65" t="n">
        <v>228.6</v>
      </c>
      <c r="Y618" s="65" t="n">
        <v>1692.112415</v>
      </c>
      <c r="Z618" s="65" t="n">
        <v>1195.163496</v>
      </c>
      <c r="AA618" s="65" t="n">
        <v>150</v>
      </c>
      <c r="AB618" s="65" t="n">
        <v>431.5</v>
      </c>
      <c r="AC618" s="67" t="n">
        <v>270.5</v>
      </c>
      <c r="AD618" s="63"/>
    </row>
    <row r="619" customFormat="false" ht="15" hidden="false" customHeight="false" outlineLevel="0" collapsed="false">
      <c r="A619" s="64" t="n">
        <v>26724</v>
      </c>
      <c r="B619" s="65" t="n">
        <v>107.5</v>
      </c>
      <c r="C619" s="65" t="n">
        <v>250.6216769</v>
      </c>
      <c r="D619" s="65" t="n">
        <v>829.615437</v>
      </c>
      <c r="E619" s="65" t="n">
        <v>949.7405453</v>
      </c>
      <c r="F619" s="65" t="n">
        <v>208.1785314</v>
      </c>
      <c r="G619" s="65" t="n">
        <v>443.9338347</v>
      </c>
      <c r="H619" s="65" t="n">
        <v>37.15</v>
      </c>
      <c r="I619" s="65" t="n">
        <v>150</v>
      </c>
      <c r="J619" s="65" t="n">
        <v>792.7630979</v>
      </c>
      <c r="K619" s="65" t="n">
        <v>1483.271112</v>
      </c>
      <c r="L619" s="65" t="n">
        <v>1118.071944</v>
      </c>
      <c r="M619" s="65" t="n">
        <v>625.3214892</v>
      </c>
      <c r="N619" s="65" t="n">
        <v>167.7887993</v>
      </c>
      <c r="O619" s="65" t="n">
        <v>1535</v>
      </c>
      <c r="P619" s="65" t="n">
        <v>270.4</v>
      </c>
      <c r="Q619" s="65" t="n">
        <v>531.4012427</v>
      </c>
      <c r="R619" s="65" t="n">
        <v>112.9846026</v>
      </c>
      <c r="S619" s="65" t="n">
        <v>4102</v>
      </c>
      <c r="T619" s="66" t="n">
        <v>4624</v>
      </c>
      <c r="U619" s="66" t="n">
        <v>8328</v>
      </c>
      <c r="V619" s="65" t="n">
        <v>563.4</v>
      </c>
      <c r="W619" s="66" t="n">
        <v>891.4</v>
      </c>
      <c r="X619" s="65" t="n">
        <v>200.1</v>
      </c>
      <c r="Y619" s="65" t="n">
        <v>696.1355215</v>
      </c>
      <c r="Z619" s="65" t="n">
        <v>517.0654088</v>
      </c>
      <c r="AA619" s="65" t="n">
        <v>150</v>
      </c>
      <c r="AB619" s="65" t="n">
        <v>485.4</v>
      </c>
      <c r="AC619" s="67" t="n">
        <v>1668</v>
      </c>
      <c r="AD619" s="63"/>
    </row>
    <row r="620" customFormat="false" ht="15" hidden="false" customHeight="false" outlineLevel="0" collapsed="false">
      <c r="A620" s="64" t="n">
        <v>26755</v>
      </c>
      <c r="B620" s="65" t="n">
        <v>-38.76</v>
      </c>
      <c r="C620" s="65" t="n">
        <v>138.29322</v>
      </c>
      <c r="D620" s="65" t="n">
        <v>457.7823896</v>
      </c>
      <c r="E620" s="65" t="n">
        <v>1399.798295</v>
      </c>
      <c r="F620" s="65" t="n">
        <v>143.0230976</v>
      </c>
      <c r="G620" s="65" t="n">
        <v>304.9920267</v>
      </c>
      <c r="H620" s="65" t="n">
        <v>8.936</v>
      </c>
      <c r="I620" s="65" t="n">
        <v>150</v>
      </c>
      <c r="J620" s="65" t="n">
        <v>492.0194387</v>
      </c>
      <c r="K620" s="65" t="n">
        <v>818.4700572</v>
      </c>
      <c r="L620" s="65" t="n">
        <v>616.9528959</v>
      </c>
      <c r="M620" s="65" t="n">
        <v>345.0528435</v>
      </c>
      <c r="N620" s="65" t="n">
        <v>92.58597905</v>
      </c>
      <c r="O620" s="65" t="n">
        <v>1243</v>
      </c>
      <c r="P620" s="65" t="n">
        <v>175.5</v>
      </c>
      <c r="Q620" s="65" t="n">
        <v>293.2275846</v>
      </c>
      <c r="R620" s="65" t="n">
        <v>62.34498426</v>
      </c>
      <c r="S620" s="65" t="n">
        <v>6031</v>
      </c>
      <c r="T620" s="66" t="n">
        <v>5694</v>
      </c>
      <c r="U620" s="66" t="n">
        <v>7900</v>
      </c>
      <c r="V620" s="65" t="n">
        <v>227.6</v>
      </c>
      <c r="W620" s="66" t="n">
        <v>471.9</v>
      </c>
      <c r="X620" s="65" t="n">
        <v>1026</v>
      </c>
      <c r="Y620" s="65" t="n">
        <v>478.2599724</v>
      </c>
      <c r="Z620" s="65" t="n">
        <v>285.3170612</v>
      </c>
      <c r="AA620" s="65" t="n">
        <v>246.2</v>
      </c>
      <c r="AB620" s="65" t="n">
        <v>635.8</v>
      </c>
      <c r="AC620" s="67" t="n">
        <v>646.5</v>
      </c>
      <c r="AD620" s="63"/>
    </row>
    <row r="621" customFormat="false" ht="15" hidden="false" customHeight="false" outlineLevel="0" collapsed="false">
      <c r="A621" s="64" t="n">
        <v>26785</v>
      </c>
      <c r="B621" s="65" t="n">
        <v>-192.9</v>
      </c>
      <c r="C621" s="65" t="n">
        <v>64.90729145</v>
      </c>
      <c r="D621" s="65" t="n">
        <v>214.8580746</v>
      </c>
      <c r="E621" s="65" t="n">
        <v>303.8703331</v>
      </c>
      <c r="F621" s="65" t="n">
        <v>85.60389364</v>
      </c>
      <c r="G621" s="65" t="n">
        <v>182.5474727</v>
      </c>
      <c r="H621" s="65" t="n">
        <v>8.959</v>
      </c>
      <c r="I621" s="65" t="n">
        <v>237.1</v>
      </c>
      <c r="J621" s="65" t="n">
        <v>83.45002527</v>
      </c>
      <c r="K621" s="65" t="n">
        <v>384.1451847</v>
      </c>
      <c r="L621" s="65" t="n">
        <v>289.5640251</v>
      </c>
      <c r="M621" s="65" t="n">
        <v>161.9489768</v>
      </c>
      <c r="N621" s="65" t="n">
        <v>43.45480658</v>
      </c>
      <c r="O621" s="65" t="n">
        <v>1000</v>
      </c>
      <c r="P621" s="65" t="n">
        <v>228</v>
      </c>
      <c r="Q621" s="65" t="n">
        <v>137.6250281</v>
      </c>
      <c r="R621" s="65" t="n">
        <v>29.26133374</v>
      </c>
      <c r="S621" s="65" t="n">
        <v>4132</v>
      </c>
      <c r="T621" s="66" t="n">
        <v>3648</v>
      </c>
      <c r="U621" s="66" t="n">
        <v>5854</v>
      </c>
      <c r="V621" s="65" t="n">
        <v>606</v>
      </c>
      <c r="W621" s="66" t="n">
        <v>1299</v>
      </c>
      <c r="X621" s="65" t="n">
        <v>1037</v>
      </c>
      <c r="Y621" s="65" t="n">
        <v>286.2538743</v>
      </c>
      <c r="Z621" s="65" t="n">
        <v>133.9122601</v>
      </c>
      <c r="AA621" s="65" t="n">
        <v>237.3</v>
      </c>
      <c r="AB621" s="65" t="n">
        <v>380.7</v>
      </c>
      <c r="AC621" s="67" t="n">
        <v>545</v>
      </c>
      <c r="AD621" s="63"/>
    </row>
    <row r="622" customFormat="false" ht="15" hidden="false" customHeight="false" outlineLevel="0" collapsed="false">
      <c r="A622" s="64" t="n">
        <v>26816</v>
      </c>
      <c r="B622" s="65" t="n">
        <v>96.66</v>
      </c>
      <c r="C622" s="65" t="n">
        <v>52.25730501</v>
      </c>
      <c r="D622" s="65" t="n">
        <v>172.9837078</v>
      </c>
      <c r="E622" s="65" t="n">
        <v>185.2218502</v>
      </c>
      <c r="F622" s="65" t="n">
        <v>69.85433871</v>
      </c>
      <c r="G622" s="65" t="n">
        <v>148.9620676</v>
      </c>
      <c r="H622" s="65" t="n">
        <v>8.219</v>
      </c>
      <c r="I622" s="65" t="n">
        <v>50</v>
      </c>
      <c r="J622" s="65" t="n">
        <v>172.3375088</v>
      </c>
      <c r="K622" s="65" t="n">
        <v>309.2779199</v>
      </c>
      <c r="L622" s="65" t="n">
        <v>233.1299804</v>
      </c>
      <c r="M622" s="65" t="n">
        <v>130.3862307</v>
      </c>
      <c r="N622" s="65" t="n">
        <v>34.98576248</v>
      </c>
      <c r="O622" s="65" t="n">
        <v>1462</v>
      </c>
      <c r="P622" s="65" t="n">
        <v>177.1</v>
      </c>
      <c r="Q622" s="65" t="n">
        <v>110.802853</v>
      </c>
      <c r="R622" s="65" t="n">
        <v>23.55850026</v>
      </c>
      <c r="S622" s="65" t="n">
        <v>13097</v>
      </c>
      <c r="T622" s="66" t="n">
        <v>7113</v>
      </c>
      <c r="U622" s="66" t="n">
        <v>6715</v>
      </c>
      <c r="V622" s="65" t="n">
        <v>587.8</v>
      </c>
      <c r="W622" s="66" t="n">
        <v>562</v>
      </c>
      <c r="X622" s="65" t="n">
        <v>298.5</v>
      </c>
      <c r="Y622" s="65" t="n">
        <v>233.588383</v>
      </c>
      <c r="Z622" s="65" t="n">
        <v>107.813678</v>
      </c>
      <c r="AA622" s="65" t="n">
        <v>50</v>
      </c>
      <c r="AB622" s="65" t="n">
        <v>0</v>
      </c>
      <c r="AC622" s="67" t="n">
        <v>669.2</v>
      </c>
      <c r="AD622" s="63"/>
    </row>
    <row r="623" customFormat="false" ht="15" hidden="false" customHeight="false" outlineLevel="0" collapsed="false">
      <c r="A623" s="64" t="n">
        <v>26846</v>
      </c>
      <c r="B623" s="65" t="n">
        <v>188</v>
      </c>
      <c r="C623" s="65" t="n">
        <v>33.18422118</v>
      </c>
      <c r="D623" s="65" t="n">
        <v>109.8474102</v>
      </c>
      <c r="E623" s="65" t="n">
        <v>48.61286425</v>
      </c>
      <c r="F623" s="65" t="n">
        <v>60.66748545</v>
      </c>
      <c r="G623" s="65" t="n">
        <v>129.3714068</v>
      </c>
      <c r="H623" s="65" t="n">
        <v>13.9</v>
      </c>
      <c r="I623" s="65" t="n">
        <v>85</v>
      </c>
      <c r="J623" s="65" t="n">
        <v>33.33849845</v>
      </c>
      <c r="K623" s="65" t="n">
        <v>196.3964062</v>
      </c>
      <c r="L623" s="65" t="n">
        <v>148.0412514</v>
      </c>
      <c r="M623" s="65" t="n">
        <v>82.79733365</v>
      </c>
      <c r="N623" s="65" t="n">
        <v>22.21651652</v>
      </c>
      <c r="O623" s="65" t="n">
        <v>1472</v>
      </c>
      <c r="P623" s="65" t="n">
        <v>127.6</v>
      </c>
      <c r="Q623" s="65" t="n">
        <v>70.36157682</v>
      </c>
      <c r="R623" s="65" t="n">
        <v>14.96002296</v>
      </c>
      <c r="S623" s="65" t="n">
        <v>11683</v>
      </c>
      <c r="T623" s="66" t="n">
        <v>6846</v>
      </c>
      <c r="U623" s="66" t="n">
        <v>8271</v>
      </c>
      <c r="V623" s="65" t="n">
        <v>877.6</v>
      </c>
      <c r="W623" s="66" t="n">
        <v>717.6</v>
      </c>
      <c r="X623" s="65" t="n">
        <v>328.9</v>
      </c>
      <c r="Y623" s="65" t="n">
        <v>202.8681409</v>
      </c>
      <c r="Z623" s="65" t="n">
        <v>68.46340309</v>
      </c>
      <c r="AA623" s="65" t="n">
        <v>50</v>
      </c>
      <c r="AB623" s="65" t="n">
        <v>0</v>
      </c>
      <c r="AC623" s="67" t="n">
        <v>1020</v>
      </c>
      <c r="AD623" s="63"/>
    </row>
    <row r="624" customFormat="false" ht="15" hidden="false" customHeight="false" outlineLevel="0" collapsed="false">
      <c r="A624" s="64" t="n">
        <v>26877</v>
      </c>
      <c r="B624" s="65" t="n">
        <v>73.09</v>
      </c>
      <c r="C624" s="65" t="n">
        <v>27.83627866</v>
      </c>
      <c r="D624" s="65" t="n">
        <v>92.14448952</v>
      </c>
      <c r="E624" s="65" t="n">
        <v>59.66022452</v>
      </c>
      <c r="F624" s="65" t="n">
        <v>53.29665862</v>
      </c>
      <c r="G624" s="65" t="n">
        <v>113.6533623</v>
      </c>
      <c r="H624" s="65" t="n">
        <v>14.9</v>
      </c>
      <c r="I624" s="65" t="n">
        <v>85</v>
      </c>
      <c r="J624" s="65" t="n">
        <v>20.28480293</v>
      </c>
      <c r="K624" s="65" t="n">
        <v>164.7453186</v>
      </c>
      <c r="L624" s="65" t="n">
        <v>124.1830419</v>
      </c>
      <c r="M624" s="65" t="n">
        <v>69.45378164</v>
      </c>
      <c r="N624" s="65" t="n">
        <v>18.6361205</v>
      </c>
      <c r="O624" s="65" t="n">
        <v>1471</v>
      </c>
      <c r="P624" s="65" t="n">
        <v>114.6</v>
      </c>
      <c r="Q624" s="65" t="n">
        <v>59.02216142</v>
      </c>
      <c r="R624" s="65" t="n">
        <v>12.54907764</v>
      </c>
      <c r="S624" s="65" t="n">
        <v>8626</v>
      </c>
      <c r="T624" s="66" t="n">
        <v>5104</v>
      </c>
      <c r="U624" s="66" t="n">
        <v>6529</v>
      </c>
      <c r="V624" s="65" t="n">
        <v>1187</v>
      </c>
      <c r="W624" s="66" t="n">
        <v>1092</v>
      </c>
      <c r="X624" s="65" t="n">
        <v>331.8</v>
      </c>
      <c r="Y624" s="65" t="n">
        <v>178.2205735</v>
      </c>
      <c r="Z624" s="65" t="n">
        <v>57.42989585</v>
      </c>
      <c r="AA624" s="65" t="n">
        <v>50</v>
      </c>
      <c r="AB624" s="65" t="n">
        <v>0</v>
      </c>
      <c r="AC624" s="67" t="n">
        <v>2197</v>
      </c>
      <c r="AD624" s="63"/>
    </row>
    <row r="625" customFormat="false" ht="15" hidden="false" customHeight="false" outlineLevel="0" collapsed="false">
      <c r="A625" s="64" t="n">
        <v>26908</v>
      </c>
      <c r="B625" s="65" t="n">
        <v>281</v>
      </c>
      <c r="C625" s="65" t="n">
        <v>35.41509941</v>
      </c>
      <c r="D625" s="65" t="n">
        <v>117.2321307</v>
      </c>
      <c r="E625" s="65" t="n">
        <v>127.40157</v>
      </c>
      <c r="F625" s="65" t="n">
        <v>48.60231477</v>
      </c>
      <c r="G625" s="65" t="n">
        <v>103.6428292</v>
      </c>
      <c r="H625" s="65" t="n">
        <v>16.54</v>
      </c>
      <c r="I625" s="65" t="n">
        <v>30</v>
      </c>
      <c r="J625" s="65" t="n">
        <v>76.71228525</v>
      </c>
      <c r="K625" s="65" t="n">
        <v>209.5995627</v>
      </c>
      <c r="L625" s="65" t="n">
        <v>157.9936322</v>
      </c>
      <c r="M625" s="65" t="n">
        <v>88.36355647</v>
      </c>
      <c r="N625" s="65" t="n">
        <v>23.71006801</v>
      </c>
      <c r="O625" s="65" t="n">
        <v>1513</v>
      </c>
      <c r="P625" s="65" t="n">
        <v>78.22</v>
      </c>
      <c r="Q625" s="65" t="n">
        <v>75.09178004</v>
      </c>
      <c r="R625" s="65" t="n">
        <v>15.9657416</v>
      </c>
      <c r="S625" s="65" t="n">
        <v>3892</v>
      </c>
      <c r="T625" s="66" t="n">
        <v>3250</v>
      </c>
      <c r="U625" s="66" t="n">
        <v>6844</v>
      </c>
      <c r="V625" s="65" t="n">
        <v>1196</v>
      </c>
      <c r="W625" s="66" t="n">
        <v>1167</v>
      </c>
      <c r="X625" s="65" t="n">
        <v>279.9</v>
      </c>
      <c r="Y625" s="65" t="n">
        <v>162.5229918</v>
      </c>
      <c r="Z625" s="65" t="n">
        <v>73.06599764</v>
      </c>
      <c r="AA625" s="65" t="n">
        <v>50</v>
      </c>
      <c r="AB625" s="65" t="n">
        <v>46.83</v>
      </c>
      <c r="AC625" s="67" t="n">
        <v>1273</v>
      </c>
      <c r="AD625" s="63"/>
    </row>
    <row r="626" customFormat="false" ht="15" hidden="false" customHeight="false" outlineLevel="0" collapsed="false">
      <c r="A626" s="64" t="n">
        <v>26938</v>
      </c>
      <c r="B626" s="65" t="n">
        <v>375</v>
      </c>
      <c r="C626" s="65" t="n">
        <v>36.8913116</v>
      </c>
      <c r="D626" s="65" t="n">
        <v>122.1187328</v>
      </c>
      <c r="E626" s="65" t="n">
        <v>147.9358751</v>
      </c>
      <c r="F626" s="65" t="n">
        <v>34.15711354</v>
      </c>
      <c r="G626" s="65" t="n">
        <v>72.83891521</v>
      </c>
      <c r="H626" s="65" t="n">
        <v>6.06</v>
      </c>
      <c r="I626" s="65" t="n">
        <v>30</v>
      </c>
      <c r="J626" s="65" t="n">
        <v>105.1231459</v>
      </c>
      <c r="K626" s="65" t="n">
        <v>218.3363285</v>
      </c>
      <c r="L626" s="65" t="n">
        <v>164.5793013</v>
      </c>
      <c r="M626" s="65" t="n">
        <v>92.04682608</v>
      </c>
      <c r="N626" s="65" t="n">
        <v>24.69837786</v>
      </c>
      <c r="O626" s="65" t="n">
        <v>1490</v>
      </c>
      <c r="P626" s="65" t="n">
        <v>247.1</v>
      </c>
      <c r="Q626" s="65" t="n">
        <v>78.22184047</v>
      </c>
      <c r="R626" s="65" t="n">
        <v>16.63124368</v>
      </c>
      <c r="S626" s="65" t="n">
        <v>11022</v>
      </c>
      <c r="T626" s="66" t="n">
        <v>9716</v>
      </c>
      <c r="U626" s="66" t="n">
        <v>11569</v>
      </c>
      <c r="V626" s="65" t="n">
        <v>597</v>
      </c>
      <c r="W626" s="66" t="n">
        <v>778</v>
      </c>
      <c r="X626" s="65" t="n">
        <v>642.7</v>
      </c>
      <c r="Y626" s="65" t="n">
        <v>114.2191747</v>
      </c>
      <c r="Z626" s="65" t="n">
        <v>76.11161712</v>
      </c>
      <c r="AA626" s="65" t="n">
        <v>126</v>
      </c>
      <c r="AB626" s="65" t="n">
        <v>73.88</v>
      </c>
      <c r="AC626" s="67" t="n">
        <v>553.6</v>
      </c>
      <c r="AD626" s="63"/>
    </row>
    <row r="627" customFormat="false" ht="15" hidden="false" customHeight="false" outlineLevel="0" collapsed="false">
      <c r="A627" s="64" t="n">
        <v>26969</v>
      </c>
      <c r="B627" s="65" t="n">
        <v>375</v>
      </c>
      <c r="C627" s="65" t="n">
        <v>113.327956</v>
      </c>
      <c r="D627" s="65" t="n">
        <v>375.1416194</v>
      </c>
      <c r="E627" s="65" t="n">
        <v>461.1736556</v>
      </c>
      <c r="F627" s="65" t="n">
        <v>102.1644038</v>
      </c>
      <c r="G627" s="65" t="n">
        <v>217.8622131</v>
      </c>
      <c r="H627" s="65" t="n">
        <v>118.8</v>
      </c>
      <c r="I627" s="65" t="n">
        <v>70</v>
      </c>
      <c r="J627" s="65" t="n">
        <v>328.8981241</v>
      </c>
      <c r="K627" s="65" t="n">
        <v>670.7164576</v>
      </c>
      <c r="L627" s="65" t="n">
        <v>505.5780077</v>
      </c>
      <c r="M627" s="65" t="n">
        <v>282.7624772</v>
      </c>
      <c r="N627" s="65" t="n">
        <v>75.87197522</v>
      </c>
      <c r="O627" s="65" t="n">
        <v>1561</v>
      </c>
      <c r="P627" s="65" t="n">
        <v>176.5</v>
      </c>
      <c r="Q627" s="65" t="n">
        <v>240.2929284</v>
      </c>
      <c r="R627" s="65" t="n">
        <v>51.09020987</v>
      </c>
      <c r="S627" s="65" t="n">
        <v>4230</v>
      </c>
      <c r="T627" s="66" t="n">
        <v>5070</v>
      </c>
      <c r="U627" s="66" t="n">
        <v>11223</v>
      </c>
      <c r="V627" s="65" t="n">
        <v>169.1</v>
      </c>
      <c r="W627" s="66" t="n">
        <v>410.4</v>
      </c>
      <c r="X627" s="65" t="n">
        <v>200.2</v>
      </c>
      <c r="Y627" s="65" t="n">
        <v>341.6311474</v>
      </c>
      <c r="Z627" s="65" t="n">
        <v>233.8104454</v>
      </c>
      <c r="AA627" s="65" t="n">
        <v>150</v>
      </c>
      <c r="AB627" s="65" t="n">
        <v>695.7</v>
      </c>
      <c r="AC627" s="67" t="n">
        <v>535.2</v>
      </c>
      <c r="AD627" s="63"/>
    </row>
    <row r="628" customFormat="false" ht="15" hidden="false" customHeight="false" outlineLevel="0" collapsed="false">
      <c r="A628" s="64" t="n">
        <v>26999</v>
      </c>
      <c r="B628" s="65" t="n">
        <v>1160</v>
      </c>
      <c r="C628" s="65" t="n">
        <v>102.0672097</v>
      </c>
      <c r="D628" s="65" t="n">
        <v>337.8659573</v>
      </c>
      <c r="E628" s="65" t="n">
        <v>277.0123253</v>
      </c>
      <c r="F628" s="65" t="n">
        <v>73.35643659</v>
      </c>
      <c r="G628" s="65" t="n">
        <v>156.4301755</v>
      </c>
      <c r="H628" s="65" t="n">
        <v>121.8</v>
      </c>
      <c r="I628" s="65" t="n">
        <v>150</v>
      </c>
      <c r="J628" s="65" t="n">
        <v>143.411535</v>
      </c>
      <c r="K628" s="65" t="n">
        <v>604.0712261</v>
      </c>
      <c r="L628" s="65" t="n">
        <v>455.3416328</v>
      </c>
      <c r="M628" s="65" t="n">
        <v>254.6659984</v>
      </c>
      <c r="N628" s="65" t="n">
        <v>68.33301401</v>
      </c>
      <c r="O628" s="65" t="n">
        <v>1589</v>
      </c>
      <c r="P628" s="65" t="n">
        <v>206.8</v>
      </c>
      <c r="Q628" s="65" t="n">
        <v>216.416404</v>
      </c>
      <c r="R628" s="65" t="n">
        <v>46.01366996</v>
      </c>
      <c r="S628" s="65" t="n">
        <v>6230</v>
      </c>
      <c r="T628" s="66" t="n">
        <v>8206</v>
      </c>
      <c r="U628" s="66" t="n">
        <v>16893</v>
      </c>
      <c r="V628" s="65" t="n">
        <v>348.3</v>
      </c>
      <c r="W628" s="66" t="n">
        <v>809</v>
      </c>
      <c r="X628" s="65" t="n">
        <v>200.2</v>
      </c>
      <c r="Y628" s="65" t="n">
        <v>245.2991714</v>
      </c>
      <c r="Z628" s="65" t="n">
        <v>210.578048</v>
      </c>
      <c r="AA628" s="65" t="n">
        <v>153.9</v>
      </c>
      <c r="AB628" s="65" t="n">
        <v>989.6</v>
      </c>
      <c r="AC628" s="67" t="n">
        <v>487.9</v>
      </c>
      <c r="AD628" s="63"/>
    </row>
    <row r="629" customFormat="false" ht="15" hidden="false" customHeight="false" outlineLevel="0" collapsed="false">
      <c r="A629" s="64" t="n">
        <v>27030</v>
      </c>
      <c r="B629" s="65" t="n">
        <v>17098</v>
      </c>
      <c r="C629" s="65" t="n">
        <v>439.1492379</v>
      </c>
      <c r="D629" s="65" t="n">
        <v>1453.685058</v>
      </c>
      <c r="E629" s="65" t="n">
        <v>1273.895899</v>
      </c>
      <c r="F629" s="65" t="n">
        <v>475.7749993</v>
      </c>
      <c r="G629" s="65" t="n">
        <v>1014.574455</v>
      </c>
      <c r="H629" s="65" t="n">
        <v>461.8</v>
      </c>
      <c r="I629" s="65" t="n">
        <v>150</v>
      </c>
      <c r="J629" s="65" t="n">
        <v>1149.368769</v>
      </c>
      <c r="K629" s="65" t="n">
        <v>2599.046446</v>
      </c>
      <c r="L629" s="65" t="n">
        <v>1959.129985</v>
      </c>
      <c r="M629" s="65" t="n">
        <v>1095.713104</v>
      </c>
      <c r="N629" s="65" t="n">
        <v>294.0061859</v>
      </c>
      <c r="O629" s="65" t="n">
        <v>1700</v>
      </c>
      <c r="P629" s="65" t="n">
        <v>225.2</v>
      </c>
      <c r="Q629" s="65" t="n">
        <v>931.1423244</v>
      </c>
      <c r="R629" s="65" t="n">
        <v>197.9760998</v>
      </c>
      <c r="S629" s="65" t="n">
        <v>18128</v>
      </c>
      <c r="T629" s="66" t="n">
        <v>31953</v>
      </c>
      <c r="U629" s="66" t="n">
        <v>73192</v>
      </c>
      <c r="V629" s="65" t="n">
        <v>924.5</v>
      </c>
      <c r="W629" s="66" t="n">
        <v>1410</v>
      </c>
      <c r="X629" s="65" t="n">
        <v>220.2</v>
      </c>
      <c r="Y629" s="65" t="n">
        <v>1590.960773</v>
      </c>
      <c r="Z629" s="65" t="n">
        <v>906.022508</v>
      </c>
      <c r="AA629" s="65" t="n">
        <v>159.9</v>
      </c>
      <c r="AB629" s="65" t="n">
        <v>6737</v>
      </c>
      <c r="AC629" s="67" t="n">
        <v>7766</v>
      </c>
      <c r="AD629" s="63"/>
    </row>
    <row r="630" customFormat="false" ht="15" hidden="false" customHeight="false" outlineLevel="0" collapsed="false">
      <c r="A630" s="64" t="n">
        <v>27061</v>
      </c>
      <c r="B630" s="65" t="n">
        <v>5310</v>
      </c>
      <c r="C630" s="65" t="n">
        <v>665.2472949</v>
      </c>
      <c r="D630" s="65" t="n">
        <v>2202.121668</v>
      </c>
      <c r="E630" s="65" t="n">
        <v>1397.880695</v>
      </c>
      <c r="F630" s="65" t="n">
        <v>659.328747</v>
      </c>
      <c r="G630" s="65" t="n">
        <v>1405.996752</v>
      </c>
      <c r="H630" s="65" t="n">
        <v>349.6</v>
      </c>
      <c r="I630" s="65" t="n">
        <v>200</v>
      </c>
      <c r="J630" s="65" t="n">
        <v>1457.431406</v>
      </c>
      <c r="K630" s="65" t="n">
        <v>3937.17777</v>
      </c>
      <c r="L630" s="65" t="n">
        <v>2967.797301</v>
      </c>
      <c r="M630" s="65" t="n">
        <v>1659.846164</v>
      </c>
      <c r="N630" s="65" t="n">
        <v>445.3766577</v>
      </c>
      <c r="O630" s="65" t="n">
        <v>4590</v>
      </c>
      <c r="P630" s="65" t="n">
        <v>285.3</v>
      </c>
      <c r="Q630" s="65" t="n">
        <v>1410.545343</v>
      </c>
      <c r="R630" s="65" t="n">
        <v>299.9050288</v>
      </c>
      <c r="S630" s="65" t="n">
        <v>18886</v>
      </c>
      <c r="T630" s="66" t="n">
        <v>27222</v>
      </c>
      <c r="U630" s="66" t="n">
        <v>48692</v>
      </c>
      <c r="V630" s="65" t="n">
        <v>5026</v>
      </c>
      <c r="W630" s="66" t="n">
        <v>5935</v>
      </c>
      <c r="X630" s="65" t="n">
        <v>221.7</v>
      </c>
      <c r="Y630" s="65" t="n">
        <v>2204.752614</v>
      </c>
      <c r="Z630" s="65" t="n">
        <v>1372.492471</v>
      </c>
      <c r="AA630" s="65" t="n">
        <v>150</v>
      </c>
      <c r="AB630" s="65" t="n">
        <v>3116</v>
      </c>
      <c r="AC630" s="67" t="n">
        <v>5539</v>
      </c>
      <c r="AD630" s="63"/>
    </row>
    <row r="631" customFormat="false" ht="15" hidden="false" customHeight="false" outlineLevel="0" collapsed="false">
      <c r="A631" s="64" t="n">
        <v>27089</v>
      </c>
      <c r="B631" s="65" t="n">
        <v>16745</v>
      </c>
      <c r="C631" s="65" t="n">
        <v>278.4099715</v>
      </c>
      <c r="D631" s="65" t="n">
        <v>921.6010881</v>
      </c>
      <c r="E631" s="65" t="n">
        <v>958.491626</v>
      </c>
      <c r="F631" s="65" t="n">
        <v>237.2467999</v>
      </c>
      <c r="G631" s="65" t="n">
        <v>505.9209562</v>
      </c>
      <c r="H631" s="65" t="n">
        <v>696.3</v>
      </c>
      <c r="I631" s="65" t="n">
        <v>200</v>
      </c>
      <c r="J631" s="65" t="n">
        <v>698.1800496</v>
      </c>
      <c r="K631" s="65" t="n">
        <v>1647.732443</v>
      </c>
      <c r="L631" s="65" t="n">
        <v>1242.04092</v>
      </c>
      <c r="M631" s="65" t="n">
        <v>694.6555465</v>
      </c>
      <c r="N631" s="65" t="n">
        <v>186.3927949</v>
      </c>
      <c r="O631" s="65" t="n">
        <v>12269</v>
      </c>
      <c r="P631" s="65" t="n">
        <v>2318</v>
      </c>
      <c r="Q631" s="65" t="n">
        <v>590.3216619</v>
      </c>
      <c r="R631" s="65" t="n">
        <v>125.5120482</v>
      </c>
      <c r="S631" s="65" t="n">
        <v>21762</v>
      </c>
      <c r="T631" s="66" t="n">
        <v>27697</v>
      </c>
      <c r="U631" s="66" t="n">
        <v>72767</v>
      </c>
      <c r="V631" s="65" t="n">
        <v>7742</v>
      </c>
      <c r="W631" s="66" t="n">
        <v>10775</v>
      </c>
      <c r="X631" s="65" t="n">
        <v>337.6</v>
      </c>
      <c r="Y631" s="65" t="n">
        <v>793.3379282</v>
      </c>
      <c r="Z631" s="65" t="n">
        <v>574.3963072</v>
      </c>
      <c r="AA631" s="65" t="n">
        <v>150</v>
      </c>
      <c r="AB631" s="65" t="n">
        <v>7572</v>
      </c>
      <c r="AC631" s="67" t="n">
        <v>3011</v>
      </c>
      <c r="AD631" s="63"/>
    </row>
    <row r="632" customFormat="false" ht="15" hidden="false" customHeight="false" outlineLevel="0" collapsed="false">
      <c r="A632" s="64" t="n">
        <v>27120</v>
      </c>
      <c r="B632" s="65" t="n">
        <v>3698</v>
      </c>
      <c r="C632" s="65" t="n">
        <v>144.250397</v>
      </c>
      <c r="D632" s="65" t="n">
        <v>477.5020165</v>
      </c>
      <c r="E632" s="65" t="n">
        <v>1271.311531</v>
      </c>
      <c r="F632" s="65" t="n">
        <v>154.885146</v>
      </c>
      <c r="G632" s="65" t="n">
        <v>330.2874525</v>
      </c>
      <c r="H632" s="65" t="n">
        <v>4.604</v>
      </c>
      <c r="I632" s="65" t="n">
        <v>200</v>
      </c>
      <c r="J632" s="65" t="n">
        <v>698.9496158</v>
      </c>
      <c r="K632" s="65" t="n">
        <v>853.7268179</v>
      </c>
      <c r="L632" s="65" t="n">
        <v>643.5290186</v>
      </c>
      <c r="M632" s="65" t="n">
        <v>359.9164851</v>
      </c>
      <c r="N632" s="65" t="n">
        <v>96.57425166</v>
      </c>
      <c r="O632" s="65" t="n">
        <v>10003</v>
      </c>
      <c r="P632" s="65" t="n">
        <v>1180</v>
      </c>
      <c r="Q632" s="65" t="n">
        <v>305.8587795</v>
      </c>
      <c r="R632" s="65" t="n">
        <v>65.03058305</v>
      </c>
      <c r="S632" s="65" t="n">
        <v>19890</v>
      </c>
      <c r="T632" s="66" t="n">
        <v>24007</v>
      </c>
      <c r="U632" s="66" t="n">
        <v>48185</v>
      </c>
      <c r="V632" s="65" t="n">
        <v>10770</v>
      </c>
      <c r="W632" s="66" t="n">
        <v>13150</v>
      </c>
      <c r="X632" s="65" t="n">
        <v>1577</v>
      </c>
      <c r="Y632" s="65" t="n">
        <v>517.9258934</v>
      </c>
      <c r="Z632" s="65" t="n">
        <v>297.6074991</v>
      </c>
      <c r="AA632" s="65" t="n">
        <v>2190</v>
      </c>
      <c r="AB632" s="65" t="n">
        <v>5124</v>
      </c>
      <c r="AC632" s="67" t="n">
        <v>394.1</v>
      </c>
      <c r="AD632" s="63"/>
    </row>
    <row r="633" customFormat="false" ht="15" hidden="false" customHeight="false" outlineLevel="0" collapsed="false">
      <c r="A633" s="64" t="n">
        <v>27150</v>
      </c>
      <c r="B633" s="65" t="n">
        <v>3952</v>
      </c>
      <c r="C633" s="65" t="n">
        <v>53.74392826</v>
      </c>
      <c r="D633" s="65" t="n">
        <v>177.904773</v>
      </c>
      <c r="E633" s="65" t="n">
        <v>329.1863973</v>
      </c>
      <c r="F633" s="65" t="n">
        <v>71.01848206</v>
      </c>
      <c r="G633" s="65" t="n">
        <v>151.4445648</v>
      </c>
      <c r="H633" s="65" t="n">
        <v>5.511</v>
      </c>
      <c r="I633" s="65" t="n">
        <v>277.4</v>
      </c>
      <c r="J633" s="65" t="n">
        <v>173.1026461</v>
      </c>
      <c r="K633" s="65" t="n">
        <v>318.0763022</v>
      </c>
      <c r="L633" s="65" t="n">
        <v>239.7620952</v>
      </c>
      <c r="M633" s="65" t="n">
        <v>134.0954768</v>
      </c>
      <c r="N633" s="65" t="n">
        <v>35.98104243</v>
      </c>
      <c r="O633" s="65" t="n">
        <v>6444</v>
      </c>
      <c r="P633" s="65" t="n">
        <v>3607</v>
      </c>
      <c r="Q633" s="65" t="n">
        <v>113.9549883</v>
      </c>
      <c r="R633" s="65" t="n">
        <v>24.22869582</v>
      </c>
      <c r="S633" s="65" t="n">
        <v>8311</v>
      </c>
      <c r="T633" s="66" t="n">
        <v>7521</v>
      </c>
      <c r="U633" s="66" t="n">
        <v>25917</v>
      </c>
      <c r="V633" s="65" t="n">
        <v>7981</v>
      </c>
      <c r="W633" s="66" t="n">
        <v>12385</v>
      </c>
      <c r="X633" s="65" t="n">
        <v>1560</v>
      </c>
      <c r="Y633" s="65" t="n">
        <v>237.4812029</v>
      </c>
      <c r="Z633" s="65" t="n">
        <v>110.8807769</v>
      </c>
      <c r="AA633" s="65" t="n">
        <v>4226</v>
      </c>
      <c r="AB633" s="65" t="n">
        <v>7370</v>
      </c>
      <c r="AC633" s="67" t="n">
        <v>355.2</v>
      </c>
      <c r="AD633" s="63"/>
    </row>
    <row r="634" customFormat="false" ht="15" hidden="false" customHeight="false" outlineLevel="0" collapsed="false">
      <c r="A634" s="64" t="n">
        <v>27181</v>
      </c>
      <c r="B634" s="65" t="n">
        <v>4862</v>
      </c>
      <c r="C634" s="65" t="n">
        <v>32.50413585</v>
      </c>
      <c r="D634" s="65" t="n">
        <v>107.5961713</v>
      </c>
      <c r="E634" s="65" t="n">
        <v>40.58436435</v>
      </c>
      <c r="F634" s="65" t="n">
        <v>54.28386248</v>
      </c>
      <c r="G634" s="65" t="n">
        <v>115.7585419</v>
      </c>
      <c r="H634" s="65" t="n">
        <v>9.429</v>
      </c>
      <c r="I634" s="65" t="n">
        <v>200</v>
      </c>
      <c r="J634" s="65" t="n">
        <v>83.79507158</v>
      </c>
      <c r="K634" s="65" t="n">
        <v>192.3714115</v>
      </c>
      <c r="L634" s="65" t="n">
        <v>145.0072588</v>
      </c>
      <c r="M634" s="65" t="n">
        <v>81.1004654</v>
      </c>
      <c r="N634" s="65" t="n">
        <v>21.76120595</v>
      </c>
      <c r="O634" s="65" t="n">
        <v>4143</v>
      </c>
      <c r="P634" s="65" t="n">
        <v>2254</v>
      </c>
      <c r="Q634" s="65" t="n">
        <v>68.91956992</v>
      </c>
      <c r="R634" s="65" t="n">
        <v>14.6534287</v>
      </c>
      <c r="S634" s="65" t="n">
        <v>14029</v>
      </c>
      <c r="T634" s="66" t="n">
        <v>6393</v>
      </c>
      <c r="U634" s="66" t="n">
        <v>16495</v>
      </c>
      <c r="V634" s="65" t="n">
        <v>2283</v>
      </c>
      <c r="W634" s="66" t="n">
        <v>4610</v>
      </c>
      <c r="X634" s="65" t="n">
        <v>469.6</v>
      </c>
      <c r="Y634" s="65" t="n">
        <v>181.5217192</v>
      </c>
      <c r="Z634" s="65" t="n">
        <v>67.06029782</v>
      </c>
      <c r="AA634" s="65" t="n">
        <v>3282</v>
      </c>
      <c r="AB634" s="65" t="n">
        <v>2290</v>
      </c>
      <c r="AC634" s="67" t="n">
        <v>719.8</v>
      </c>
      <c r="AD634" s="63"/>
    </row>
    <row r="635" customFormat="false" ht="15" hidden="false" customHeight="false" outlineLevel="0" collapsed="false">
      <c r="A635" s="64" t="n">
        <v>27211</v>
      </c>
      <c r="B635" s="65" t="n">
        <v>2183</v>
      </c>
      <c r="C635" s="65" t="n">
        <v>26.04866342</v>
      </c>
      <c r="D635" s="65" t="n">
        <v>86.22707163</v>
      </c>
      <c r="E635" s="65" t="n">
        <v>13.27524068</v>
      </c>
      <c r="F635" s="65" t="n">
        <v>50.58746223</v>
      </c>
      <c r="G635" s="65" t="n">
        <v>107.8760905</v>
      </c>
      <c r="H635" s="65" t="n">
        <v>12.92</v>
      </c>
      <c r="I635" s="65" t="n">
        <v>85</v>
      </c>
      <c r="J635" s="65" t="n">
        <v>76.95075344</v>
      </c>
      <c r="K635" s="65" t="n">
        <v>154.1655552</v>
      </c>
      <c r="L635" s="65" t="n">
        <v>116.2081433</v>
      </c>
      <c r="M635" s="65" t="n">
        <v>64.99353608</v>
      </c>
      <c r="N635" s="65" t="n">
        <v>17.43932932</v>
      </c>
      <c r="O635" s="65" t="n">
        <v>9160</v>
      </c>
      <c r="P635" s="65" t="n">
        <v>1056</v>
      </c>
      <c r="Q635" s="65" t="n">
        <v>55.23182306</v>
      </c>
      <c r="R635" s="65" t="n">
        <v>11.74318966</v>
      </c>
      <c r="S635" s="65" t="n">
        <v>13010</v>
      </c>
      <c r="T635" s="66" t="n">
        <v>6811</v>
      </c>
      <c r="U635" s="66" t="n">
        <v>18993</v>
      </c>
      <c r="V635" s="65" t="n">
        <v>1143</v>
      </c>
      <c r="W635" s="66" t="n">
        <v>1933</v>
      </c>
      <c r="X635" s="65" t="n">
        <v>313.1</v>
      </c>
      <c r="Y635" s="65" t="n">
        <v>169.1611963</v>
      </c>
      <c r="Z635" s="65" t="n">
        <v>53.74181103</v>
      </c>
      <c r="AA635" s="65" t="n">
        <v>250</v>
      </c>
      <c r="AB635" s="65" t="n">
        <v>700</v>
      </c>
      <c r="AC635" s="67" t="n">
        <v>989</v>
      </c>
      <c r="AD635" s="63"/>
    </row>
    <row r="636" customFormat="false" ht="15" hidden="false" customHeight="false" outlineLevel="0" collapsed="false">
      <c r="A636" s="64" t="n">
        <v>27242</v>
      </c>
      <c r="B636" s="65" t="n">
        <v>1351</v>
      </c>
      <c r="C636" s="65" t="n">
        <v>24.85126491</v>
      </c>
      <c r="D636" s="65" t="n">
        <v>82.26340695</v>
      </c>
      <c r="E636" s="65" t="n">
        <v>62.91849338</v>
      </c>
      <c r="F636" s="65" t="n">
        <v>56.35186562</v>
      </c>
      <c r="G636" s="65" t="n">
        <v>120.1684902</v>
      </c>
      <c r="H636" s="65" t="n">
        <v>14.01</v>
      </c>
      <c r="I636" s="65" t="n">
        <v>85</v>
      </c>
      <c r="J636" s="65" t="n">
        <v>17.02315362</v>
      </c>
      <c r="K636" s="65" t="n">
        <v>147.0789111</v>
      </c>
      <c r="L636" s="65" t="n">
        <v>110.8663162</v>
      </c>
      <c r="M636" s="65" t="n">
        <v>62.0059293</v>
      </c>
      <c r="N636" s="65" t="n">
        <v>16.63768254</v>
      </c>
      <c r="O636" s="65" t="n">
        <v>8066</v>
      </c>
      <c r="P636" s="65" t="n">
        <v>913.8</v>
      </c>
      <c r="Q636" s="65" t="n">
        <v>52.69294029</v>
      </c>
      <c r="R636" s="65" t="n">
        <v>11.20338162</v>
      </c>
      <c r="S636" s="65" t="n">
        <v>9977</v>
      </c>
      <c r="T636" s="66" t="n">
        <v>5064</v>
      </c>
      <c r="U636" s="66" t="n">
        <v>15124</v>
      </c>
      <c r="V636" s="65" t="n">
        <v>1289</v>
      </c>
      <c r="W636" s="66" t="n">
        <v>2006</v>
      </c>
      <c r="X636" s="65" t="n">
        <v>340.7</v>
      </c>
      <c r="Y636" s="65" t="n">
        <v>188.4369877</v>
      </c>
      <c r="Z636" s="65" t="n">
        <v>51.27142077</v>
      </c>
      <c r="AA636" s="65" t="n">
        <v>250</v>
      </c>
      <c r="AB636" s="65" t="n">
        <v>600</v>
      </c>
      <c r="AC636" s="67" t="n">
        <v>1010</v>
      </c>
      <c r="AD636" s="63"/>
    </row>
    <row r="637" customFormat="false" ht="15" hidden="false" customHeight="false" outlineLevel="0" collapsed="false">
      <c r="A637" s="64" t="n">
        <v>27273</v>
      </c>
      <c r="B637" s="65" t="n">
        <v>1170</v>
      </c>
      <c r="C637" s="65" t="n">
        <v>64.97232462</v>
      </c>
      <c r="D637" s="65" t="n">
        <v>215.0733494</v>
      </c>
      <c r="E637" s="65" t="n">
        <v>261.2815786</v>
      </c>
      <c r="F637" s="65" t="n">
        <v>66.90309052</v>
      </c>
      <c r="G637" s="65" t="n">
        <v>142.6686284</v>
      </c>
      <c r="H637" s="65" t="n">
        <v>17.44</v>
      </c>
      <c r="I637" s="65" t="n">
        <v>150</v>
      </c>
      <c r="J637" s="65" t="n">
        <v>131.5536886</v>
      </c>
      <c r="K637" s="65" t="n">
        <v>384.5300749</v>
      </c>
      <c r="L637" s="65" t="n">
        <v>289.8541507</v>
      </c>
      <c r="M637" s="65" t="n">
        <v>162.1112399</v>
      </c>
      <c r="N637" s="65" t="n">
        <v>43.49834566</v>
      </c>
      <c r="O637" s="65" t="n">
        <v>1000</v>
      </c>
      <c r="P637" s="65" t="n">
        <v>996.2</v>
      </c>
      <c r="Q637" s="65" t="n">
        <v>137.7629201</v>
      </c>
      <c r="R637" s="65" t="n">
        <v>29.29065182</v>
      </c>
      <c r="S637" s="65" t="n">
        <v>5613</v>
      </c>
      <c r="T637" s="66" t="n">
        <v>4715</v>
      </c>
      <c r="U637" s="66" t="n">
        <v>9788</v>
      </c>
      <c r="V637" s="65" t="n">
        <v>1642</v>
      </c>
      <c r="W637" s="66" t="n">
        <v>2553</v>
      </c>
      <c r="X637" s="65" t="n">
        <v>267.3</v>
      </c>
      <c r="Y637" s="65" t="n">
        <v>223.7196002</v>
      </c>
      <c r="Z637" s="65" t="n">
        <v>134.0464321</v>
      </c>
      <c r="AA637" s="65" t="n">
        <v>250</v>
      </c>
      <c r="AB637" s="65" t="n">
        <v>500</v>
      </c>
      <c r="AC637" s="67" t="n">
        <v>1098</v>
      </c>
      <c r="AD637" s="63"/>
    </row>
    <row r="638" customFormat="false" ht="15" hidden="false" customHeight="false" outlineLevel="0" collapsed="false">
      <c r="A638" s="64" t="n">
        <v>27303</v>
      </c>
      <c r="B638" s="65" t="n">
        <v>1141</v>
      </c>
      <c r="C638" s="65" t="n">
        <v>65.51764996</v>
      </c>
      <c r="D638" s="65" t="n">
        <v>216.8785018</v>
      </c>
      <c r="E638" s="65" t="n">
        <v>339.9313367</v>
      </c>
      <c r="F638" s="65" t="n">
        <v>47.65119075</v>
      </c>
      <c r="G638" s="65" t="n">
        <v>101.6145887</v>
      </c>
      <c r="H638" s="65" t="n">
        <v>7.101</v>
      </c>
      <c r="I638" s="65" t="n">
        <v>200</v>
      </c>
      <c r="J638" s="65" t="n">
        <v>441.7855471</v>
      </c>
      <c r="K638" s="65" t="n">
        <v>387.7575105</v>
      </c>
      <c r="L638" s="65" t="n">
        <v>292.2869529</v>
      </c>
      <c r="M638" s="65" t="n">
        <v>163.471871</v>
      </c>
      <c r="N638" s="65" t="n">
        <v>43.86343573</v>
      </c>
      <c r="O638" s="65" t="n">
        <v>4094</v>
      </c>
      <c r="P638" s="65" t="n">
        <v>367.2</v>
      </c>
      <c r="Q638" s="65" t="n">
        <v>138.919191</v>
      </c>
      <c r="R638" s="65" t="n">
        <v>29.53649395</v>
      </c>
      <c r="S638" s="65" t="n">
        <v>5539</v>
      </c>
      <c r="T638" s="66" t="n">
        <v>4715</v>
      </c>
      <c r="U638" s="66" t="n">
        <v>10475</v>
      </c>
      <c r="V638" s="65" t="n">
        <v>883.7</v>
      </c>
      <c r="W638" s="66" t="n">
        <v>1538</v>
      </c>
      <c r="X638" s="65" t="n">
        <v>784.7</v>
      </c>
      <c r="Y638" s="65" t="n">
        <v>159.3424947</v>
      </c>
      <c r="Z638" s="65" t="n">
        <v>135.1715098</v>
      </c>
      <c r="AA638" s="65" t="n">
        <v>915.1</v>
      </c>
      <c r="AB638" s="65" t="n">
        <v>500</v>
      </c>
      <c r="AC638" s="67" t="n">
        <v>606.4</v>
      </c>
      <c r="AD638" s="63"/>
    </row>
    <row r="639" customFormat="false" ht="15" hidden="false" customHeight="false" outlineLevel="0" collapsed="false">
      <c r="A639" s="64" t="n">
        <v>27334</v>
      </c>
      <c r="B639" s="65" t="n">
        <v>1416</v>
      </c>
      <c r="C639" s="65" t="n">
        <v>61.23694358</v>
      </c>
      <c r="D639" s="65" t="n">
        <v>202.7083784</v>
      </c>
      <c r="E639" s="65" t="n">
        <v>341.0749499</v>
      </c>
      <c r="F639" s="65" t="n">
        <v>45.71361976</v>
      </c>
      <c r="G639" s="65" t="n">
        <v>97.48278263</v>
      </c>
      <c r="H639" s="65" t="n">
        <v>967</v>
      </c>
      <c r="I639" s="65" t="n">
        <v>200</v>
      </c>
      <c r="J639" s="65" t="n">
        <v>117.5535486</v>
      </c>
      <c r="K639" s="65" t="n">
        <v>362.4227183</v>
      </c>
      <c r="L639" s="65" t="n">
        <v>273.1898909</v>
      </c>
      <c r="M639" s="65" t="n">
        <v>152.7911601</v>
      </c>
      <c r="N639" s="65" t="n">
        <v>40.99754403</v>
      </c>
      <c r="O639" s="65" t="n">
        <v>3601</v>
      </c>
      <c r="P639" s="65" t="n">
        <v>272.6</v>
      </c>
      <c r="Q639" s="65" t="n">
        <v>129.8426709</v>
      </c>
      <c r="R639" s="65" t="n">
        <v>27.6066772</v>
      </c>
      <c r="S639" s="65" t="n">
        <v>4705</v>
      </c>
      <c r="T639" s="66" t="n">
        <v>4715</v>
      </c>
      <c r="U639" s="66" t="n">
        <v>12580</v>
      </c>
      <c r="V639" s="65" t="n">
        <v>1033</v>
      </c>
      <c r="W639" s="66" t="n">
        <v>1471</v>
      </c>
      <c r="X639" s="65" t="n">
        <v>200.1</v>
      </c>
      <c r="Y639" s="65" t="n">
        <v>152.8633828</v>
      </c>
      <c r="Z639" s="65" t="n">
        <v>126.3398508</v>
      </c>
      <c r="AA639" s="65" t="n">
        <v>300</v>
      </c>
      <c r="AB639" s="65" t="n">
        <v>636.4</v>
      </c>
      <c r="AC639" s="67" t="n">
        <v>610</v>
      </c>
      <c r="AD639" s="63"/>
    </row>
    <row r="640" customFormat="false" ht="15" hidden="false" customHeight="false" outlineLevel="0" collapsed="false">
      <c r="A640" s="64" t="n">
        <v>27364</v>
      </c>
      <c r="B640" s="65" t="n">
        <v>1481</v>
      </c>
      <c r="C640" s="65" t="n">
        <v>51.2062251</v>
      </c>
      <c r="D640" s="65" t="n">
        <v>169.5043914</v>
      </c>
      <c r="E640" s="65" t="n">
        <v>122.7293497</v>
      </c>
      <c r="F640" s="65" t="n">
        <v>34.40424183</v>
      </c>
      <c r="G640" s="65" t="n">
        <v>73.36590813</v>
      </c>
      <c r="H640" s="65" t="n">
        <v>24.96</v>
      </c>
      <c r="I640" s="65" t="n">
        <v>200</v>
      </c>
      <c r="J640" s="65" t="n">
        <v>86.95904598</v>
      </c>
      <c r="K640" s="65" t="n">
        <v>303.0572431</v>
      </c>
      <c r="L640" s="65" t="n">
        <v>228.4409089</v>
      </c>
      <c r="M640" s="65" t="n">
        <v>127.7637008</v>
      </c>
      <c r="N640" s="65" t="n">
        <v>34.2820746</v>
      </c>
      <c r="O640" s="65" t="n">
        <v>3598</v>
      </c>
      <c r="P640" s="65" t="n">
        <v>248.2</v>
      </c>
      <c r="Q640" s="65" t="n">
        <v>108.5742143</v>
      </c>
      <c r="R640" s="65" t="n">
        <v>23.08465518</v>
      </c>
      <c r="S640" s="65" t="n">
        <v>4168</v>
      </c>
      <c r="T640" s="66" t="n">
        <v>4715</v>
      </c>
      <c r="U640" s="66" t="n">
        <v>11176</v>
      </c>
      <c r="V640" s="65" t="n">
        <v>148</v>
      </c>
      <c r="W640" s="66" t="n">
        <v>691.1</v>
      </c>
      <c r="X640" s="65" t="n">
        <v>200</v>
      </c>
      <c r="Y640" s="65" t="n">
        <v>115.0455557</v>
      </c>
      <c r="Z640" s="65" t="n">
        <v>105.6451622</v>
      </c>
      <c r="AA640" s="65" t="n">
        <v>579</v>
      </c>
      <c r="AB640" s="65" t="n">
        <v>629</v>
      </c>
      <c r="AC640" s="67" t="n">
        <v>230.6</v>
      </c>
      <c r="AD640" s="63"/>
    </row>
    <row r="641" customFormat="false" ht="15" hidden="false" customHeight="false" outlineLevel="0" collapsed="false">
      <c r="A641" s="64" t="n">
        <v>27395</v>
      </c>
      <c r="B641" s="65" t="n">
        <v>1234</v>
      </c>
      <c r="C641" s="65" t="n">
        <v>71.34058627</v>
      </c>
      <c r="D641" s="65" t="n">
        <v>236.1537613</v>
      </c>
      <c r="E641" s="65" t="n">
        <v>257.6102106</v>
      </c>
      <c r="F641" s="65" t="n">
        <v>51.97836349</v>
      </c>
      <c r="G641" s="65" t="n">
        <v>110.8421415</v>
      </c>
      <c r="H641" s="65" t="n">
        <v>228.9</v>
      </c>
      <c r="I641" s="65" t="n">
        <v>200</v>
      </c>
      <c r="J641" s="65" t="n">
        <v>83.57927922</v>
      </c>
      <c r="K641" s="65" t="n">
        <v>422.2197858</v>
      </c>
      <c r="L641" s="65" t="n">
        <v>318.2642019</v>
      </c>
      <c r="M641" s="65" t="n">
        <v>178.0005712</v>
      </c>
      <c r="N641" s="65" t="n">
        <v>47.76183551</v>
      </c>
      <c r="O641" s="65" t="n">
        <v>3596</v>
      </c>
      <c r="P641" s="65" t="n">
        <v>320.5</v>
      </c>
      <c r="Q641" s="65" t="n">
        <v>151.2657511</v>
      </c>
      <c r="R641" s="65" t="n">
        <v>32.16157472</v>
      </c>
      <c r="S641" s="65" t="n">
        <v>4877</v>
      </c>
      <c r="T641" s="66" t="n">
        <v>6160</v>
      </c>
      <c r="U641" s="66" t="n">
        <v>17933</v>
      </c>
      <c r="V641" s="65" t="n">
        <v>623.5</v>
      </c>
      <c r="W641" s="66" t="n">
        <v>1265</v>
      </c>
      <c r="X641" s="65" t="n">
        <v>226.9</v>
      </c>
      <c r="Y641" s="65" t="n">
        <v>173.81228</v>
      </c>
      <c r="Z641" s="65" t="n">
        <v>147.1849916</v>
      </c>
      <c r="AA641" s="65" t="n">
        <v>870.3</v>
      </c>
      <c r="AB641" s="65" t="n">
        <v>715.4</v>
      </c>
      <c r="AC641" s="67" t="n">
        <v>1867</v>
      </c>
      <c r="AD641" s="63"/>
    </row>
    <row r="642" customFormat="false" ht="15" hidden="false" customHeight="false" outlineLevel="0" collapsed="false">
      <c r="A642" s="64" t="n">
        <v>27426</v>
      </c>
      <c r="B642" s="65" t="n">
        <v>1683</v>
      </c>
      <c r="C642" s="65" t="n">
        <v>94.67707299</v>
      </c>
      <c r="D642" s="65" t="n">
        <v>313.4029037</v>
      </c>
      <c r="E642" s="65" t="n">
        <v>391.9473599</v>
      </c>
      <c r="F642" s="65" t="n">
        <v>69.32190035</v>
      </c>
      <c r="G642" s="65" t="n">
        <v>147.8266604</v>
      </c>
      <c r="H642" s="65" t="n">
        <v>1099</v>
      </c>
      <c r="I642" s="65" t="n">
        <v>200</v>
      </c>
      <c r="J642" s="65" t="n">
        <v>93.38800376</v>
      </c>
      <c r="K642" s="65" t="n">
        <v>560.3336834</v>
      </c>
      <c r="L642" s="65" t="n">
        <v>422.3727986</v>
      </c>
      <c r="M642" s="65" t="n">
        <v>236.2270056</v>
      </c>
      <c r="N642" s="65" t="n">
        <v>63.38538865</v>
      </c>
      <c r="O642" s="65" t="n">
        <v>3598</v>
      </c>
      <c r="P642" s="65" t="n">
        <v>1317</v>
      </c>
      <c r="Q642" s="65" t="n">
        <v>200.7468582</v>
      </c>
      <c r="R642" s="65" t="n">
        <v>42.68206804</v>
      </c>
      <c r="S642" s="65" t="n">
        <v>8247</v>
      </c>
      <c r="T642" s="66" t="n">
        <v>13205</v>
      </c>
      <c r="U642" s="66" t="n">
        <v>30123</v>
      </c>
      <c r="V642" s="65" t="n">
        <v>1332</v>
      </c>
      <c r="W642" s="66" t="n">
        <v>3088</v>
      </c>
      <c r="X642" s="65" t="n">
        <v>229.6</v>
      </c>
      <c r="Y642" s="65" t="n">
        <v>231.8079436</v>
      </c>
      <c r="Z642" s="65" t="n">
        <v>195.3312262</v>
      </c>
      <c r="AA642" s="65" t="n">
        <v>3506</v>
      </c>
      <c r="AB642" s="65" t="n">
        <v>2532</v>
      </c>
      <c r="AC642" s="67" t="n">
        <v>1082</v>
      </c>
      <c r="AD642" s="63"/>
    </row>
    <row r="643" customFormat="false" ht="15" hidden="false" customHeight="false" outlineLevel="0" collapsed="false">
      <c r="A643" s="64" t="n">
        <v>27454</v>
      </c>
      <c r="B643" s="65" t="n">
        <v>7682</v>
      </c>
      <c r="C643" s="65" t="n">
        <v>73.25844291</v>
      </c>
      <c r="D643" s="65" t="n">
        <v>242.5023082</v>
      </c>
      <c r="E643" s="65" t="n">
        <v>409.3737322</v>
      </c>
      <c r="F643" s="65" t="n">
        <v>73.78001785</v>
      </c>
      <c r="G643" s="65" t="n">
        <v>157.3334485</v>
      </c>
      <c r="H643" s="65" t="n">
        <v>597.3</v>
      </c>
      <c r="I643" s="65" t="n">
        <v>200</v>
      </c>
      <c r="J643" s="65" t="n">
        <v>66.5243669</v>
      </c>
      <c r="K643" s="65" t="n">
        <v>433.5703656</v>
      </c>
      <c r="L643" s="65" t="n">
        <v>326.8201327</v>
      </c>
      <c r="M643" s="65" t="n">
        <v>182.7857797</v>
      </c>
      <c r="N643" s="65" t="n">
        <v>49.04582207</v>
      </c>
      <c r="O643" s="65" t="n">
        <v>5378</v>
      </c>
      <c r="P643" s="65" t="n">
        <v>2241</v>
      </c>
      <c r="Q643" s="65" t="n">
        <v>155.3322445</v>
      </c>
      <c r="R643" s="65" t="n">
        <v>33.02617779</v>
      </c>
      <c r="S643" s="65" t="n">
        <v>18481</v>
      </c>
      <c r="T643" s="66" t="n">
        <v>22634</v>
      </c>
      <c r="U643" s="66" t="n">
        <v>44448</v>
      </c>
      <c r="V643" s="65" t="n">
        <v>1733</v>
      </c>
      <c r="W643" s="66" t="n">
        <v>4489</v>
      </c>
      <c r="X643" s="65" t="n">
        <v>1741</v>
      </c>
      <c r="Y643" s="65" t="n">
        <v>246.7155997</v>
      </c>
      <c r="Z643" s="65" t="n">
        <v>151.1417815</v>
      </c>
      <c r="AA643" s="65" t="n">
        <v>4925</v>
      </c>
      <c r="AB643" s="65" t="n">
        <v>3923</v>
      </c>
      <c r="AC643" s="67" t="n">
        <v>799.1</v>
      </c>
      <c r="AD643" s="63"/>
    </row>
    <row r="644" customFormat="false" ht="15" hidden="false" customHeight="false" outlineLevel="0" collapsed="false">
      <c r="A644" s="64" t="n">
        <v>27485</v>
      </c>
      <c r="B644" s="65" t="n">
        <v>4396</v>
      </c>
      <c r="C644" s="65" t="n">
        <v>41.85417409</v>
      </c>
      <c r="D644" s="65" t="n">
        <v>138.54695</v>
      </c>
      <c r="E644" s="65" t="n">
        <v>204.0252848</v>
      </c>
      <c r="F644" s="65" t="n">
        <v>37.99066031</v>
      </c>
      <c r="G644" s="65" t="n">
        <v>81.01382696</v>
      </c>
      <c r="H644" s="65" t="n">
        <v>4.641</v>
      </c>
      <c r="I644" s="65" t="n">
        <v>200</v>
      </c>
      <c r="J644" s="65" t="n">
        <v>69.93964172</v>
      </c>
      <c r="K644" s="65" t="n">
        <v>247.7083711</v>
      </c>
      <c r="L644" s="65" t="n">
        <v>186.7195942</v>
      </c>
      <c r="M644" s="65" t="n">
        <v>104.4295721</v>
      </c>
      <c r="N644" s="65" t="n">
        <v>28.02096651</v>
      </c>
      <c r="O644" s="65" t="n">
        <v>5378</v>
      </c>
      <c r="P644" s="65" t="n">
        <v>1601</v>
      </c>
      <c r="Q644" s="65" t="n">
        <v>88.74475824</v>
      </c>
      <c r="R644" s="65" t="n">
        <v>18.86858824</v>
      </c>
      <c r="S644" s="65" t="n">
        <v>10029</v>
      </c>
      <c r="T644" s="66" t="n">
        <v>11371</v>
      </c>
      <c r="U644" s="66" t="n">
        <v>26489</v>
      </c>
      <c r="V644" s="65" t="n">
        <v>3300</v>
      </c>
      <c r="W644" s="66" t="n">
        <v>5713</v>
      </c>
      <c r="X644" s="65" t="n">
        <v>1611</v>
      </c>
      <c r="Y644" s="65" t="n">
        <v>127.0383068</v>
      </c>
      <c r="Z644" s="65" t="n">
        <v>86.35065373</v>
      </c>
      <c r="AA644" s="65" t="n">
        <v>1111</v>
      </c>
      <c r="AB644" s="65" t="n">
        <v>3146</v>
      </c>
      <c r="AC644" s="67" t="n">
        <v>258.4</v>
      </c>
      <c r="AD644" s="63"/>
    </row>
    <row r="645" customFormat="false" ht="15" hidden="false" customHeight="false" outlineLevel="0" collapsed="false">
      <c r="A645" s="64" t="n">
        <v>27515</v>
      </c>
      <c r="B645" s="65" t="n">
        <v>4330</v>
      </c>
      <c r="C645" s="65" t="n">
        <v>33.12531226</v>
      </c>
      <c r="D645" s="65" t="n">
        <v>109.6524081</v>
      </c>
      <c r="E645" s="65" t="n">
        <v>0.366891903</v>
      </c>
      <c r="F645" s="65" t="n">
        <v>34.8017083</v>
      </c>
      <c r="G645" s="65" t="n">
        <v>74.21349223</v>
      </c>
      <c r="H645" s="65" t="n">
        <v>5.825</v>
      </c>
      <c r="I645" s="65" t="n">
        <v>277.4</v>
      </c>
      <c r="J645" s="65" t="n">
        <v>41.75143705</v>
      </c>
      <c r="K645" s="65" t="n">
        <v>196.0477615</v>
      </c>
      <c r="L645" s="65" t="n">
        <v>147.7784473</v>
      </c>
      <c r="M645" s="65" t="n">
        <v>82.65035109</v>
      </c>
      <c r="N645" s="65" t="n">
        <v>22.17707756</v>
      </c>
      <c r="O645" s="65" t="n">
        <v>3042</v>
      </c>
      <c r="P645" s="65" t="n">
        <v>2559</v>
      </c>
      <c r="Q645" s="65" t="n">
        <v>70.23667033</v>
      </c>
      <c r="R645" s="65" t="n">
        <v>14.9334658</v>
      </c>
      <c r="S645" s="65" t="n">
        <v>6999</v>
      </c>
      <c r="T645" s="66" t="n">
        <v>3800</v>
      </c>
      <c r="U645" s="66" t="n">
        <v>15194</v>
      </c>
      <c r="V645" s="65" t="n">
        <v>783.9</v>
      </c>
      <c r="W645" s="66" t="n">
        <v>3436</v>
      </c>
      <c r="X645" s="65" t="n">
        <v>1992</v>
      </c>
      <c r="Y645" s="65" t="n">
        <v>116.3746578</v>
      </c>
      <c r="Z645" s="65" t="n">
        <v>68.34186626</v>
      </c>
      <c r="AA645" s="65" t="n">
        <v>1007</v>
      </c>
      <c r="AB645" s="65" t="n">
        <v>3783</v>
      </c>
      <c r="AC645" s="67" t="n">
        <v>356.9</v>
      </c>
      <c r="AD645" s="63"/>
    </row>
    <row r="646" customFormat="false" ht="15" hidden="false" customHeight="false" outlineLevel="0" collapsed="false">
      <c r="A646" s="64" t="n">
        <v>27546</v>
      </c>
      <c r="B646" s="65" t="n">
        <v>5284</v>
      </c>
      <c r="C646" s="65" t="n">
        <v>17.23735143</v>
      </c>
      <c r="D646" s="65" t="n">
        <v>57.05960081</v>
      </c>
      <c r="E646" s="65" t="n">
        <v>17.27710072</v>
      </c>
      <c r="F646" s="65" t="n">
        <v>20.72500983</v>
      </c>
      <c r="G646" s="65" t="n">
        <v>44.19539819</v>
      </c>
      <c r="H646" s="65" t="n">
        <v>11.07</v>
      </c>
      <c r="I646" s="65" t="n">
        <v>200</v>
      </c>
      <c r="J646" s="65" t="n">
        <v>50.06607197</v>
      </c>
      <c r="K646" s="65" t="n">
        <v>102.0169753</v>
      </c>
      <c r="L646" s="65" t="n">
        <v>76.89917034</v>
      </c>
      <c r="M646" s="65" t="n">
        <v>43.00859526</v>
      </c>
      <c r="N646" s="65" t="n">
        <v>11.54024079</v>
      </c>
      <c r="O646" s="65" t="n">
        <v>6115</v>
      </c>
      <c r="P646" s="65" t="n">
        <v>276.8</v>
      </c>
      <c r="Q646" s="65" t="n">
        <v>36.54891342</v>
      </c>
      <c r="R646" s="65" t="n">
        <v>7.770897254</v>
      </c>
      <c r="S646" s="65" t="n">
        <v>15672</v>
      </c>
      <c r="T646" s="66" t="n">
        <v>7702</v>
      </c>
      <c r="U646" s="66" t="n">
        <v>19465</v>
      </c>
      <c r="V646" s="65" t="n">
        <v>1211</v>
      </c>
      <c r="W646" s="66" t="n">
        <v>1471</v>
      </c>
      <c r="X646" s="65" t="n">
        <v>938.6</v>
      </c>
      <c r="Y646" s="65" t="n">
        <v>69.30309015</v>
      </c>
      <c r="Z646" s="65" t="n">
        <v>35.56291808</v>
      </c>
      <c r="AA646" s="65" t="n">
        <v>250</v>
      </c>
      <c r="AB646" s="65" t="n">
        <v>1468</v>
      </c>
      <c r="AC646" s="67" t="n">
        <v>779.8</v>
      </c>
      <c r="AD646" s="63"/>
    </row>
    <row r="647" customFormat="false" ht="15" hidden="false" customHeight="false" outlineLevel="0" collapsed="false">
      <c r="A647" s="64" t="n">
        <v>27576</v>
      </c>
      <c r="B647" s="65" t="n">
        <v>1821</v>
      </c>
      <c r="C647" s="65" t="n">
        <v>22.74314425</v>
      </c>
      <c r="D647" s="65" t="n">
        <v>75.28504234</v>
      </c>
      <c r="E647" s="65" t="n">
        <v>32.10272497</v>
      </c>
      <c r="F647" s="65" t="n">
        <v>28.62240781</v>
      </c>
      <c r="G647" s="65" t="n">
        <v>61.03633826</v>
      </c>
      <c r="H647" s="65" t="n">
        <v>13.49</v>
      </c>
      <c r="I647" s="65" t="n">
        <v>85</v>
      </c>
      <c r="J647" s="65" t="n">
        <v>44.0520674</v>
      </c>
      <c r="K647" s="65" t="n">
        <v>134.602279</v>
      </c>
      <c r="L647" s="65" t="n">
        <v>101.4615808</v>
      </c>
      <c r="M647" s="65" t="n">
        <v>56.74599663</v>
      </c>
      <c r="N647" s="65" t="n">
        <v>15.22631607</v>
      </c>
      <c r="O647" s="65" t="n">
        <v>2070</v>
      </c>
      <c r="P647" s="65" t="n">
        <v>476.3</v>
      </c>
      <c r="Q647" s="65" t="n">
        <v>48.22302392</v>
      </c>
      <c r="R647" s="65" t="n">
        <v>10.25300424</v>
      </c>
      <c r="S647" s="65" t="n">
        <v>10519</v>
      </c>
      <c r="T647" s="66" t="n">
        <v>4910</v>
      </c>
      <c r="U647" s="66" t="n">
        <v>9807</v>
      </c>
      <c r="V647" s="65" t="n">
        <v>1222</v>
      </c>
      <c r="W647" s="66" t="n">
        <v>1420</v>
      </c>
      <c r="X647" s="65" t="n">
        <v>358</v>
      </c>
      <c r="Y647" s="65" t="n">
        <v>95.71147735</v>
      </c>
      <c r="Z647" s="65" t="n">
        <v>46.9220912</v>
      </c>
      <c r="AA647" s="65" t="n">
        <v>250</v>
      </c>
      <c r="AB647" s="65" t="n">
        <v>676.7</v>
      </c>
      <c r="AC647" s="67" t="n">
        <v>1046</v>
      </c>
      <c r="AD647" s="63"/>
    </row>
    <row r="648" customFormat="false" ht="15" hidden="false" customHeight="false" outlineLevel="0" collapsed="false">
      <c r="A648" s="64" t="n">
        <v>27607</v>
      </c>
      <c r="B648" s="65" t="n">
        <v>1363</v>
      </c>
      <c r="C648" s="65" t="n">
        <v>23.15385104</v>
      </c>
      <c r="D648" s="65" t="n">
        <v>76.64457635</v>
      </c>
      <c r="E648" s="65" t="n">
        <v>85.22547925</v>
      </c>
      <c r="F648" s="65" t="n">
        <v>28.76405182</v>
      </c>
      <c r="G648" s="65" t="n">
        <v>61.33838942</v>
      </c>
      <c r="H648" s="65" t="n">
        <v>13.22</v>
      </c>
      <c r="I648" s="65" t="n">
        <v>85</v>
      </c>
      <c r="J648" s="65" t="n">
        <v>7.300924311</v>
      </c>
      <c r="K648" s="65" t="n">
        <v>137.0329926</v>
      </c>
      <c r="L648" s="65" t="n">
        <v>103.2938235</v>
      </c>
      <c r="M648" s="65" t="n">
        <v>57.77074351</v>
      </c>
      <c r="N648" s="65" t="n">
        <v>15.50128031</v>
      </c>
      <c r="O648" s="65" t="n">
        <v>4140</v>
      </c>
      <c r="P648" s="65" t="n">
        <v>956.4</v>
      </c>
      <c r="Q648" s="65" t="n">
        <v>49.0938588</v>
      </c>
      <c r="R648" s="65" t="n">
        <v>10.43815799</v>
      </c>
      <c r="S648" s="65" t="n">
        <v>8419</v>
      </c>
      <c r="T648" s="66" t="n">
        <v>3800</v>
      </c>
      <c r="U648" s="66" t="n">
        <v>9700</v>
      </c>
      <c r="V648" s="65" t="n">
        <v>1238</v>
      </c>
      <c r="W648" s="66" t="n">
        <v>1993</v>
      </c>
      <c r="X648" s="65" t="n">
        <v>338.4</v>
      </c>
      <c r="Y648" s="65" t="n">
        <v>96.18512572</v>
      </c>
      <c r="Z648" s="65" t="n">
        <v>47.76943321</v>
      </c>
      <c r="AA648" s="65" t="n">
        <v>250</v>
      </c>
      <c r="AB648" s="65" t="n">
        <v>500</v>
      </c>
      <c r="AC648" s="67" t="n">
        <v>931</v>
      </c>
      <c r="AD648" s="63"/>
    </row>
    <row r="649" customFormat="false" ht="15" hidden="false" customHeight="false" outlineLevel="0" collapsed="false">
      <c r="A649" s="64" t="n">
        <v>27638</v>
      </c>
      <c r="B649" s="65" t="n">
        <v>1151</v>
      </c>
      <c r="C649" s="65" t="n">
        <v>13.73386209</v>
      </c>
      <c r="D649" s="65" t="n">
        <v>45.4622447</v>
      </c>
      <c r="E649" s="65" t="n">
        <v>5.277028213</v>
      </c>
      <c r="F649" s="65" t="n">
        <v>12.8712351</v>
      </c>
      <c r="G649" s="65" t="n">
        <v>27.44748326</v>
      </c>
      <c r="H649" s="65" t="n">
        <v>16.43</v>
      </c>
      <c r="I649" s="65" t="n">
        <v>150</v>
      </c>
      <c r="J649" s="65" t="n">
        <v>24.97177262</v>
      </c>
      <c r="K649" s="65" t="n">
        <v>81.28203895</v>
      </c>
      <c r="L649" s="65" t="n">
        <v>61.26942443</v>
      </c>
      <c r="M649" s="65" t="n">
        <v>34.26710412</v>
      </c>
      <c r="N649" s="65" t="n">
        <v>9.194688418</v>
      </c>
      <c r="O649" s="65" t="n">
        <v>1000</v>
      </c>
      <c r="P649" s="65" t="n">
        <v>517.3</v>
      </c>
      <c r="Q649" s="65" t="n">
        <v>29.12035174</v>
      </c>
      <c r="R649" s="65" t="n">
        <v>6.191463444</v>
      </c>
      <c r="S649" s="65" t="n">
        <v>5276</v>
      </c>
      <c r="T649" s="66" t="n">
        <v>3800</v>
      </c>
      <c r="U649" s="66" t="n">
        <v>8155</v>
      </c>
      <c r="V649" s="65" t="n">
        <v>1084</v>
      </c>
      <c r="W649" s="66" t="n">
        <v>1463</v>
      </c>
      <c r="X649" s="65" t="n">
        <v>326.8</v>
      </c>
      <c r="Y649" s="65" t="n">
        <v>43.04057627</v>
      </c>
      <c r="Z649" s="65" t="n">
        <v>28.33475981</v>
      </c>
      <c r="AA649" s="65" t="n">
        <v>250</v>
      </c>
      <c r="AB649" s="65" t="n">
        <v>500</v>
      </c>
      <c r="AC649" s="67" t="n">
        <v>1040</v>
      </c>
      <c r="AD649" s="63"/>
    </row>
    <row r="650" customFormat="false" ht="15" hidden="false" customHeight="false" outlineLevel="0" collapsed="false">
      <c r="A650" s="64" t="n">
        <v>27668</v>
      </c>
      <c r="B650" s="65" t="n">
        <v>785.6</v>
      </c>
      <c r="C650" s="65" t="n">
        <v>17.58440118</v>
      </c>
      <c r="D650" s="65" t="n">
        <v>58.20841536</v>
      </c>
      <c r="E650" s="65" t="n">
        <v>19.11168463</v>
      </c>
      <c r="F650" s="65" t="n">
        <v>15.4405799</v>
      </c>
      <c r="G650" s="65" t="n">
        <v>32.92652609</v>
      </c>
      <c r="H650" s="65" t="n">
        <v>20.98</v>
      </c>
      <c r="I650" s="65" t="n">
        <v>200</v>
      </c>
      <c r="J650" s="65" t="n">
        <v>15.52729848</v>
      </c>
      <c r="K650" s="65" t="n">
        <v>104.0709432</v>
      </c>
      <c r="L650" s="65" t="n">
        <v>78.44742663</v>
      </c>
      <c r="M650" s="65" t="n">
        <v>43.87451264</v>
      </c>
      <c r="N650" s="65" t="n">
        <v>11.77258725</v>
      </c>
      <c r="O650" s="65" t="n">
        <v>1700</v>
      </c>
      <c r="P650" s="65" t="n">
        <v>297.6</v>
      </c>
      <c r="Q650" s="65" t="n">
        <v>37.28477422</v>
      </c>
      <c r="R650" s="65" t="n">
        <v>7.927353306</v>
      </c>
      <c r="S650" s="65" t="n">
        <v>4184</v>
      </c>
      <c r="T650" s="66" t="n">
        <v>3976</v>
      </c>
      <c r="U650" s="66" t="n">
        <v>9413</v>
      </c>
      <c r="V650" s="65" t="n">
        <v>841.7</v>
      </c>
      <c r="W650" s="66" t="n">
        <v>1174</v>
      </c>
      <c r="X650" s="65" t="n">
        <v>799.9</v>
      </c>
      <c r="Y650" s="65" t="n">
        <v>51.63229881</v>
      </c>
      <c r="Z650" s="65" t="n">
        <v>36.27892725</v>
      </c>
      <c r="AA650" s="65" t="n">
        <v>396.8</v>
      </c>
      <c r="AB650" s="65" t="n">
        <v>500</v>
      </c>
      <c r="AC650" s="67" t="n">
        <v>840</v>
      </c>
      <c r="AD650" s="63"/>
    </row>
    <row r="651" customFormat="false" ht="15" hidden="false" customHeight="false" outlineLevel="0" collapsed="false">
      <c r="A651" s="64" t="n">
        <v>27699</v>
      </c>
      <c r="B651" s="65" t="n">
        <v>860.7</v>
      </c>
      <c r="C651" s="65" t="n">
        <v>23.23382513</v>
      </c>
      <c r="D651" s="65" t="n">
        <v>76.90930898</v>
      </c>
      <c r="E651" s="65" t="n">
        <v>124.9189025</v>
      </c>
      <c r="F651" s="65" t="n">
        <v>17.32018226</v>
      </c>
      <c r="G651" s="65" t="n">
        <v>36.93471598</v>
      </c>
      <c r="H651" s="65" t="n">
        <v>343.7</v>
      </c>
      <c r="I651" s="65" t="n">
        <v>200</v>
      </c>
      <c r="J651" s="65" t="n">
        <v>54.54492253</v>
      </c>
      <c r="K651" s="65" t="n">
        <v>137.5063086</v>
      </c>
      <c r="L651" s="65" t="n">
        <v>103.6506034</v>
      </c>
      <c r="M651" s="65" t="n">
        <v>57.97028536</v>
      </c>
      <c r="N651" s="65" t="n">
        <v>15.55482219</v>
      </c>
      <c r="O651" s="65" t="n">
        <v>1700</v>
      </c>
      <c r="P651" s="65" t="n">
        <v>265.6</v>
      </c>
      <c r="Q651" s="65" t="n">
        <v>49.26343044</v>
      </c>
      <c r="R651" s="65" t="n">
        <v>10.47421169</v>
      </c>
      <c r="S651" s="65" t="n">
        <v>5382</v>
      </c>
      <c r="T651" s="66" t="n">
        <v>6986</v>
      </c>
      <c r="U651" s="66" t="n">
        <v>13919</v>
      </c>
      <c r="V651" s="65" t="n">
        <v>1222</v>
      </c>
      <c r="W651" s="66" t="n">
        <v>2149</v>
      </c>
      <c r="X651" s="65" t="n">
        <v>200.1</v>
      </c>
      <c r="Y651" s="65" t="n">
        <v>57.91756735</v>
      </c>
      <c r="Z651" s="65" t="n">
        <v>47.93443024</v>
      </c>
      <c r="AA651" s="65" t="n">
        <v>300</v>
      </c>
      <c r="AB651" s="65" t="n">
        <v>652.9</v>
      </c>
      <c r="AC651" s="67" t="n">
        <v>530</v>
      </c>
      <c r="AD651" s="63"/>
    </row>
    <row r="652" customFormat="false" ht="15" hidden="false" customHeight="false" outlineLevel="0" collapsed="false">
      <c r="A652" s="64" t="n">
        <v>27729</v>
      </c>
      <c r="B652" s="65" t="n">
        <v>875.1</v>
      </c>
      <c r="C652" s="65" t="n">
        <v>57.16630584</v>
      </c>
      <c r="D652" s="65" t="n">
        <v>189.2336305</v>
      </c>
      <c r="E652" s="65" t="n">
        <v>279.0536292</v>
      </c>
      <c r="F652" s="65" t="n">
        <v>52.94106986</v>
      </c>
      <c r="G652" s="65" t="n">
        <v>112.895081</v>
      </c>
      <c r="H652" s="65" t="n">
        <v>245</v>
      </c>
      <c r="I652" s="65" t="n">
        <v>200</v>
      </c>
      <c r="J652" s="65" t="n">
        <v>96.87842094</v>
      </c>
      <c r="K652" s="65" t="n">
        <v>338.3311894</v>
      </c>
      <c r="L652" s="65" t="n">
        <v>255.0299859</v>
      </c>
      <c r="M652" s="65" t="n">
        <v>142.6345875</v>
      </c>
      <c r="N652" s="65" t="n">
        <v>38.27229126</v>
      </c>
      <c r="O652" s="65" t="n">
        <v>1700</v>
      </c>
      <c r="P652" s="65" t="n">
        <v>251.4</v>
      </c>
      <c r="Q652" s="65" t="n">
        <v>121.2115661</v>
      </c>
      <c r="R652" s="65" t="n">
        <v>25.77156305</v>
      </c>
      <c r="S652" s="65" t="n">
        <v>7252</v>
      </c>
      <c r="T652" s="66" t="n">
        <v>10509</v>
      </c>
      <c r="U652" s="66" t="n">
        <v>20751</v>
      </c>
      <c r="V652" s="65" t="n">
        <v>271</v>
      </c>
      <c r="W652" s="66" t="n">
        <v>808.4</v>
      </c>
      <c r="X652" s="65" t="n">
        <v>200.3</v>
      </c>
      <c r="Y652" s="65" t="n">
        <v>177.0315077</v>
      </c>
      <c r="Z652" s="65" t="n">
        <v>117.941591</v>
      </c>
      <c r="AA652" s="65" t="n">
        <v>927.6</v>
      </c>
      <c r="AB652" s="65" t="n">
        <v>740.7</v>
      </c>
      <c r="AC652" s="67" t="n">
        <v>1157</v>
      </c>
      <c r="AD652" s="63"/>
    </row>
    <row r="653" customFormat="false" ht="15" hidden="false" customHeight="false" outlineLevel="0" collapsed="false">
      <c r="A653" s="64" t="n">
        <v>27760</v>
      </c>
      <c r="B653" s="65" t="n">
        <v>13940</v>
      </c>
      <c r="C653" s="65" t="n">
        <v>32.3054858</v>
      </c>
      <c r="D653" s="65" t="n">
        <v>106.9385939</v>
      </c>
      <c r="E653" s="65" t="n">
        <v>163.9389094</v>
      </c>
      <c r="F653" s="65" t="n">
        <v>23.18890879</v>
      </c>
      <c r="G653" s="65" t="n">
        <v>49.44958126</v>
      </c>
      <c r="H653" s="65" t="n">
        <v>1275</v>
      </c>
      <c r="I653" s="65" t="n">
        <v>200</v>
      </c>
      <c r="J653" s="65" t="n">
        <v>11.98169308</v>
      </c>
      <c r="K653" s="65" t="n">
        <v>191.1957275</v>
      </c>
      <c r="L653" s="65" t="n">
        <v>144.1210424</v>
      </c>
      <c r="M653" s="65" t="n">
        <v>80.60481734</v>
      </c>
      <c r="N653" s="65" t="n">
        <v>21.62821165</v>
      </c>
      <c r="O653" s="65" t="n">
        <v>1700</v>
      </c>
      <c r="P653" s="65" t="n">
        <v>3027</v>
      </c>
      <c r="Q653" s="65" t="n">
        <v>68.49836579</v>
      </c>
      <c r="R653" s="65" t="n">
        <v>14.5638738</v>
      </c>
      <c r="S653" s="65" t="n">
        <v>8484</v>
      </c>
      <c r="T653" s="66" t="n">
        <v>13804</v>
      </c>
      <c r="U653" s="66" t="n">
        <v>47222</v>
      </c>
      <c r="V653" s="65" t="n">
        <v>1845</v>
      </c>
      <c r="W653" s="66" t="n">
        <v>5209</v>
      </c>
      <c r="X653" s="65" t="n">
        <v>1075</v>
      </c>
      <c r="Y653" s="65" t="n">
        <v>77.54220864</v>
      </c>
      <c r="Z653" s="65" t="n">
        <v>66.65045669</v>
      </c>
      <c r="AA653" s="65" t="n">
        <v>5891</v>
      </c>
      <c r="AB653" s="65" t="n">
        <v>9046</v>
      </c>
      <c r="AC653" s="67" t="n">
        <v>3962</v>
      </c>
      <c r="AD653" s="63"/>
    </row>
    <row r="654" customFormat="false" ht="15" hidden="false" customHeight="false" outlineLevel="0" collapsed="false">
      <c r="A654" s="64" t="n">
        <v>27791</v>
      </c>
      <c r="B654" s="65" t="n">
        <v>12215</v>
      </c>
      <c r="C654" s="65" t="n">
        <v>48.92041659</v>
      </c>
      <c r="D654" s="65" t="n">
        <v>161.9378391</v>
      </c>
      <c r="E654" s="65" t="n">
        <v>202.1519905</v>
      </c>
      <c r="F654" s="65" t="n">
        <v>38.94035541</v>
      </c>
      <c r="G654" s="65" t="n">
        <v>83.03902035</v>
      </c>
      <c r="H654" s="65" t="n">
        <v>1995</v>
      </c>
      <c r="I654" s="65" t="n">
        <v>200</v>
      </c>
      <c r="J654" s="65" t="n">
        <v>105.1055032</v>
      </c>
      <c r="K654" s="65" t="n">
        <v>289.5289889</v>
      </c>
      <c r="L654" s="65" t="n">
        <v>218.2434734</v>
      </c>
      <c r="M654" s="65" t="n">
        <v>122.0604224</v>
      </c>
      <c r="N654" s="65" t="n">
        <v>32.75174781</v>
      </c>
      <c r="O654" s="65" t="n">
        <v>15418</v>
      </c>
      <c r="P654" s="65" t="n">
        <v>6468</v>
      </c>
      <c r="Q654" s="65" t="n">
        <v>103.7275406</v>
      </c>
      <c r="R654" s="65" t="n">
        <v>22.05417303</v>
      </c>
      <c r="S654" s="65" t="n">
        <v>42524</v>
      </c>
      <c r="T654" s="66" t="n">
        <v>54173</v>
      </c>
      <c r="U654" s="66" t="n">
        <v>74309</v>
      </c>
      <c r="V654" s="65" t="n">
        <v>7202</v>
      </c>
      <c r="W654" s="66" t="n">
        <v>14209</v>
      </c>
      <c r="X654" s="65" t="n">
        <v>5479</v>
      </c>
      <c r="Y654" s="65" t="n">
        <v>130.2140256</v>
      </c>
      <c r="Z654" s="65" t="n">
        <v>100.9292393</v>
      </c>
      <c r="AA654" s="65" t="n">
        <v>6127</v>
      </c>
      <c r="AB654" s="65" t="n">
        <v>11551</v>
      </c>
      <c r="AC654" s="67" t="n">
        <v>42393</v>
      </c>
      <c r="AD654" s="63"/>
    </row>
    <row r="655" customFormat="false" ht="15" hidden="false" customHeight="false" outlineLevel="0" collapsed="false">
      <c r="A655" s="64" t="n">
        <v>27820</v>
      </c>
      <c r="B655" s="65" t="n">
        <v>2807</v>
      </c>
      <c r="C655" s="65" t="n">
        <v>30.11981992</v>
      </c>
      <c r="D655" s="65" t="n">
        <v>99.7035367</v>
      </c>
      <c r="E655" s="65" t="n">
        <v>150.1046883</v>
      </c>
      <c r="F655" s="65" t="n">
        <v>27.74286849</v>
      </c>
      <c r="G655" s="65" t="n">
        <v>59.16074973</v>
      </c>
      <c r="H655" s="65" t="n">
        <v>220.5</v>
      </c>
      <c r="I655" s="65" t="n">
        <v>200</v>
      </c>
      <c r="J655" s="65" t="n">
        <v>39.74552945</v>
      </c>
      <c r="K655" s="65" t="n">
        <v>178.2601543</v>
      </c>
      <c r="L655" s="65" t="n">
        <v>134.3703626</v>
      </c>
      <c r="M655" s="65" t="n">
        <v>75.15140301</v>
      </c>
      <c r="N655" s="65" t="n">
        <v>20.16492939</v>
      </c>
      <c r="O655" s="65" t="n">
        <v>10003</v>
      </c>
      <c r="P655" s="65" t="n">
        <v>1362</v>
      </c>
      <c r="Q655" s="65" t="n">
        <v>63.86402777</v>
      </c>
      <c r="R655" s="65" t="n">
        <v>13.57853768</v>
      </c>
      <c r="S655" s="65" t="n">
        <v>19597</v>
      </c>
      <c r="T655" s="66" t="n">
        <v>23757</v>
      </c>
      <c r="U655" s="66" t="n">
        <v>44145</v>
      </c>
      <c r="V655" s="65" t="n">
        <v>6019</v>
      </c>
      <c r="W655" s="66" t="n">
        <v>7917</v>
      </c>
      <c r="X655" s="65" t="n">
        <v>1648</v>
      </c>
      <c r="Y655" s="65" t="n">
        <v>92.77035482</v>
      </c>
      <c r="Z655" s="65" t="n">
        <v>62.14114115</v>
      </c>
      <c r="AA655" s="65" t="n">
        <v>4972</v>
      </c>
      <c r="AB655" s="65" t="n">
        <v>4314</v>
      </c>
      <c r="AC655" s="67" t="n">
        <v>1337</v>
      </c>
      <c r="AD655" s="63"/>
    </row>
    <row r="656" customFormat="false" ht="15" hidden="false" customHeight="false" outlineLevel="0" collapsed="false">
      <c r="A656" s="64" t="n">
        <v>27851</v>
      </c>
      <c r="B656" s="65" t="n">
        <v>1698</v>
      </c>
      <c r="C656" s="65" t="n">
        <v>39.79871569</v>
      </c>
      <c r="D656" s="65" t="n">
        <v>131.7429095</v>
      </c>
      <c r="E656" s="65" t="n">
        <v>183.5685466</v>
      </c>
      <c r="F656" s="65" t="n">
        <v>34.76360513</v>
      </c>
      <c r="G656" s="65" t="n">
        <v>74.13223849</v>
      </c>
      <c r="H656" s="65" t="n">
        <v>4.678</v>
      </c>
      <c r="I656" s="65" t="n">
        <v>200</v>
      </c>
      <c r="J656" s="65" t="n">
        <v>30.43807754</v>
      </c>
      <c r="K656" s="65" t="n">
        <v>235.5434135</v>
      </c>
      <c r="L656" s="65" t="n">
        <v>177.5497953</v>
      </c>
      <c r="M656" s="65" t="n">
        <v>99.30103599</v>
      </c>
      <c r="N656" s="65" t="n">
        <v>26.6448569</v>
      </c>
      <c r="O656" s="65" t="n">
        <v>7862</v>
      </c>
      <c r="P656" s="65" t="n">
        <v>984.7</v>
      </c>
      <c r="Q656" s="65" t="n">
        <v>84.38650334</v>
      </c>
      <c r="R656" s="65" t="n">
        <v>17.94195191</v>
      </c>
      <c r="S656" s="65" t="n">
        <v>12238</v>
      </c>
      <c r="T656" s="66" t="n">
        <v>13661</v>
      </c>
      <c r="U656" s="66" t="n">
        <v>28895</v>
      </c>
      <c r="V656" s="65" t="n">
        <v>6743</v>
      </c>
      <c r="W656" s="66" t="n">
        <v>8123</v>
      </c>
      <c r="X656" s="65" t="n">
        <v>2451</v>
      </c>
      <c r="Y656" s="65" t="n">
        <v>116.2472433</v>
      </c>
      <c r="Z656" s="65" t="n">
        <v>82.10997329</v>
      </c>
      <c r="AA656" s="65" t="n">
        <v>6567</v>
      </c>
      <c r="AB656" s="65" t="n">
        <v>3449</v>
      </c>
      <c r="AC656" s="67" t="n">
        <v>329</v>
      </c>
      <c r="AD656" s="63"/>
    </row>
    <row r="657" customFormat="false" ht="15" hidden="false" customHeight="false" outlineLevel="0" collapsed="false">
      <c r="A657" s="64" t="n">
        <v>27881</v>
      </c>
      <c r="B657" s="65" t="n">
        <v>2749</v>
      </c>
      <c r="C657" s="65" t="n">
        <v>23.86496671</v>
      </c>
      <c r="D657" s="65" t="n">
        <v>78.9985329</v>
      </c>
      <c r="E657" s="65" t="n">
        <v>105.710252</v>
      </c>
      <c r="F657" s="65" t="n">
        <v>33.8397399</v>
      </c>
      <c r="G657" s="65" t="n">
        <v>72.16212643</v>
      </c>
      <c r="H657" s="65" t="n">
        <v>5.785</v>
      </c>
      <c r="I657" s="65" t="n">
        <v>277.4</v>
      </c>
      <c r="J657" s="65" t="n">
        <v>11.45987468</v>
      </c>
      <c r="K657" s="65" t="n">
        <v>141.2416362</v>
      </c>
      <c r="L657" s="65" t="n">
        <v>106.4662485</v>
      </c>
      <c r="M657" s="65" t="n">
        <v>59.545035</v>
      </c>
      <c r="N657" s="65" t="n">
        <v>15.9773654</v>
      </c>
      <c r="O657" s="65" t="n">
        <v>3178</v>
      </c>
      <c r="P657" s="65" t="n">
        <v>1213</v>
      </c>
      <c r="Q657" s="65" t="n">
        <v>50.60166034</v>
      </c>
      <c r="R657" s="65" t="n">
        <v>10.75874128</v>
      </c>
      <c r="S657" s="65" t="n">
        <v>7577</v>
      </c>
      <c r="T657" s="66" t="n">
        <v>5036</v>
      </c>
      <c r="U657" s="66" t="n">
        <v>14566</v>
      </c>
      <c r="V657" s="65" t="n">
        <v>1713</v>
      </c>
      <c r="W657" s="66" t="n">
        <v>3561</v>
      </c>
      <c r="X657" s="65" t="n">
        <v>2245</v>
      </c>
      <c r="Y657" s="65" t="n">
        <v>113.1578978</v>
      </c>
      <c r="Z657" s="65" t="n">
        <v>49.23655816</v>
      </c>
      <c r="AA657" s="65" t="n">
        <v>1060</v>
      </c>
      <c r="AB657" s="65" t="n">
        <v>3435</v>
      </c>
      <c r="AC657" s="67" t="n">
        <v>379.6</v>
      </c>
      <c r="AD657" s="63"/>
    </row>
    <row r="658" customFormat="false" ht="15" hidden="false" customHeight="false" outlineLevel="0" collapsed="false">
      <c r="A658" s="64" t="n">
        <v>27912</v>
      </c>
      <c r="B658" s="65" t="n">
        <v>4140</v>
      </c>
      <c r="C658" s="65" t="n">
        <v>12.56410778</v>
      </c>
      <c r="D658" s="65" t="n">
        <v>41.59008868</v>
      </c>
      <c r="E658" s="65" t="n">
        <v>41.25319262</v>
      </c>
      <c r="F658" s="65" t="n">
        <v>14.50809926</v>
      </c>
      <c r="G658" s="65" t="n">
        <v>30.93804195</v>
      </c>
      <c r="H658" s="65" t="n">
        <v>10.7</v>
      </c>
      <c r="I658" s="65" t="n">
        <v>200</v>
      </c>
      <c r="J658" s="65" t="n">
        <v>38.57929408</v>
      </c>
      <c r="K658" s="65" t="n">
        <v>74.35900339</v>
      </c>
      <c r="L658" s="65" t="n">
        <v>56.0509234</v>
      </c>
      <c r="M658" s="65" t="n">
        <v>31.34847187</v>
      </c>
      <c r="N658" s="65" t="n">
        <v>8.41154917</v>
      </c>
      <c r="O658" s="65" t="n">
        <v>2961</v>
      </c>
      <c r="P658" s="65" t="n">
        <v>3764</v>
      </c>
      <c r="Q658" s="65" t="n">
        <v>26.64008386</v>
      </c>
      <c r="R658" s="65" t="n">
        <v>5.664117893</v>
      </c>
      <c r="S658" s="65" t="n">
        <v>12055</v>
      </c>
      <c r="T658" s="66" t="n">
        <v>6379</v>
      </c>
      <c r="U658" s="66" t="n">
        <v>18073</v>
      </c>
      <c r="V658" s="65" t="n">
        <v>2603</v>
      </c>
      <c r="W658" s="66" t="n">
        <v>6515</v>
      </c>
      <c r="X658" s="65" t="n">
        <v>1144</v>
      </c>
      <c r="Y658" s="65" t="n">
        <v>48.51414397</v>
      </c>
      <c r="Z658" s="65" t="n">
        <v>25.92140316</v>
      </c>
      <c r="AA658" s="65" t="n">
        <v>5163</v>
      </c>
      <c r="AB658" s="65" t="n">
        <v>4691</v>
      </c>
      <c r="AC658" s="67" t="n">
        <v>783.2</v>
      </c>
      <c r="AD658" s="63"/>
    </row>
    <row r="659" customFormat="false" ht="15" hidden="false" customHeight="false" outlineLevel="0" collapsed="false">
      <c r="A659" s="64" t="n">
        <v>27942</v>
      </c>
      <c r="B659" s="65" t="n">
        <v>2101</v>
      </c>
      <c r="C659" s="65" t="n">
        <v>9.414471237</v>
      </c>
      <c r="D659" s="65" t="n">
        <v>31.16406676</v>
      </c>
      <c r="E659" s="65" t="n">
        <v>12.53204646</v>
      </c>
      <c r="F659" s="65" t="n">
        <v>12.15794068</v>
      </c>
      <c r="G659" s="65" t="n">
        <v>25.92640651</v>
      </c>
      <c r="H659" s="65" t="n">
        <v>13.31</v>
      </c>
      <c r="I659" s="65" t="n">
        <v>85</v>
      </c>
      <c r="J659" s="65" t="n">
        <v>19.5419386</v>
      </c>
      <c r="K659" s="65" t="n">
        <v>55.71829777</v>
      </c>
      <c r="L659" s="65" t="n">
        <v>41.99978346</v>
      </c>
      <c r="M659" s="65" t="n">
        <v>23.48987225</v>
      </c>
      <c r="N659" s="65" t="n">
        <v>6.302897834</v>
      </c>
      <c r="O659" s="65" t="n">
        <v>10054</v>
      </c>
      <c r="P659" s="65" t="n">
        <v>1959</v>
      </c>
      <c r="Q659" s="65" t="n">
        <v>19.96180768</v>
      </c>
      <c r="R659" s="65" t="n">
        <v>4.244207063</v>
      </c>
      <c r="S659" s="65" t="n">
        <v>10771</v>
      </c>
      <c r="T659" s="66" t="n">
        <v>4961</v>
      </c>
      <c r="U659" s="66" t="n">
        <v>17749</v>
      </c>
      <c r="V659" s="65" t="n">
        <v>1625</v>
      </c>
      <c r="W659" s="66" t="n">
        <v>3503</v>
      </c>
      <c r="X659" s="65" t="n">
        <v>474.3</v>
      </c>
      <c r="Y659" s="65" t="n">
        <v>40.65536597</v>
      </c>
      <c r="Z659" s="65" t="n">
        <v>19.42328963</v>
      </c>
      <c r="AA659" s="65" t="n">
        <v>250</v>
      </c>
      <c r="AB659" s="65" t="n">
        <v>700</v>
      </c>
      <c r="AC659" s="67" t="n">
        <v>904.9</v>
      </c>
      <c r="AD659" s="63"/>
    </row>
    <row r="660" customFormat="false" ht="15" hidden="false" customHeight="false" outlineLevel="0" collapsed="false">
      <c r="A660" s="64" t="n">
        <v>27973</v>
      </c>
      <c r="B660" s="65" t="n">
        <v>1429</v>
      </c>
      <c r="C660" s="65" t="n">
        <v>15.1537541</v>
      </c>
      <c r="D660" s="65" t="n">
        <v>50.16241405</v>
      </c>
      <c r="E660" s="65" t="n">
        <v>103.9233773</v>
      </c>
      <c r="F660" s="65" t="n">
        <v>14.52063893</v>
      </c>
      <c r="G660" s="65" t="n">
        <v>30.9647824</v>
      </c>
      <c r="H660" s="65" t="n">
        <v>12.25</v>
      </c>
      <c r="I660" s="65" t="n">
        <v>85</v>
      </c>
      <c r="J660" s="65" t="n">
        <v>15.65373497</v>
      </c>
      <c r="K660" s="65" t="n">
        <v>89.6854812</v>
      </c>
      <c r="L660" s="65" t="n">
        <v>67.60383824</v>
      </c>
      <c r="M660" s="65" t="n">
        <v>37.80985027</v>
      </c>
      <c r="N660" s="65" t="n">
        <v>10.14529244</v>
      </c>
      <c r="O660" s="65" t="n">
        <v>2127</v>
      </c>
      <c r="P660" s="65" t="n">
        <v>1237</v>
      </c>
      <c r="Q660" s="65" t="n">
        <v>32.13099465</v>
      </c>
      <c r="R660" s="65" t="n">
        <v>6.831575407</v>
      </c>
      <c r="S660" s="65" t="n">
        <v>9574</v>
      </c>
      <c r="T660" s="66" t="n">
        <v>4210</v>
      </c>
      <c r="U660" s="66" t="n">
        <v>8528</v>
      </c>
      <c r="V660" s="65" t="n">
        <v>1254</v>
      </c>
      <c r="W660" s="66" t="n">
        <v>2292</v>
      </c>
      <c r="X660" s="65" t="n">
        <v>693.1</v>
      </c>
      <c r="Y660" s="65" t="n">
        <v>48.55607583</v>
      </c>
      <c r="Z660" s="65" t="n">
        <v>31.26418335</v>
      </c>
      <c r="AA660" s="65" t="n">
        <v>250</v>
      </c>
      <c r="AB660" s="65" t="n">
        <v>600</v>
      </c>
      <c r="AC660" s="67" t="n">
        <v>1034</v>
      </c>
      <c r="AD660" s="63"/>
    </row>
    <row r="661" customFormat="false" ht="15" hidden="false" customHeight="false" outlineLevel="0" collapsed="false">
      <c r="A661" s="64" t="n">
        <v>28004</v>
      </c>
      <c r="B661" s="65" t="n">
        <v>1168</v>
      </c>
      <c r="C661" s="65" t="n">
        <v>18.75030157</v>
      </c>
      <c r="D661" s="65" t="n">
        <v>62.067814</v>
      </c>
      <c r="E661" s="65" t="n">
        <v>20.56492295</v>
      </c>
      <c r="F661" s="65" t="n">
        <v>21.47334665</v>
      </c>
      <c r="G661" s="65" t="n">
        <v>45.79120172</v>
      </c>
      <c r="H661" s="65" t="n">
        <v>14.85</v>
      </c>
      <c r="I661" s="65" t="n">
        <v>150</v>
      </c>
      <c r="J661" s="65" t="n">
        <v>48.39227394</v>
      </c>
      <c r="K661" s="65" t="n">
        <v>110.9711698</v>
      </c>
      <c r="L661" s="65" t="n">
        <v>83.64873456</v>
      </c>
      <c r="M661" s="65" t="n">
        <v>46.78352903</v>
      </c>
      <c r="N661" s="65" t="n">
        <v>12.55314634</v>
      </c>
      <c r="O661" s="65" t="n">
        <v>1327</v>
      </c>
      <c r="P661" s="65" t="n">
        <v>626.5</v>
      </c>
      <c r="Q661" s="65" t="n">
        <v>39.7568705</v>
      </c>
      <c r="R661" s="65" t="n">
        <v>8.45296144</v>
      </c>
      <c r="S661" s="65" t="n">
        <v>5096</v>
      </c>
      <c r="T661" s="66" t="n">
        <v>4210</v>
      </c>
      <c r="U661" s="66" t="n">
        <v>9265</v>
      </c>
      <c r="V661" s="65" t="n">
        <v>1344</v>
      </c>
      <c r="W661" s="66" t="n">
        <v>1838</v>
      </c>
      <c r="X661" s="65" t="n">
        <v>1440</v>
      </c>
      <c r="Y661" s="65" t="n">
        <v>71.80547999</v>
      </c>
      <c r="Z661" s="65" t="n">
        <v>38.68433276</v>
      </c>
      <c r="AA661" s="65" t="n">
        <v>250</v>
      </c>
      <c r="AB661" s="65" t="n">
        <v>500</v>
      </c>
      <c r="AC661" s="67" t="n">
        <v>962.2</v>
      </c>
      <c r="AD661" s="63"/>
    </row>
    <row r="662" customFormat="false" ht="15" hidden="false" customHeight="false" outlineLevel="0" collapsed="false">
      <c r="A662" s="64" t="n">
        <v>28034</v>
      </c>
      <c r="B662" s="65" t="n">
        <v>1165</v>
      </c>
      <c r="C662" s="65" t="n">
        <v>55.54116128</v>
      </c>
      <c r="D662" s="65" t="n">
        <v>183.8540279</v>
      </c>
      <c r="E662" s="65" t="n">
        <v>306.620337</v>
      </c>
      <c r="F662" s="65" t="n">
        <v>49.50023217</v>
      </c>
      <c r="G662" s="65" t="n">
        <v>105.5576084</v>
      </c>
      <c r="H662" s="65" t="n">
        <v>7.359</v>
      </c>
      <c r="I662" s="65" t="n">
        <v>200</v>
      </c>
      <c r="J662" s="65" t="n">
        <v>220.0838483</v>
      </c>
      <c r="K662" s="65" t="n">
        <v>328.7129871</v>
      </c>
      <c r="L662" s="65" t="n">
        <v>247.7799005</v>
      </c>
      <c r="M662" s="65" t="n">
        <v>138.5797195</v>
      </c>
      <c r="N662" s="65" t="n">
        <v>37.18427263</v>
      </c>
      <c r="O662" s="65" t="n">
        <v>1700</v>
      </c>
      <c r="P662" s="65" t="n">
        <v>306.2</v>
      </c>
      <c r="Q662" s="65" t="n">
        <v>117.7657196</v>
      </c>
      <c r="R662" s="65" t="n">
        <v>25.03891967</v>
      </c>
      <c r="S662" s="65" t="n">
        <v>5097</v>
      </c>
      <c r="T662" s="66" t="n">
        <v>4209</v>
      </c>
      <c r="U662" s="66" t="n">
        <v>8034</v>
      </c>
      <c r="V662" s="65" t="n">
        <v>753.1</v>
      </c>
      <c r="W662" s="66" t="n">
        <v>1247</v>
      </c>
      <c r="X662" s="65" t="n">
        <v>841.9</v>
      </c>
      <c r="Y662" s="65" t="n">
        <v>165.5255694</v>
      </c>
      <c r="Z662" s="65" t="n">
        <v>114.5887044</v>
      </c>
      <c r="AA662" s="65" t="n">
        <v>706.8</v>
      </c>
      <c r="AB662" s="65" t="n">
        <v>500</v>
      </c>
      <c r="AC662" s="67" t="n">
        <v>743.5</v>
      </c>
      <c r="AD662" s="63"/>
    </row>
    <row r="663" customFormat="false" ht="15" hidden="false" customHeight="false" outlineLevel="0" collapsed="false">
      <c r="A663" s="64" t="n">
        <v>28065</v>
      </c>
      <c r="B663" s="65" t="n">
        <v>1643</v>
      </c>
      <c r="C663" s="65" t="n">
        <v>252.9831634</v>
      </c>
      <c r="D663" s="65" t="n">
        <v>837.4325009</v>
      </c>
      <c r="E663" s="65" t="n">
        <v>777.0948119</v>
      </c>
      <c r="F663" s="65" t="n">
        <v>169.3765684</v>
      </c>
      <c r="G663" s="65" t="n">
        <v>361.1899317</v>
      </c>
      <c r="H663" s="65" t="n">
        <v>220.1</v>
      </c>
      <c r="I663" s="65" t="n">
        <v>200</v>
      </c>
      <c r="J663" s="65" t="n">
        <v>350.0432301</v>
      </c>
      <c r="K663" s="65" t="n">
        <v>1497.247257</v>
      </c>
      <c r="L663" s="65" t="n">
        <v>1128.606994</v>
      </c>
      <c r="M663" s="65" t="n">
        <v>631.2135903</v>
      </c>
      <c r="N663" s="65" t="n">
        <v>169.3697917</v>
      </c>
      <c r="O663" s="65" t="n">
        <v>1700</v>
      </c>
      <c r="P663" s="65" t="n">
        <v>270.6</v>
      </c>
      <c r="Q663" s="65" t="n">
        <v>536.4083789</v>
      </c>
      <c r="R663" s="65" t="n">
        <v>114.0492017</v>
      </c>
      <c r="S663" s="65" t="n">
        <v>3811</v>
      </c>
      <c r="T663" s="66" t="n">
        <v>4268</v>
      </c>
      <c r="U663" s="66" t="n">
        <v>8995</v>
      </c>
      <c r="V663" s="65" t="n">
        <v>1130</v>
      </c>
      <c r="W663" s="66" t="n">
        <v>1479</v>
      </c>
      <c r="X663" s="65" t="n">
        <v>300</v>
      </c>
      <c r="Y663" s="65" t="n">
        <v>566.3842713</v>
      </c>
      <c r="Z663" s="65" t="n">
        <v>521.9374654</v>
      </c>
      <c r="AA663" s="65" t="n">
        <v>506.3</v>
      </c>
      <c r="AB663" s="65" t="n">
        <v>619.2</v>
      </c>
      <c r="AC663" s="67" t="n">
        <v>496.4</v>
      </c>
      <c r="AD663" s="63"/>
    </row>
    <row r="664" customFormat="false" ht="15" hidden="false" customHeight="false" outlineLevel="0" collapsed="false">
      <c r="A664" s="64" t="n">
        <v>28095</v>
      </c>
      <c r="B664" s="65" t="n">
        <v>1745</v>
      </c>
      <c r="C664" s="65" t="n">
        <v>1081.909978</v>
      </c>
      <c r="D664" s="65" t="n">
        <v>3581.371054</v>
      </c>
      <c r="E664" s="65" t="n">
        <v>3000.202493</v>
      </c>
      <c r="F664" s="65" t="n">
        <v>993.5236101</v>
      </c>
      <c r="G664" s="65" t="n">
        <v>2118.656248</v>
      </c>
      <c r="H664" s="65" t="n">
        <v>105.4</v>
      </c>
      <c r="I664" s="65" t="n">
        <v>200</v>
      </c>
      <c r="J664" s="65" t="n">
        <v>3270.429441</v>
      </c>
      <c r="K664" s="65" t="n">
        <v>6403.140527</v>
      </c>
      <c r="L664" s="65" t="n">
        <v>4826.610401</v>
      </c>
      <c r="M664" s="65" t="n">
        <v>2699.453483</v>
      </c>
      <c r="N664" s="65" t="n">
        <v>724.3283118</v>
      </c>
      <c r="O664" s="65" t="n">
        <v>1700</v>
      </c>
      <c r="P664" s="65" t="n">
        <v>255.7</v>
      </c>
      <c r="Q664" s="65" t="n">
        <v>2294.008699</v>
      </c>
      <c r="R664" s="65" t="n">
        <v>487.7437994</v>
      </c>
      <c r="S664" s="65" t="n">
        <v>4731</v>
      </c>
      <c r="T664" s="66" t="n">
        <v>6115</v>
      </c>
      <c r="U664" s="66" t="n">
        <v>14130</v>
      </c>
      <c r="V664" s="65" t="n">
        <v>172.9</v>
      </c>
      <c r="W664" s="66" t="n">
        <v>678.3</v>
      </c>
      <c r="X664" s="65" t="n">
        <v>300.2</v>
      </c>
      <c r="Y664" s="65" t="n">
        <v>3322.278584</v>
      </c>
      <c r="Z664" s="65" t="n">
        <v>2232.122265</v>
      </c>
      <c r="AA664" s="65" t="n">
        <v>1153</v>
      </c>
      <c r="AB664" s="65" t="n">
        <v>622.7</v>
      </c>
      <c r="AC664" s="67" t="n">
        <v>300.8</v>
      </c>
      <c r="AD664" s="63"/>
    </row>
    <row r="665" customFormat="false" ht="15" hidden="false" customHeight="false" outlineLevel="0" collapsed="false">
      <c r="A665" s="64" t="n">
        <v>28126</v>
      </c>
      <c r="B665" s="65" t="n">
        <v>2136</v>
      </c>
      <c r="C665" s="65" t="n">
        <v>484.166296</v>
      </c>
      <c r="D665" s="65" t="n">
        <v>1602.701882</v>
      </c>
      <c r="E665" s="65" t="n">
        <v>1066.844387</v>
      </c>
      <c r="F665" s="65" t="n">
        <v>522.9488296</v>
      </c>
      <c r="G665" s="65" t="n">
        <v>1115.171088</v>
      </c>
      <c r="H665" s="65" t="n">
        <v>207.2</v>
      </c>
      <c r="I665" s="65" t="n">
        <v>200</v>
      </c>
      <c r="J665" s="65" t="n">
        <v>1586.412612</v>
      </c>
      <c r="K665" s="65" t="n">
        <v>2865.473925</v>
      </c>
      <c r="L665" s="65" t="n">
        <v>2159.959819</v>
      </c>
      <c r="M665" s="65" t="n">
        <v>1208.034329</v>
      </c>
      <c r="N665" s="65" t="n">
        <v>324.1446727</v>
      </c>
      <c r="O665" s="65" t="n">
        <v>1700</v>
      </c>
      <c r="P665" s="65" t="n">
        <v>277.4</v>
      </c>
      <c r="Q665" s="65" t="n">
        <v>1026.593448</v>
      </c>
      <c r="R665" s="65" t="n">
        <v>218.2705711</v>
      </c>
      <c r="S665" s="65" t="n">
        <v>6951</v>
      </c>
      <c r="T665" s="66" t="n">
        <v>10376</v>
      </c>
      <c r="U665" s="66" t="n">
        <v>23212</v>
      </c>
      <c r="V665" s="65" t="n">
        <v>310.9</v>
      </c>
      <c r="W665" s="66" t="n">
        <v>814.9</v>
      </c>
      <c r="X665" s="65" t="n">
        <v>358.5</v>
      </c>
      <c r="Y665" s="65" t="n">
        <v>1748.707006</v>
      </c>
      <c r="Z665" s="65" t="n">
        <v>998.8986063</v>
      </c>
      <c r="AA665" s="65" t="n">
        <v>1598</v>
      </c>
      <c r="AB665" s="65" t="n">
        <v>1219</v>
      </c>
      <c r="AC665" s="67" t="n">
        <v>2508</v>
      </c>
      <c r="AD665" s="63"/>
    </row>
    <row r="666" customFormat="false" ht="15" hidden="false" customHeight="false" outlineLevel="0" collapsed="false">
      <c r="A666" s="64" t="n">
        <v>28157</v>
      </c>
      <c r="B666" s="65" t="n">
        <v>1629</v>
      </c>
      <c r="C666" s="65" t="n">
        <v>416.3322623</v>
      </c>
      <c r="D666" s="65" t="n">
        <v>1378.155617</v>
      </c>
      <c r="E666" s="65" t="n">
        <v>1387.100398</v>
      </c>
      <c r="F666" s="65" t="n">
        <v>367.5902775</v>
      </c>
      <c r="G666" s="65" t="n">
        <v>783.8741124</v>
      </c>
      <c r="H666" s="65" t="n">
        <v>10.66</v>
      </c>
      <c r="I666" s="65" t="n">
        <v>200</v>
      </c>
      <c r="J666" s="65" t="n">
        <v>1723.933866</v>
      </c>
      <c r="K666" s="65" t="n">
        <v>2464.007205</v>
      </c>
      <c r="L666" s="65" t="n">
        <v>1857.339029</v>
      </c>
      <c r="M666" s="65" t="n">
        <v>1038.782892</v>
      </c>
      <c r="N666" s="65" t="n">
        <v>278.7304404</v>
      </c>
      <c r="O666" s="65" t="n">
        <v>2805</v>
      </c>
      <c r="P666" s="65" t="n">
        <v>281.9</v>
      </c>
      <c r="Q666" s="65" t="n">
        <v>882.7627534</v>
      </c>
      <c r="R666" s="65" t="n">
        <v>187.6898111</v>
      </c>
      <c r="S666" s="65" t="n">
        <v>7973</v>
      </c>
      <c r="T666" s="66" t="n">
        <v>11076</v>
      </c>
      <c r="U666" s="66" t="n">
        <v>20095</v>
      </c>
      <c r="V666" s="65" t="n">
        <v>391</v>
      </c>
      <c r="W666" s="66" t="n">
        <v>943.3</v>
      </c>
      <c r="X666" s="65" t="n">
        <v>364.3</v>
      </c>
      <c r="Y666" s="65" t="n">
        <v>1229.198073</v>
      </c>
      <c r="Z666" s="65" t="n">
        <v>858.9480929</v>
      </c>
      <c r="AA666" s="65" t="n">
        <v>1343</v>
      </c>
      <c r="AB666" s="65" t="n">
        <v>1261</v>
      </c>
      <c r="AC666" s="67" t="n">
        <v>242.2</v>
      </c>
      <c r="AD666" s="63"/>
    </row>
    <row r="667" customFormat="false" ht="15" hidden="false" customHeight="false" outlineLevel="0" collapsed="false">
      <c r="A667" s="64" t="n">
        <v>28185</v>
      </c>
      <c r="B667" s="65" t="n">
        <v>2402</v>
      </c>
      <c r="C667" s="65" t="n">
        <v>301.9663752</v>
      </c>
      <c r="D667" s="65" t="n">
        <v>999.5782066</v>
      </c>
      <c r="E667" s="65" t="n">
        <v>1315.738311</v>
      </c>
      <c r="F667" s="65" t="n">
        <v>247.4754774</v>
      </c>
      <c r="G667" s="65" t="n">
        <v>527.7332728</v>
      </c>
      <c r="H667" s="65" t="n">
        <v>72</v>
      </c>
      <c r="I667" s="65" t="n">
        <v>200</v>
      </c>
      <c r="J667" s="65" t="n">
        <v>999.5983747</v>
      </c>
      <c r="K667" s="65" t="n">
        <v>1787.147891</v>
      </c>
      <c r="L667" s="65" t="n">
        <v>1347.130609</v>
      </c>
      <c r="M667" s="65" t="n">
        <v>753.4306919</v>
      </c>
      <c r="N667" s="65" t="n">
        <v>202.1635803</v>
      </c>
      <c r="O667" s="65" t="n">
        <v>7154</v>
      </c>
      <c r="P667" s="65" t="n">
        <v>334.8</v>
      </c>
      <c r="Q667" s="65" t="n">
        <v>640.2690663</v>
      </c>
      <c r="R667" s="65" t="n">
        <v>136.1316839</v>
      </c>
      <c r="S667" s="65" t="n">
        <v>15510</v>
      </c>
      <c r="T667" s="66" t="n">
        <v>18559</v>
      </c>
      <c r="U667" s="66" t="n">
        <v>34556</v>
      </c>
      <c r="V667" s="65" t="n">
        <v>1399</v>
      </c>
      <c r="W667" s="66" t="n">
        <v>1956</v>
      </c>
      <c r="X667" s="65" t="n">
        <v>200.1</v>
      </c>
      <c r="Y667" s="65" t="n">
        <v>827.5419631</v>
      </c>
      <c r="Z667" s="65" t="n">
        <v>622.9962595</v>
      </c>
      <c r="AA667" s="65" t="n">
        <v>1653</v>
      </c>
      <c r="AB667" s="65" t="n">
        <v>1873</v>
      </c>
      <c r="AC667" s="67" t="n">
        <v>540.3</v>
      </c>
      <c r="AD667" s="63"/>
    </row>
    <row r="668" customFormat="false" ht="15" hidden="false" customHeight="false" outlineLevel="0" collapsed="false">
      <c r="A668" s="64" t="n">
        <v>28216</v>
      </c>
      <c r="B668" s="65" t="n">
        <v>2769</v>
      </c>
      <c r="C668" s="65" t="n">
        <v>153.9862114</v>
      </c>
      <c r="D668" s="65" t="n">
        <v>509.7298033</v>
      </c>
      <c r="E668" s="65" t="n">
        <v>790.7316485</v>
      </c>
      <c r="F668" s="65" t="n">
        <v>149.2948173</v>
      </c>
      <c r="G668" s="65" t="n">
        <v>318.3662615</v>
      </c>
      <c r="H668" s="65" t="n">
        <v>4.716</v>
      </c>
      <c r="I668" s="65" t="n">
        <v>200</v>
      </c>
      <c r="J668" s="65" t="n">
        <v>494.2041262</v>
      </c>
      <c r="K668" s="65" t="n">
        <v>911.3469428</v>
      </c>
      <c r="L668" s="65" t="n">
        <v>686.9623765</v>
      </c>
      <c r="M668" s="65" t="n">
        <v>384.2081348</v>
      </c>
      <c r="N668" s="65" t="n">
        <v>103.0922857</v>
      </c>
      <c r="O668" s="65" t="n">
        <v>4044</v>
      </c>
      <c r="P668" s="65" t="n">
        <v>252.9</v>
      </c>
      <c r="Q668" s="65" t="n">
        <v>326.5019415</v>
      </c>
      <c r="R668" s="65" t="n">
        <v>69.41965721</v>
      </c>
      <c r="S668" s="65" t="n">
        <v>10362</v>
      </c>
      <c r="T668" s="66" t="n">
        <v>11610</v>
      </c>
      <c r="U668" s="66" t="n">
        <v>21625</v>
      </c>
      <c r="V668" s="65" t="n">
        <v>1819</v>
      </c>
      <c r="W668" s="66" t="n">
        <v>2887</v>
      </c>
      <c r="X668" s="65" t="n">
        <v>1633</v>
      </c>
      <c r="Y668" s="65" t="n">
        <v>499.2321967</v>
      </c>
      <c r="Z668" s="65" t="n">
        <v>317.6937619</v>
      </c>
      <c r="AA668" s="65" t="n">
        <v>1125</v>
      </c>
      <c r="AB668" s="65" t="n">
        <v>1813</v>
      </c>
      <c r="AC668" s="67" t="n">
        <v>276.3</v>
      </c>
      <c r="AD668" s="63"/>
    </row>
    <row r="669" customFormat="false" ht="15" hidden="false" customHeight="false" outlineLevel="0" collapsed="false">
      <c r="A669" s="64" t="n">
        <v>28246</v>
      </c>
      <c r="B669" s="65" t="n">
        <v>1187</v>
      </c>
      <c r="C669" s="65" t="n">
        <v>49.93104646</v>
      </c>
      <c r="D669" s="65" t="n">
        <v>165.2832566</v>
      </c>
      <c r="E669" s="65" t="n">
        <v>173.085539</v>
      </c>
      <c r="F669" s="65" t="n">
        <v>57.21227293</v>
      </c>
      <c r="G669" s="65" t="n">
        <v>122.0032803</v>
      </c>
      <c r="H669" s="65" t="n">
        <v>8.756</v>
      </c>
      <c r="I669" s="65" t="n">
        <v>277.4</v>
      </c>
      <c r="J669" s="65" t="n">
        <v>162.3444549</v>
      </c>
      <c r="K669" s="65" t="n">
        <v>295.5102676</v>
      </c>
      <c r="L669" s="65" t="n">
        <v>222.7520894</v>
      </c>
      <c r="M669" s="65" t="n">
        <v>124.5820262</v>
      </c>
      <c r="N669" s="65" t="n">
        <v>33.42835478</v>
      </c>
      <c r="O669" s="65" t="n">
        <v>1571</v>
      </c>
      <c r="P669" s="65" t="n">
        <v>283.1</v>
      </c>
      <c r="Q669" s="65" t="n">
        <v>105.8704118</v>
      </c>
      <c r="R669" s="65" t="n">
        <v>22.50978252</v>
      </c>
      <c r="S669" s="65" t="n">
        <v>7977</v>
      </c>
      <c r="T669" s="66" t="n">
        <v>5934</v>
      </c>
      <c r="U669" s="66" t="n">
        <v>10919</v>
      </c>
      <c r="V669" s="65" t="n">
        <v>701.8</v>
      </c>
      <c r="W669" s="66" t="n">
        <v>1523</v>
      </c>
      <c r="X669" s="65" t="n">
        <v>1503</v>
      </c>
      <c r="Y669" s="65" t="n">
        <v>191.314134</v>
      </c>
      <c r="Z669" s="65" t="n">
        <v>103.0143014</v>
      </c>
      <c r="AA669" s="65" t="n">
        <v>486.3</v>
      </c>
      <c r="AB669" s="65" t="n">
        <v>2000</v>
      </c>
      <c r="AC669" s="67" t="n">
        <v>489.5</v>
      </c>
      <c r="AD669" s="63"/>
    </row>
    <row r="670" customFormat="false" ht="15" hidden="false" customHeight="false" outlineLevel="0" collapsed="false">
      <c r="A670" s="64" t="n">
        <v>28277</v>
      </c>
      <c r="B670" s="65" t="n">
        <v>1617</v>
      </c>
      <c r="C670" s="65" t="n">
        <v>24.23999726</v>
      </c>
      <c r="D670" s="65" t="n">
        <v>80.23997032</v>
      </c>
      <c r="E670" s="65" t="n">
        <v>17.716605</v>
      </c>
      <c r="F670" s="65" t="n">
        <v>35.43646139</v>
      </c>
      <c r="G670" s="65" t="n">
        <v>75.56708222</v>
      </c>
      <c r="H670" s="65" t="n">
        <v>9.764</v>
      </c>
      <c r="I670" s="65" t="n">
        <v>200</v>
      </c>
      <c r="J670" s="65" t="n">
        <v>67.85116999</v>
      </c>
      <c r="K670" s="65" t="n">
        <v>143.4612047</v>
      </c>
      <c r="L670" s="65" t="n">
        <v>108.1393325</v>
      </c>
      <c r="M670" s="65" t="n">
        <v>60.48076674</v>
      </c>
      <c r="N670" s="65" t="n">
        <v>16.22844474</v>
      </c>
      <c r="O670" s="65" t="n">
        <v>5042</v>
      </c>
      <c r="P670" s="65" t="n">
        <v>234.8</v>
      </c>
      <c r="Q670" s="65" t="n">
        <v>51.39684973</v>
      </c>
      <c r="R670" s="65" t="n">
        <v>10.92781156</v>
      </c>
      <c r="S670" s="65" t="n">
        <v>16449</v>
      </c>
      <c r="T670" s="66" t="n">
        <v>8529</v>
      </c>
      <c r="U670" s="66" t="n">
        <v>15162</v>
      </c>
      <c r="V670" s="65" t="n">
        <v>783.3</v>
      </c>
      <c r="W670" s="66" t="n">
        <v>763.4</v>
      </c>
      <c r="X670" s="65" t="n">
        <v>841.6</v>
      </c>
      <c r="Y670" s="65" t="n">
        <v>118.4972311</v>
      </c>
      <c r="Z670" s="65" t="n">
        <v>50.01029539</v>
      </c>
      <c r="AA670" s="65" t="n">
        <v>75</v>
      </c>
      <c r="AB670" s="65" t="n">
        <v>1500</v>
      </c>
      <c r="AC670" s="67" t="n">
        <v>773.2</v>
      </c>
      <c r="AD670" s="63"/>
    </row>
    <row r="671" customFormat="false" ht="15" hidden="false" customHeight="false" outlineLevel="0" collapsed="false">
      <c r="A671" s="64" t="n">
        <v>28307</v>
      </c>
      <c r="B671" s="65" t="n">
        <v>1119</v>
      </c>
      <c r="C671" s="65" t="n">
        <v>19.57389216</v>
      </c>
      <c r="D671" s="65" t="n">
        <v>64.79408844</v>
      </c>
      <c r="E671" s="65" t="n">
        <v>15.25044209</v>
      </c>
      <c r="F671" s="65" t="n">
        <v>31.11011451</v>
      </c>
      <c r="G671" s="65" t="n">
        <v>66.34129054</v>
      </c>
      <c r="H671" s="65" t="n">
        <v>14.61</v>
      </c>
      <c r="I671" s="65" t="n">
        <v>85</v>
      </c>
      <c r="J671" s="65" t="n">
        <v>60.60915324</v>
      </c>
      <c r="K671" s="65" t="n">
        <v>115.8454813</v>
      </c>
      <c r="L671" s="65" t="n">
        <v>87.32293205</v>
      </c>
      <c r="M671" s="65" t="n">
        <v>48.83845462</v>
      </c>
      <c r="N671" s="65" t="n">
        <v>13.10453231</v>
      </c>
      <c r="O671" s="65" t="n">
        <v>8087</v>
      </c>
      <c r="P671" s="65" t="n">
        <v>184.5</v>
      </c>
      <c r="Q671" s="65" t="n">
        <v>41.50315626</v>
      </c>
      <c r="R671" s="65" t="n">
        <v>8.824250377</v>
      </c>
      <c r="S671" s="65" t="n">
        <v>14615</v>
      </c>
      <c r="T671" s="66" t="n">
        <v>8452</v>
      </c>
      <c r="U671" s="66" t="n">
        <v>18025</v>
      </c>
      <c r="V671" s="65" t="n">
        <v>1088</v>
      </c>
      <c r="W671" s="66" t="n">
        <v>1012</v>
      </c>
      <c r="X671" s="65" t="n">
        <v>327.8</v>
      </c>
      <c r="Y671" s="65" t="n">
        <v>104.0302074</v>
      </c>
      <c r="Z671" s="65" t="n">
        <v>40.38350823</v>
      </c>
      <c r="AA671" s="65" t="n">
        <v>75</v>
      </c>
      <c r="AB671" s="65" t="n">
        <v>700</v>
      </c>
      <c r="AC671" s="67" t="n">
        <v>1078</v>
      </c>
      <c r="AD671" s="63"/>
    </row>
    <row r="672" customFormat="false" ht="15" hidden="false" customHeight="false" outlineLevel="0" collapsed="false">
      <c r="A672" s="64" t="n">
        <v>28338</v>
      </c>
      <c r="B672" s="65" t="n">
        <v>918.8</v>
      </c>
      <c r="C672" s="65" t="n">
        <v>25.98687417</v>
      </c>
      <c r="D672" s="65" t="n">
        <v>86.02253499</v>
      </c>
      <c r="E672" s="65" t="n">
        <v>92.93422655</v>
      </c>
      <c r="F672" s="65" t="n">
        <v>35.34972738</v>
      </c>
      <c r="G672" s="65" t="n">
        <v>75.3821248</v>
      </c>
      <c r="H672" s="65" t="n">
        <v>16.82</v>
      </c>
      <c r="I672" s="65" t="n">
        <v>85</v>
      </c>
      <c r="J672" s="65" t="n">
        <v>14.00089676</v>
      </c>
      <c r="K672" s="65" t="n">
        <v>153.7998637</v>
      </c>
      <c r="L672" s="65" t="n">
        <v>115.9324895</v>
      </c>
      <c r="M672" s="65" t="n">
        <v>64.83936687</v>
      </c>
      <c r="N672" s="65" t="n">
        <v>17.39796201</v>
      </c>
      <c r="O672" s="65" t="n">
        <v>6645</v>
      </c>
      <c r="P672" s="65" t="n">
        <v>175.5</v>
      </c>
      <c r="Q672" s="65" t="n">
        <v>55.10080931</v>
      </c>
      <c r="R672" s="65" t="n">
        <v>11.71533399</v>
      </c>
      <c r="S672" s="65" t="n">
        <v>9264</v>
      </c>
      <c r="T672" s="66" t="n">
        <v>4957</v>
      </c>
      <c r="U672" s="66" t="n">
        <v>12992</v>
      </c>
      <c r="V672" s="65" t="n">
        <v>1202</v>
      </c>
      <c r="W672" s="66" t="n">
        <v>1175</v>
      </c>
      <c r="X672" s="65" t="n">
        <v>329.7</v>
      </c>
      <c r="Y672" s="65" t="n">
        <v>118.2071981</v>
      </c>
      <c r="Z672" s="65" t="n">
        <v>53.6143317</v>
      </c>
      <c r="AA672" s="65" t="n">
        <v>75</v>
      </c>
      <c r="AB672" s="65" t="n">
        <v>600</v>
      </c>
      <c r="AC672" s="67" t="n">
        <v>1178</v>
      </c>
      <c r="AD672" s="63"/>
    </row>
    <row r="673" customFormat="false" ht="15" hidden="false" customHeight="false" outlineLevel="0" collapsed="false">
      <c r="A673" s="64" t="n">
        <v>28369</v>
      </c>
      <c r="B673" s="65" t="n">
        <v>576.2</v>
      </c>
      <c r="C673" s="65" t="n">
        <v>24.68417873</v>
      </c>
      <c r="D673" s="65" t="n">
        <v>81.71031323</v>
      </c>
      <c r="E673" s="65" t="n">
        <v>10.80189694</v>
      </c>
      <c r="F673" s="65" t="n">
        <v>28.56543441</v>
      </c>
      <c r="G673" s="65" t="n">
        <v>60.91484438</v>
      </c>
      <c r="H673" s="65" t="n">
        <v>14.46</v>
      </c>
      <c r="I673" s="65" t="n">
        <v>150</v>
      </c>
      <c r="J673" s="65" t="n">
        <v>82.43192331</v>
      </c>
      <c r="K673" s="65" t="n">
        <v>146.0900337</v>
      </c>
      <c r="L673" s="65" t="n">
        <v>110.1209123</v>
      </c>
      <c r="M673" s="65" t="n">
        <v>61.58903568</v>
      </c>
      <c r="N673" s="65" t="n">
        <v>16.52581995</v>
      </c>
      <c r="O673" s="65" t="n">
        <v>1000</v>
      </c>
      <c r="P673" s="65" t="n">
        <v>76.57</v>
      </c>
      <c r="Q673" s="65" t="n">
        <v>52.33866206</v>
      </c>
      <c r="R673" s="65" t="n">
        <v>11.12805627</v>
      </c>
      <c r="S673" s="65" t="n">
        <v>5792</v>
      </c>
      <c r="T673" s="66" t="n">
        <v>4261</v>
      </c>
      <c r="U673" s="66" t="n">
        <v>8113</v>
      </c>
      <c r="V673" s="65" t="n">
        <v>1172</v>
      </c>
      <c r="W673" s="66" t="n">
        <v>1114</v>
      </c>
      <c r="X673" s="65" t="n">
        <v>283.7</v>
      </c>
      <c r="Y673" s="65" t="n">
        <v>95.520962</v>
      </c>
      <c r="Z673" s="65" t="n">
        <v>50.92670005</v>
      </c>
      <c r="AA673" s="65" t="n">
        <v>75</v>
      </c>
      <c r="AB673" s="65" t="n">
        <v>511.3</v>
      </c>
      <c r="AC673" s="67" t="n">
        <v>1178</v>
      </c>
      <c r="AD673" s="63"/>
    </row>
    <row r="674" customFormat="false" ht="15" hidden="false" customHeight="false" outlineLevel="0" collapsed="false">
      <c r="A674" s="64" t="n">
        <v>28399</v>
      </c>
      <c r="B674" s="65" t="n">
        <v>908.5</v>
      </c>
      <c r="C674" s="65" t="n">
        <v>34.90117117</v>
      </c>
      <c r="D674" s="65" t="n">
        <v>115.5309099</v>
      </c>
      <c r="E674" s="65" t="n">
        <v>123.1411662</v>
      </c>
      <c r="F674" s="65" t="n">
        <v>31.27598471</v>
      </c>
      <c r="G674" s="65" t="n">
        <v>66.69500326</v>
      </c>
      <c r="H674" s="65" t="n">
        <v>16.62</v>
      </c>
      <c r="I674" s="65" t="n">
        <v>200</v>
      </c>
      <c r="J674" s="65" t="n">
        <v>215.4423652</v>
      </c>
      <c r="K674" s="65" t="n">
        <v>206.5579467</v>
      </c>
      <c r="L674" s="65" t="n">
        <v>155.7008986</v>
      </c>
      <c r="M674" s="65" t="n">
        <v>87.08126368</v>
      </c>
      <c r="N674" s="65" t="n">
        <v>23.36599801</v>
      </c>
      <c r="O674" s="65" t="n">
        <v>1700</v>
      </c>
      <c r="P674" s="65" t="n">
        <v>282.6</v>
      </c>
      <c r="Q674" s="65" t="n">
        <v>74.00208139</v>
      </c>
      <c r="R674" s="65" t="n">
        <v>15.73405383</v>
      </c>
      <c r="S674" s="65" t="n">
        <v>4296</v>
      </c>
      <c r="T674" s="66" t="n">
        <v>4259</v>
      </c>
      <c r="U674" s="66" t="n">
        <v>10275</v>
      </c>
      <c r="V674" s="65" t="n">
        <v>821</v>
      </c>
      <c r="W674" s="66" t="n">
        <v>1135</v>
      </c>
      <c r="X674" s="65" t="n">
        <v>774.2</v>
      </c>
      <c r="Y674" s="65" t="n">
        <v>104.5848666</v>
      </c>
      <c r="Z674" s="65" t="n">
        <v>72.00569625</v>
      </c>
      <c r="AA674" s="65" t="n">
        <v>207.3</v>
      </c>
      <c r="AB674" s="65" t="n">
        <v>580.1</v>
      </c>
      <c r="AC674" s="67" t="n">
        <v>562.7</v>
      </c>
      <c r="AD674" s="63"/>
    </row>
    <row r="675" customFormat="false" ht="15" hidden="false" customHeight="false" outlineLevel="0" collapsed="false">
      <c r="A675" s="64" t="n">
        <v>28430</v>
      </c>
      <c r="B675" s="65" t="n">
        <v>14745</v>
      </c>
      <c r="C675" s="65" t="n">
        <v>27.08409201</v>
      </c>
      <c r="D675" s="65" t="n">
        <v>89.6545786</v>
      </c>
      <c r="E675" s="65" t="n">
        <v>75.78094168</v>
      </c>
      <c r="F675" s="65" t="n">
        <v>23.07913384</v>
      </c>
      <c r="G675" s="65" t="n">
        <v>49.2154898</v>
      </c>
      <c r="H675" s="65" t="n">
        <v>570.6</v>
      </c>
      <c r="I675" s="65" t="n">
        <v>200</v>
      </c>
      <c r="J675" s="65" t="n">
        <v>116.3288701</v>
      </c>
      <c r="K675" s="65" t="n">
        <v>160.2936018</v>
      </c>
      <c r="L675" s="65" t="n">
        <v>120.8273913</v>
      </c>
      <c r="M675" s="65" t="n">
        <v>67.57701472</v>
      </c>
      <c r="N675" s="65" t="n">
        <v>18.13253879</v>
      </c>
      <c r="O675" s="65" t="n">
        <v>1700</v>
      </c>
      <c r="P675" s="65" t="n">
        <v>265.8</v>
      </c>
      <c r="Q675" s="65" t="n">
        <v>57.42727577</v>
      </c>
      <c r="R675" s="65" t="n">
        <v>12.20997884</v>
      </c>
      <c r="S675" s="65" t="n">
        <v>8445</v>
      </c>
      <c r="T675" s="66" t="n">
        <v>12351</v>
      </c>
      <c r="U675" s="66" t="n">
        <v>42888</v>
      </c>
      <c r="V675" s="65" t="n">
        <v>928.7</v>
      </c>
      <c r="W675" s="66" t="n">
        <v>1967</v>
      </c>
      <c r="X675" s="65" t="n">
        <v>200.4</v>
      </c>
      <c r="Y675" s="65" t="n">
        <v>77.17512831</v>
      </c>
      <c r="Z675" s="65" t="n">
        <v>55.8780361</v>
      </c>
      <c r="AA675" s="65" t="n">
        <v>180</v>
      </c>
      <c r="AB675" s="65" t="n">
        <v>5811</v>
      </c>
      <c r="AC675" s="67" t="n">
        <v>977.9</v>
      </c>
      <c r="AD675" s="63"/>
    </row>
    <row r="676" customFormat="false" ht="15" hidden="false" customHeight="false" outlineLevel="0" collapsed="false">
      <c r="A676" s="64" t="n">
        <v>28460</v>
      </c>
      <c r="B676" s="65" t="n">
        <v>16923</v>
      </c>
      <c r="C676" s="65" t="n">
        <v>120.0068997</v>
      </c>
      <c r="D676" s="65" t="n">
        <v>397.2504606</v>
      </c>
      <c r="E676" s="65" t="n">
        <v>504.0523397</v>
      </c>
      <c r="F676" s="65" t="n">
        <v>103.0057483</v>
      </c>
      <c r="G676" s="65" t="n">
        <v>219.6563523</v>
      </c>
      <c r="H676" s="65" t="n">
        <v>1012</v>
      </c>
      <c r="I676" s="65" t="n">
        <v>200</v>
      </c>
      <c r="J676" s="65" t="n">
        <v>647.8763776</v>
      </c>
      <c r="K676" s="65" t="n">
        <v>710.2448992</v>
      </c>
      <c r="L676" s="65" t="n">
        <v>535.3740721</v>
      </c>
      <c r="M676" s="65" t="n">
        <v>299.4269857</v>
      </c>
      <c r="N676" s="65" t="n">
        <v>80.34346374</v>
      </c>
      <c r="O676" s="65" t="n">
        <v>13619</v>
      </c>
      <c r="P676" s="65" t="n">
        <v>250.1</v>
      </c>
      <c r="Q676" s="65" t="n">
        <v>254.4545087</v>
      </c>
      <c r="R676" s="65" t="n">
        <v>54.10119365</v>
      </c>
      <c r="S676" s="65" t="n">
        <v>32106</v>
      </c>
      <c r="T676" s="66" t="n">
        <v>40688</v>
      </c>
      <c r="U676" s="66" t="n">
        <v>74103</v>
      </c>
      <c r="V676" s="65" t="n">
        <v>486</v>
      </c>
      <c r="W676" s="66" t="n">
        <v>1075</v>
      </c>
      <c r="X676" s="65" t="n">
        <v>200.2</v>
      </c>
      <c r="Y676" s="65" t="n">
        <v>344.4445487</v>
      </c>
      <c r="Z676" s="65" t="n">
        <v>247.5899828</v>
      </c>
      <c r="AA676" s="65" t="n">
        <v>187.3</v>
      </c>
      <c r="AB676" s="65" t="n">
        <v>12510</v>
      </c>
      <c r="AC676" s="67" t="n">
        <v>19669</v>
      </c>
      <c r="AD676" s="63"/>
    </row>
    <row r="677" customFormat="false" ht="15" hidden="false" customHeight="false" outlineLevel="0" collapsed="false">
      <c r="A677" s="64" t="n">
        <v>28491</v>
      </c>
      <c r="B677" s="65" t="n">
        <v>4898</v>
      </c>
      <c r="C677" s="65" t="n">
        <v>337.7124091</v>
      </c>
      <c r="D677" s="65" t="n">
        <v>1117.905807</v>
      </c>
      <c r="E677" s="65" t="n">
        <v>1305.822118</v>
      </c>
      <c r="F677" s="65" t="n">
        <v>352.5516981</v>
      </c>
      <c r="G677" s="65" t="n">
        <v>751.804839</v>
      </c>
      <c r="H677" s="65" t="n">
        <v>1685</v>
      </c>
      <c r="I677" s="65" t="n">
        <v>200</v>
      </c>
      <c r="J677" s="65" t="n">
        <v>1304.746308</v>
      </c>
      <c r="K677" s="65" t="n">
        <v>1998.706045</v>
      </c>
      <c r="L677" s="65" t="n">
        <v>1506.600604</v>
      </c>
      <c r="M677" s="65" t="n">
        <v>842.6199568</v>
      </c>
      <c r="N677" s="65" t="n">
        <v>226.0952058</v>
      </c>
      <c r="O677" s="65" t="n">
        <v>9453</v>
      </c>
      <c r="P677" s="65" t="n">
        <v>2125</v>
      </c>
      <c r="Q677" s="65" t="n">
        <v>716.0625374</v>
      </c>
      <c r="R677" s="65" t="n">
        <v>152.2466165</v>
      </c>
      <c r="S677" s="65" t="n">
        <v>18269</v>
      </c>
      <c r="T677" s="66" t="n">
        <v>24506</v>
      </c>
      <c r="U677" s="66" t="n">
        <v>52330</v>
      </c>
      <c r="V677" s="65" t="n">
        <v>878.1</v>
      </c>
      <c r="W677" s="66" t="n">
        <v>3288</v>
      </c>
      <c r="X677" s="65" t="n">
        <v>1333</v>
      </c>
      <c r="Y677" s="65" t="n">
        <v>1178.910037</v>
      </c>
      <c r="Z677" s="65" t="n">
        <v>696.7450184</v>
      </c>
      <c r="AA677" s="65" t="n">
        <v>1763</v>
      </c>
      <c r="AB677" s="65" t="n">
        <v>6477</v>
      </c>
      <c r="AC677" s="67" t="n">
        <v>4371</v>
      </c>
      <c r="AD677" s="63"/>
    </row>
    <row r="678" customFormat="false" ht="15" hidden="false" customHeight="false" outlineLevel="0" collapsed="false">
      <c r="A678" s="64" t="n">
        <v>28522</v>
      </c>
      <c r="B678" s="65" t="n">
        <v>15085</v>
      </c>
      <c r="C678" s="65" t="n">
        <v>285.9078473</v>
      </c>
      <c r="D678" s="65" t="n">
        <v>946.4207829</v>
      </c>
      <c r="E678" s="65" t="n">
        <v>1188.123866</v>
      </c>
      <c r="F678" s="65" t="n">
        <v>218.6918989</v>
      </c>
      <c r="G678" s="65" t="n">
        <v>466.3532433</v>
      </c>
      <c r="H678" s="65" t="n">
        <v>1291</v>
      </c>
      <c r="I678" s="65" t="n">
        <v>200</v>
      </c>
      <c r="J678" s="65" t="n">
        <v>1158.854033</v>
      </c>
      <c r="K678" s="65" t="n">
        <v>1692.107626</v>
      </c>
      <c r="L678" s="65" t="n">
        <v>1275.490399</v>
      </c>
      <c r="M678" s="65" t="n">
        <v>713.3633572</v>
      </c>
      <c r="N678" s="65" t="n">
        <v>191.4125505</v>
      </c>
      <c r="O678" s="65" t="n">
        <v>10383</v>
      </c>
      <c r="P678" s="65" t="n">
        <v>4076</v>
      </c>
      <c r="Q678" s="65" t="n">
        <v>606.2196504</v>
      </c>
      <c r="R678" s="65" t="n">
        <v>128.8922208</v>
      </c>
      <c r="S678" s="65" t="n">
        <v>22866</v>
      </c>
      <c r="T678" s="66" t="n">
        <v>29186</v>
      </c>
      <c r="U678" s="66" t="n">
        <v>65836</v>
      </c>
      <c r="V678" s="65" t="n">
        <v>2749</v>
      </c>
      <c r="W678" s="66" t="n">
        <v>7192</v>
      </c>
      <c r="X678" s="65" t="n">
        <v>4912</v>
      </c>
      <c r="Y678" s="65" t="n">
        <v>731.2915413</v>
      </c>
      <c r="Z678" s="65" t="n">
        <v>589.865409</v>
      </c>
      <c r="AA678" s="65" t="n">
        <v>4788</v>
      </c>
      <c r="AB678" s="65" t="n">
        <v>4709</v>
      </c>
      <c r="AC678" s="67" t="n">
        <v>1549</v>
      </c>
      <c r="AD678" s="63"/>
    </row>
    <row r="679" customFormat="false" ht="15" hidden="false" customHeight="false" outlineLevel="0" collapsed="false">
      <c r="A679" s="64" t="n">
        <v>28550</v>
      </c>
      <c r="B679" s="65" t="n">
        <v>3871</v>
      </c>
      <c r="C679" s="65" t="n">
        <v>125.7757473</v>
      </c>
      <c r="D679" s="65" t="n">
        <v>416.3466737</v>
      </c>
      <c r="E679" s="65" t="n">
        <v>874.8403569</v>
      </c>
      <c r="F679" s="65" t="n">
        <v>86.97057598</v>
      </c>
      <c r="G679" s="65" t="n">
        <v>185.4618776</v>
      </c>
      <c r="H679" s="65" t="n">
        <v>1461</v>
      </c>
      <c r="I679" s="65" t="n">
        <v>200</v>
      </c>
      <c r="J679" s="65" t="n">
        <v>482.0428824</v>
      </c>
      <c r="K679" s="65" t="n">
        <v>744.3870571</v>
      </c>
      <c r="L679" s="65" t="n">
        <v>561.1100205</v>
      </c>
      <c r="M679" s="65" t="n">
        <v>313.8207299</v>
      </c>
      <c r="N679" s="65" t="n">
        <v>84.2056516</v>
      </c>
      <c r="O679" s="65" t="n">
        <v>16534</v>
      </c>
      <c r="P679" s="65" t="n">
        <v>1872</v>
      </c>
      <c r="Q679" s="65" t="n">
        <v>266.6863825</v>
      </c>
      <c r="R679" s="65" t="n">
        <v>56.70189026</v>
      </c>
      <c r="S679" s="65" t="n">
        <v>22602</v>
      </c>
      <c r="T679" s="66" t="n">
        <v>28370</v>
      </c>
      <c r="U679" s="66" t="n">
        <v>62562</v>
      </c>
      <c r="V679" s="65" t="n">
        <v>1554</v>
      </c>
      <c r="W679" s="66" t="n">
        <v>3915</v>
      </c>
      <c r="X679" s="65" t="n">
        <v>2026</v>
      </c>
      <c r="Y679" s="65" t="n">
        <v>290.8239715</v>
      </c>
      <c r="Z679" s="65" t="n">
        <v>259.4918723</v>
      </c>
      <c r="AA679" s="65" t="n">
        <v>6790</v>
      </c>
      <c r="AB679" s="65" t="n">
        <v>7109</v>
      </c>
      <c r="AC679" s="67" t="n">
        <v>2968</v>
      </c>
      <c r="AD679" s="63"/>
    </row>
    <row r="680" customFormat="false" ht="15" hidden="false" customHeight="false" outlineLevel="0" collapsed="false">
      <c r="A680" s="64" t="n">
        <v>28581</v>
      </c>
      <c r="B680" s="65" t="n">
        <v>17045</v>
      </c>
      <c r="C680" s="65" t="n">
        <v>75.81358643</v>
      </c>
      <c r="D680" s="65" t="n">
        <v>250.9604213</v>
      </c>
      <c r="E680" s="65" t="n">
        <v>840.6803384</v>
      </c>
      <c r="F680" s="65" t="n">
        <v>77.37996297</v>
      </c>
      <c r="G680" s="65" t="n">
        <v>165.0102125</v>
      </c>
      <c r="H680" s="65" t="n">
        <v>326.5</v>
      </c>
      <c r="I680" s="65" t="n">
        <v>200</v>
      </c>
      <c r="J680" s="65" t="n">
        <v>250.4711577</v>
      </c>
      <c r="K680" s="65" t="n">
        <v>448.6926432</v>
      </c>
      <c r="L680" s="65" t="n">
        <v>338.2191238</v>
      </c>
      <c r="M680" s="65" t="n">
        <v>189.1610708</v>
      </c>
      <c r="N680" s="65" t="n">
        <v>50.75646604</v>
      </c>
      <c r="O680" s="65" t="n">
        <v>17099</v>
      </c>
      <c r="P680" s="65" t="n">
        <v>5624</v>
      </c>
      <c r="Q680" s="65" t="n">
        <v>160.7499979</v>
      </c>
      <c r="R680" s="65" t="n">
        <v>34.17808084</v>
      </c>
      <c r="S680" s="65" t="n">
        <v>22072</v>
      </c>
      <c r="T680" s="66" t="n">
        <v>27196</v>
      </c>
      <c r="U680" s="66" t="n">
        <v>73897</v>
      </c>
      <c r="V680" s="65" t="n">
        <v>8521</v>
      </c>
      <c r="W680" s="66" t="n">
        <v>15195</v>
      </c>
      <c r="X680" s="65" t="n">
        <v>2446</v>
      </c>
      <c r="Y680" s="65" t="n">
        <v>258.7535829</v>
      </c>
      <c r="Z680" s="65" t="n">
        <v>156.4133779</v>
      </c>
      <c r="AA680" s="65" t="n">
        <v>9654</v>
      </c>
      <c r="AB680" s="65" t="n">
        <v>12527</v>
      </c>
      <c r="AC680" s="67" t="n">
        <v>11941</v>
      </c>
      <c r="AD680" s="63"/>
    </row>
    <row r="681" customFormat="false" ht="15" hidden="false" customHeight="false" outlineLevel="0" collapsed="false">
      <c r="A681" s="64" t="n">
        <v>28611</v>
      </c>
      <c r="B681" s="65" t="n">
        <v>11369</v>
      </c>
      <c r="C681" s="65" t="n">
        <v>34.51151263</v>
      </c>
      <c r="D681" s="65" t="n">
        <v>114.2410505</v>
      </c>
      <c r="E681" s="65" t="n">
        <v>108.0210156</v>
      </c>
      <c r="F681" s="65" t="n">
        <v>43.08008391</v>
      </c>
      <c r="G681" s="65" t="n">
        <v>91.8668545</v>
      </c>
      <c r="H681" s="65" t="n">
        <v>4.453</v>
      </c>
      <c r="I681" s="65" t="n">
        <v>277.4</v>
      </c>
      <c r="J681" s="65" t="n">
        <v>166.1609657</v>
      </c>
      <c r="K681" s="65" t="n">
        <v>204.2518044</v>
      </c>
      <c r="L681" s="65" t="n">
        <v>153.9625562</v>
      </c>
      <c r="M681" s="65" t="n">
        <v>86.1090339</v>
      </c>
      <c r="N681" s="65" t="n">
        <v>23.10512537</v>
      </c>
      <c r="O681" s="65" t="n">
        <v>9855</v>
      </c>
      <c r="P681" s="65" t="n">
        <v>4563</v>
      </c>
      <c r="Q681" s="65" t="n">
        <v>73.1758758</v>
      </c>
      <c r="R681" s="65" t="n">
        <v>15.55838899</v>
      </c>
      <c r="S681" s="65" t="n">
        <v>9090</v>
      </c>
      <c r="T681" s="66" t="n">
        <v>7647</v>
      </c>
      <c r="U681" s="66" t="n">
        <v>41280</v>
      </c>
      <c r="V681" s="65" t="n">
        <v>6267</v>
      </c>
      <c r="W681" s="66" t="n">
        <v>11081</v>
      </c>
      <c r="X681" s="65" t="n">
        <v>2617</v>
      </c>
      <c r="Y681" s="65" t="n">
        <v>144.0570095</v>
      </c>
      <c r="Z681" s="65" t="n">
        <v>71.20177955</v>
      </c>
      <c r="AA681" s="65" t="n">
        <v>6203</v>
      </c>
      <c r="AB681" s="65" t="n">
        <v>11175</v>
      </c>
      <c r="AC681" s="67" t="n">
        <v>305.6</v>
      </c>
      <c r="AD681" s="63"/>
    </row>
    <row r="682" customFormat="false" ht="15" hidden="false" customHeight="false" outlineLevel="0" collapsed="false">
      <c r="A682" s="64" t="n">
        <v>28642</v>
      </c>
      <c r="B682" s="65" t="n">
        <v>2967</v>
      </c>
      <c r="C682" s="65" t="n">
        <v>18.9798767</v>
      </c>
      <c r="D682" s="65" t="n">
        <v>62.82776052</v>
      </c>
      <c r="E682" s="65" t="n">
        <v>19.8159469</v>
      </c>
      <c r="F682" s="65" t="n">
        <v>31.50648675</v>
      </c>
      <c r="G682" s="65" t="n">
        <v>67.18654124</v>
      </c>
      <c r="H682" s="65" t="n">
        <v>11.18</v>
      </c>
      <c r="I682" s="65" t="n">
        <v>200</v>
      </c>
      <c r="J682" s="65" t="n">
        <v>80.294167</v>
      </c>
      <c r="K682" s="65" t="n">
        <v>112.3298797</v>
      </c>
      <c r="L682" s="65" t="n">
        <v>84.67291377</v>
      </c>
      <c r="M682" s="65" t="n">
        <v>47.35633767</v>
      </c>
      <c r="N682" s="65" t="n">
        <v>12.70684468</v>
      </c>
      <c r="O682" s="65" t="n">
        <v>3955</v>
      </c>
      <c r="P682" s="65" t="n">
        <v>2680</v>
      </c>
      <c r="Q682" s="65" t="n">
        <v>40.24364607</v>
      </c>
      <c r="R682" s="65" t="n">
        <v>8.556457894</v>
      </c>
      <c r="S682" s="65" t="n">
        <v>10307</v>
      </c>
      <c r="T682" s="66" t="n">
        <v>5411</v>
      </c>
      <c r="U682" s="66" t="n">
        <v>16950</v>
      </c>
      <c r="V682" s="65" t="n">
        <v>3134</v>
      </c>
      <c r="W682" s="66" t="n">
        <v>5955</v>
      </c>
      <c r="X682" s="65" t="n">
        <v>1676</v>
      </c>
      <c r="Y682" s="65" t="n">
        <v>105.3556505</v>
      </c>
      <c r="Z682" s="65" t="n">
        <v>39.15797638</v>
      </c>
      <c r="AA682" s="65" t="n">
        <v>4890</v>
      </c>
      <c r="AB682" s="65" t="n">
        <v>4265</v>
      </c>
      <c r="AC682" s="67" t="n">
        <v>814.3</v>
      </c>
      <c r="AD682" s="63"/>
    </row>
    <row r="683" customFormat="false" ht="15" hidden="false" customHeight="false" outlineLevel="0" collapsed="false">
      <c r="A683" s="64" t="n">
        <v>28672</v>
      </c>
      <c r="B683" s="65" t="n">
        <v>2085</v>
      </c>
      <c r="C683" s="65" t="n">
        <v>17.2464803</v>
      </c>
      <c r="D683" s="65" t="n">
        <v>57.08981947</v>
      </c>
      <c r="E683" s="65" t="n">
        <v>11.98681759</v>
      </c>
      <c r="F683" s="65" t="n">
        <v>27.10114925</v>
      </c>
      <c r="G683" s="65" t="n">
        <v>57.79230467</v>
      </c>
      <c r="H683" s="65" t="n">
        <v>11.47</v>
      </c>
      <c r="I683" s="65" t="n">
        <v>85</v>
      </c>
      <c r="J683" s="65" t="n">
        <v>69.26809606</v>
      </c>
      <c r="K683" s="65" t="n">
        <v>102.0710033</v>
      </c>
      <c r="L683" s="65" t="n">
        <v>76.939896</v>
      </c>
      <c r="M683" s="65" t="n">
        <v>43.03137253</v>
      </c>
      <c r="N683" s="65" t="n">
        <v>11.54635248</v>
      </c>
      <c r="O683" s="65" t="n">
        <v>4890</v>
      </c>
      <c r="P683" s="65" t="n">
        <v>2718</v>
      </c>
      <c r="Q683" s="65" t="n">
        <v>36.56826966</v>
      </c>
      <c r="R683" s="65" t="n">
        <v>7.775012707</v>
      </c>
      <c r="S683" s="65" t="n">
        <v>9466</v>
      </c>
      <c r="T683" s="66" t="n">
        <v>4951</v>
      </c>
      <c r="U683" s="66" t="n">
        <v>14945</v>
      </c>
      <c r="V683" s="65" t="n">
        <v>1468</v>
      </c>
      <c r="W683" s="66" t="n">
        <v>4486</v>
      </c>
      <c r="X683" s="65" t="n">
        <v>1754</v>
      </c>
      <c r="Y683" s="65" t="n">
        <v>90.62448726</v>
      </c>
      <c r="Z683" s="65" t="n">
        <v>35.58175213</v>
      </c>
      <c r="AA683" s="65" t="n">
        <v>816.8</v>
      </c>
      <c r="AB683" s="65" t="n">
        <v>2786</v>
      </c>
      <c r="AC683" s="67" t="n">
        <v>894.8</v>
      </c>
      <c r="AD683" s="63"/>
    </row>
    <row r="684" customFormat="false" ht="15" hidden="false" customHeight="false" outlineLevel="0" collapsed="false">
      <c r="A684" s="64" t="n">
        <v>28703</v>
      </c>
      <c r="B684" s="65" t="n">
        <v>3770</v>
      </c>
      <c r="C684" s="65" t="n">
        <v>18.65447168</v>
      </c>
      <c r="D684" s="65" t="n">
        <v>61.75059501</v>
      </c>
      <c r="E684" s="65" t="n">
        <v>70.77837483</v>
      </c>
      <c r="F684" s="65" t="n">
        <v>30.01725845</v>
      </c>
      <c r="G684" s="65" t="n">
        <v>64.01081112</v>
      </c>
      <c r="H684" s="65" t="n">
        <v>14.66</v>
      </c>
      <c r="I684" s="65" t="n">
        <v>85</v>
      </c>
      <c r="J684" s="65" t="n">
        <v>4.771579942</v>
      </c>
      <c r="K684" s="65" t="n">
        <v>110.4040133</v>
      </c>
      <c r="L684" s="65" t="n">
        <v>83.22121882</v>
      </c>
      <c r="M684" s="65" t="n">
        <v>46.54442565</v>
      </c>
      <c r="N684" s="65" t="n">
        <v>12.48898915</v>
      </c>
      <c r="O684" s="65" t="n">
        <v>3297</v>
      </c>
      <c r="P684" s="65" t="n">
        <v>1479</v>
      </c>
      <c r="Q684" s="65" t="n">
        <v>39.55367929</v>
      </c>
      <c r="R684" s="65" t="n">
        <v>8.409759662</v>
      </c>
      <c r="S684" s="65" t="n">
        <v>9431</v>
      </c>
      <c r="T684" s="66" t="n">
        <v>4951</v>
      </c>
      <c r="U684" s="66" t="n">
        <v>12773</v>
      </c>
      <c r="V684" s="65" t="n">
        <v>1418</v>
      </c>
      <c r="W684" s="66" t="n">
        <v>2719</v>
      </c>
      <c r="X684" s="65" t="n">
        <v>1807</v>
      </c>
      <c r="Y684" s="65" t="n">
        <v>100.3757675</v>
      </c>
      <c r="Z684" s="65" t="n">
        <v>38.48662312</v>
      </c>
      <c r="AA684" s="65" t="n">
        <v>250</v>
      </c>
      <c r="AB684" s="65" t="n">
        <v>630.6</v>
      </c>
      <c r="AC684" s="67" t="n">
        <v>1007</v>
      </c>
      <c r="AD684" s="63"/>
    </row>
    <row r="685" customFormat="false" ht="15" hidden="false" customHeight="false" outlineLevel="0" collapsed="false">
      <c r="A685" s="64" t="n">
        <v>28734</v>
      </c>
      <c r="B685" s="65" t="n">
        <v>2779</v>
      </c>
      <c r="C685" s="65" t="n">
        <v>53.71689478</v>
      </c>
      <c r="D685" s="65" t="n">
        <v>177.8152859</v>
      </c>
      <c r="E685" s="65" t="n">
        <v>123.6166564</v>
      </c>
      <c r="F685" s="65" t="n">
        <v>61.75040487</v>
      </c>
      <c r="G685" s="65" t="n">
        <v>131.6806966</v>
      </c>
      <c r="H685" s="65" t="n">
        <v>15.94</v>
      </c>
      <c r="I685" s="65" t="n">
        <v>150</v>
      </c>
      <c r="J685" s="65" t="n">
        <v>166.6164494</v>
      </c>
      <c r="K685" s="65" t="n">
        <v>317.9163081</v>
      </c>
      <c r="L685" s="65" t="n">
        <v>239.6414936</v>
      </c>
      <c r="M685" s="65" t="n">
        <v>134.028026</v>
      </c>
      <c r="N685" s="65" t="n">
        <v>35.96294377</v>
      </c>
      <c r="O685" s="65" t="n">
        <v>1000</v>
      </c>
      <c r="P685" s="65" t="n">
        <v>1431</v>
      </c>
      <c r="Q685" s="65" t="n">
        <v>113.8976684</v>
      </c>
      <c r="R685" s="65" t="n">
        <v>24.21650866</v>
      </c>
      <c r="S685" s="65" t="n">
        <v>10995</v>
      </c>
      <c r="T685" s="66" t="n">
        <v>10372</v>
      </c>
      <c r="U685" s="66" t="n">
        <v>17681</v>
      </c>
      <c r="V685" s="65" t="n">
        <v>1451</v>
      </c>
      <c r="W685" s="66" t="n">
        <v>2885</v>
      </c>
      <c r="X685" s="65" t="n">
        <v>1637</v>
      </c>
      <c r="Y685" s="65" t="n">
        <v>206.4893532</v>
      </c>
      <c r="Z685" s="65" t="n">
        <v>110.8250033</v>
      </c>
      <c r="AA685" s="65" t="n">
        <v>742.3</v>
      </c>
      <c r="AB685" s="65" t="n">
        <v>500</v>
      </c>
      <c r="AC685" s="67" t="n">
        <v>1180</v>
      </c>
      <c r="AD685" s="63"/>
    </row>
    <row r="686" customFormat="false" ht="15" hidden="false" customHeight="false" outlineLevel="0" collapsed="false">
      <c r="A686" s="64" t="n">
        <v>28764</v>
      </c>
      <c r="B686" s="65" t="n">
        <v>3815</v>
      </c>
      <c r="C686" s="65" t="n">
        <v>119.2192474</v>
      </c>
      <c r="D686" s="65" t="n">
        <v>394.64315</v>
      </c>
      <c r="E686" s="65" t="n">
        <v>217.5015912</v>
      </c>
      <c r="F686" s="65" t="n">
        <v>96.1192123</v>
      </c>
      <c r="G686" s="65" t="n">
        <v>204.9710421</v>
      </c>
      <c r="H686" s="65" t="n">
        <v>330.5</v>
      </c>
      <c r="I686" s="65" t="n">
        <v>200</v>
      </c>
      <c r="J686" s="65" t="n">
        <v>208.462317</v>
      </c>
      <c r="K686" s="65" t="n">
        <v>705.5832835</v>
      </c>
      <c r="L686" s="65" t="n">
        <v>531.8602021</v>
      </c>
      <c r="M686" s="65" t="n">
        <v>297.461729</v>
      </c>
      <c r="N686" s="65" t="n">
        <v>79.81613809</v>
      </c>
      <c r="O686" s="65" t="n">
        <v>6170</v>
      </c>
      <c r="P686" s="65" t="n">
        <v>1401</v>
      </c>
      <c r="Q686" s="65" t="n">
        <v>252.784424</v>
      </c>
      <c r="R686" s="65" t="n">
        <v>53.74610631</v>
      </c>
      <c r="S686" s="65" t="n">
        <v>9239</v>
      </c>
      <c r="T686" s="66" t="n">
        <v>9469</v>
      </c>
      <c r="U686" s="66" t="n">
        <v>24282</v>
      </c>
      <c r="V686" s="65" t="n">
        <v>2471</v>
      </c>
      <c r="W686" s="66" t="n">
        <v>4524</v>
      </c>
      <c r="X686" s="65" t="n">
        <v>1531</v>
      </c>
      <c r="Y686" s="65" t="n">
        <v>321.4164186</v>
      </c>
      <c r="Z686" s="65" t="n">
        <v>245.9649527</v>
      </c>
      <c r="AA686" s="65" t="n">
        <v>1128</v>
      </c>
      <c r="AB686" s="65" t="n">
        <v>1217</v>
      </c>
      <c r="AC686" s="67" t="n">
        <v>1377</v>
      </c>
      <c r="AD686" s="63"/>
    </row>
    <row r="687" customFormat="false" ht="15" hidden="false" customHeight="false" outlineLevel="0" collapsed="false">
      <c r="A687" s="64" t="n">
        <v>28795</v>
      </c>
      <c r="B687" s="65" t="n">
        <v>7989</v>
      </c>
      <c r="C687" s="65" t="n">
        <v>266.9119614</v>
      </c>
      <c r="D687" s="65" t="n">
        <v>883.5400283</v>
      </c>
      <c r="E687" s="65" t="n">
        <v>835.4687274</v>
      </c>
      <c r="F687" s="65" t="n">
        <v>221.4811175</v>
      </c>
      <c r="G687" s="65" t="n">
        <v>472.3011598</v>
      </c>
      <c r="H687" s="65" t="n">
        <v>2107</v>
      </c>
      <c r="I687" s="65" t="n">
        <v>200</v>
      </c>
      <c r="J687" s="65" t="n">
        <v>577.0059673</v>
      </c>
      <c r="K687" s="65" t="n">
        <v>1579.682998</v>
      </c>
      <c r="L687" s="65" t="n">
        <v>1190.746065</v>
      </c>
      <c r="M687" s="65" t="n">
        <v>665.9670753</v>
      </c>
      <c r="N687" s="65" t="n">
        <v>178.6949878</v>
      </c>
      <c r="O687" s="65" t="n">
        <v>8726</v>
      </c>
      <c r="P687" s="65" t="n">
        <v>2308</v>
      </c>
      <c r="Q687" s="65" t="n">
        <v>565.9420595</v>
      </c>
      <c r="R687" s="65" t="n">
        <v>120.3285456</v>
      </c>
      <c r="S687" s="65" t="n">
        <v>11018</v>
      </c>
      <c r="T687" s="66" t="n">
        <v>13030</v>
      </c>
      <c r="U687" s="66" t="n">
        <v>38760</v>
      </c>
      <c r="V687" s="65" t="n">
        <v>4488</v>
      </c>
      <c r="W687" s="66" t="n">
        <v>7140</v>
      </c>
      <c r="X687" s="65" t="n">
        <v>4172</v>
      </c>
      <c r="Y687" s="65" t="n">
        <v>740.6185076</v>
      </c>
      <c r="Z687" s="65" t="n">
        <v>550.6744035</v>
      </c>
      <c r="AA687" s="65" t="n">
        <v>683.3</v>
      </c>
      <c r="AB687" s="65" t="n">
        <v>2666</v>
      </c>
      <c r="AC687" s="67" t="n">
        <v>1165</v>
      </c>
      <c r="AD687" s="63"/>
    </row>
    <row r="688" customFormat="false" ht="15" hidden="false" customHeight="false" outlineLevel="0" collapsed="false">
      <c r="A688" s="64" t="n">
        <v>28825</v>
      </c>
      <c r="B688" s="65" t="n">
        <v>6304</v>
      </c>
      <c r="C688" s="65" t="n">
        <v>394.9536702</v>
      </c>
      <c r="D688" s="65" t="n">
        <v>1307.387556</v>
      </c>
      <c r="E688" s="65" t="n">
        <v>1881.340741</v>
      </c>
      <c r="F688" s="65" t="n">
        <v>430.5190562</v>
      </c>
      <c r="G688" s="65" t="n">
        <v>918.0676523</v>
      </c>
      <c r="H688" s="65" t="n">
        <v>1046</v>
      </c>
      <c r="I688" s="65" t="n">
        <v>200</v>
      </c>
      <c r="J688" s="65" t="n">
        <v>4026.306156</v>
      </c>
      <c r="K688" s="65" t="n">
        <v>2337.480847</v>
      </c>
      <c r="L688" s="65" t="n">
        <v>1761.96498</v>
      </c>
      <c r="M688" s="65" t="n">
        <v>985.4415638</v>
      </c>
      <c r="N688" s="65" t="n">
        <v>264.4176789</v>
      </c>
      <c r="O688" s="65" t="n">
        <v>10778</v>
      </c>
      <c r="P688" s="65" t="n">
        <v>2818</v>
      </c>
      <c r="Q688" s="65" t="n">
        <v>837.4330336</v>
      </c>
      <c r="R688" s="65" t="n">
        <v>178.0519707</v>
      </c>
      <c r="S688" s="65" t="n">
        <v>17766</v>
      </c>
      <c r="T688" s="66" t="n">
        <v>22713</v>
      </c>
      <c r="U688" s="66" t="n">
        <v>51915</v>
      </c>
      <c r="V688" s="65" t="n">
        <v>7803</v>
      </c>
      <c r="W688" s="66" t="n">
        <v>11083</v>
      </c>
      <c r="X688" s="65" t="n">
        <v>3057</v>
      </c>
      <c r="Y688" s="65" t="n">
        <v>1439.627832</v>
      </c>
      <c r="Z688" s="65" t="n">
        <v>814.8412519</v>
      </c>
      <c r="AA688" s="65" t="n">
        <v>2476</v>
      </c>
      <c r="AB688" s="65" t="n">
        <v>5415</v>
      </c>
      <c r="AC688" s="67" t="n">
        <v>1385</v>
      </c>
      <c r="AD688" s="63"/>
    </row>
    <row r="689" customFormat="false" ht="15" hidden="false" customHeight="false" outlineLevel="0" collapsed="false">
      <c r="A689" s="64" t="n">
        <v>28856</v>
      </c>
      <c r="B689" s="65" t="n">
        <v>15279</v>
      </c>
      <c r="C689" s="65" t="n">
        <v>697.5664317</v>
      </c>
      <c r="D689" s="65" t="n">
        <v>2309.10545</v>
      </c>
      <c r="E689" s="65" t="n">
        <v>2745.73777</v>
      </c>
      <c r="F689" s="65" t="n">
        <v>803.9445136</v>
      </c>
      <c r="G689" s="65" t="n">
        <v>1714.385093</v>
      </c>
      <c r="H689" s="65" t="n">
        <v>1450</v>
      </c>
      <c r="I689" s="65" t="n">
        <v>200</v>
      </c>
      <c r="J689" s="65" t="n">
        <v>4880.601928</v>
      </c>
      <c r="K689" s="65" t="n">
        <v>4128.454289</v>
      </c>
      <c r="L689" s="65" t="n">
        <v>3111.979243</v>
      </c>
      <c r="M689" s="65" t="n">
        <v>1740.485042</v>
      </c>
      <c r="N689" s="65" t="n">
        <v>467.0140086</v>
      </c>
      <c r="O689" s="65" t="n">
        <v>22657</v>
      </c>
      <c r="P689" s="65" t="n">
        <v>6168</v>
      </c>
      <c r="Q689" s="65" t="n">
        <v>1479.072654</v>
      </c>
      <c r="R689" s="65" t="n">
        <v>314.4750568</v>
      </c>
      <c r="S689" s="65" t="n">
        <v>40583</v>
      </c>
      <c r="T689" s="66" t="n">
        <v>50981</v>
      </c>
      <c r="U689" s="66" t="n">
        <v>74576</v>
      </c>
      <c r="V689" s="65" t="n">
        <v>10483</v>
      </c>
      <c r="W689" s="66" t="n">
        <v>17260</v>
      </c>
      <c r="X689" s="65" t="n">
        <v>7808</v>
      </c>
      <c r="Y689" s="65" t="n">
        <v>2688.338368</v>
      </c>
      <c r="Z689" s="65" t="n">
        <v>1439.171091</v>
      </c>
      <c r="AA689" s="65" t="n">
        <v>6393</v>
      </c>
      <c r="AB689" s="65" t="n">
        <v>9843</v>
      </c>
      <c r="AC689" s="67" t="n">
        <v>43938</v>
      </c>
      <c r="AD689" s="63"/>
    </row>
    <row r="690" customFormat="false" ht="15" hidden="false" customHeight="false" outlineLevel="0" collapsed="false">
      <c r="A690" s="64" t="n">
        <v>28887</v>
      </c>
      <c r="B690" s="65" t="n">
        <v>12022</v>
      </c>
      <c r="C690" s="65" t="n">
        <v>277.1672391</v>
      </c>
      <c r="D690" s="65" t="n">
        <v>917.4873578</v>
      </c>
      <c r="E690" s="65" t="n">
        <v>732.6016698</v>
      </c>
      <c r="F690" s="65" t="n">
        <v>255.4052342</v>
      </c>
      <c r="G690" s="65" t="n">
        <v>544.6432169</v>
      </c>
      <c r="H690" s="65" t="n">
        <v>2529</v>
      </c>
      <c r="I690" s="65" t="n">
        <v>200</v>
      </c>
      <c r="J690" s="65" t="n">
        <v>982.5231328</v>
      </c>
      <c r="K690" s="65" t="n">
        <v>1640.377496</v>
      </c>
      <c r="L690" s="65" t="n">
        <v>1236.496849</v>
      </c>
      <c r="M690" s="65" t="n">
        <v>691.554828</v>
      </c>
      <c r="N690" s="65" t="n">
        <v>185.5607975</v>
      </c>
      <c r="O690" s="65" t="n">
        <v>27243</v>
      </c>
      <c r="P690" s="65" t="n">
        <v>5652</v>
      </c>
      <c r="Q690" s="65" t="n">
        <v>587.6866562</v>
      </c>
      <c r="R690" s="65" t="n">
        <v>124.9518028</v>
      </c>
      <c r="S690" s="65" t="n">
        <v>60366</v>
      </c>
      <c r="T690" s="66" t="n">
        <v>78599</v>
      </c>
      <c r="U690" s="66" t="n">
        <v>75113</v>
      </c>
      <c r="V690" s="65" t="n">
        <v>11364</v>
      </c>
      <c r="W690" s="66" t="n">
        <v>17707</v>
      </c>
      <c r="X690" s="65" t="n">
        <v>6000</v>
      </c>
      <c r="Y690" s="65" t="n">
        <v>854.058556</v>
      </c>
      <c r="Z690" s="65" t="n">
        <v>571.8323872</v>
      </c>
      <c r="AA690" s="65" t="n">
        <v>12053</v>
      </c>
      <c r="AB690" s="65" t="n">
        <v>10286</v>
      </c>
      <c r="AC690" s="67" t="n">
        <v>82171</v>
      </c>
      <c r="AD690" s="63"/>
    </row>
    <row r="691" customFormat="false" ht="15" hidden="false" customHeight="false" outlineLevel="0" collapsed="false">
      <c r="A691" s="64" t="n">
        <v>28915</v>
      </c>
      <c r="B691" s="65" t="n">
        <v>7950</v>
      </c>
      <c r="C691" s="65" t="n">
        <v>123.4900862</v>
      </c>
      <c r="D691" s="65" t="n">
        <v>408.7806095</v>
      </c>
      <c r="E691" s="65" t="n">
        <v>1186.402556</v>
      </c>
      <c r="F691" s="65" t="n">
        <v>89.94601357</v>
      </c>
      <c r="G691" s="65" t="n">
        <v>191.8068999</v>
      </c>
      <c r="H691" s="65" t="n">
        <v>2344</v>
      </c>
      <c r="I691" s="65" t="n">
        <v>200</v>
      </c>
      <c r="J691" s="65" t="n">
        <v>461.2379528</v>
      </c>
      <c r="K691" s="65" t="n">
        <v>730.8596758</v>
      </c>
      <c r="L691" s="65" t="n">
        <v>550.913243</v>
      </c>
      <c r="M691" s="65" t="n">
        <v>308.1178195</v>
      </c>
      <c r="N691" s="65" t="n">
        <v>82.67542354</v>
      </c>
      <c r="O691" s="65" t="n">
        <v>33136</v>
      </c>
      <c r="P691" s="65" t="n">
        <v>3265</v>
      </c>
      <c r="Q691" s="65" t="n">
        <v>261.8400216</v>
      </c>
      <c r="R691" s="65" t="n">
        <v>55.67147458</v>
      </c>
      <c r="S691" s="65" t="n">
        <v>56431</v>
      </c>
      <c r="T691" s="66" t="n">
        <v>73014</v>
      </c>
      <c r="U691" s="66" t="n">
        <v>74661</v>
      </c>
      <c r="V691" s="65" t="n">
        <v>12589</v>
      </c>
      <c r="W691" s="66" t="n">
        <v>16702</v>
      </c>
      <c r="X691" s="65" t="n">
        <v>5371</v>
      </c>
      <c r="Y691" s="65" t="n">
        <v>300.773642</v>
      </c>
      <c r="Z691" s="65" t="n">
        <v>254.7762536</v>
      </c>
      <c r="AA691" s="65" t="n">
        <v>10350</v>
      </c>
      <c r="AB691" s="65" t="n">
        <v>12975</v>
      </c>
      <c r="AC691" s="67" t="n">
        <v>84579</v>
      </c>
      <c r="AD691" s="63"/>
    </row>
    <row r="692" customFormat="false" ht="15" hidden="false" customHeight="false" outlineLevel="0" collapsed="false">
      <c r="A692" s="64" t="n">
        <v>28946</v>
      </c>
      <c r="B692" s="65" t="n">
        <v>3108</v>
      </c>
      <c r="C692" s="65" t="n">
        <v>75.68603172</v>
      </c>
      <c r="D692" s="65" t="n">
        <v>250.5381859</v>
      </c>
      <c r="E692" s="65" t="n">
        <v>701.2579646</v>
      </c>
      <c r="F692" s="65" t="n">
        <v>95.00286695</v>
      </c>
      <c r="G692" s="65" t="n">
        <v>202.5904725</v>
      </c>
      <c r="H692" s="65" t="n">
        <v>58.37</v>
      </c>
      <c r="I692" s="65" t="n">
        <v>200</v>
      </c>
      <c r="J692" s="65" t="n">
        <v>243.7579605</v>
      </c>
      <c r="K692" s="65" t="n">
        <v>447.9377276</v>
      </c>
      <c r="L692" s="65" t="n">
        <v>337.6500775</v>
      </c>
      <c r="M692" s="65" t="n">
        <v>188.8428114</v>
      </c>
      <c r="N692" s="65" t="n">
        <v>50.6710694</v>
      </c>
      <c r="O692" s="65" t="n">
        <v>11033</v>
      </c>
      <c r="P692" s="65" t="n">
        <v>2641</v>
      </c>
      <c r="Q692" s="65" t="n">
        <v>160.4795396</v>
      </c>
      <c r="R692" s="65" t="n">
        <v>34.12057696</v>
      </c>
      <c r="S692" s="65" t="n">
        <v>21098</v>
      </c>
      <c r="T692" s="66" t="n">
        <v>27625</v>
      </c>
      <c r="U692" s="66" t="n">
        <v>53399</v>
      </c>
      <c r="V692" s="65" t="n">
        <v>13593</v>
      </c>
      <c r="W692" s="66" t="n">
        <v>17443</v>
      </c>
      <c r="X692" s="65" t="n">
        <v>2446</v>
      </c>
      <c r="Y692" s="65" t="n">
        <v>317.6834321</v>
      </c>
      <c r="Z692" s="65" t="n">
        <v>156.1502158</v>
      </c>
      <c r="AA692" s="65" t="n">
        <v>5216</v>
      </c>
      <c r="AB692" s="65" t="n">
        <v>5336</v>
      </c>
      <c r="AC692" s="67" t="n">
        <v>9081</v>
      </c>
      <c r="AD692" s="63"/>
    </row>
    <row r="693" customFormat="false" ht="15" hidden="false" customHeight="false" outlineLevel="0" collapsed="false">
      <c r="A693" s="64" t="n">
        <v>28976</v>
      </c>
      <c r="B693" s="65" t="n">
        <v>10966</v>
      </c>
      <c r="C693" s="65" t="n">
        <v>43.34719104</v>
      </c>
      <c r="D693" s="65" t="n">
        <v>143.4891797</v>
      </c>
      <c r="E693" s="65" t="n">
        <v>228.6313515</v>
      </c>
      <c r="F693" s="65" t="n">
        <v>64.95178242</v>
      </c>
      <c r="G693" s="65" t="n">
        <v>138.5075284</v>
      </c>
      <c r="H693" s="65" t="n">
        <v>4.49</v>
      </c>
      <c r="I693" s="65" t="n">
        <v>277.4</v>
      </c>
      <c r="J693" s="65" t="n">
        <v>217.6256375</v>
      </c>
      <c r="K693" s="65" t="n">
        <v>256.5445937</v>
      </c>
      <c r="L693" s="65" t="n">
        <v>193.3802326</v>
      </c>
      <c r="M693" s="65" t="n">
        <v>108.1547709</v>
      </c>
      <c r="N693" s="65" t="n">
        <v>29.02052698</v>
      </c>
      <c r="O693" s="65" t="n">
        <v>9120</v>
      </c>
      <c r="P693" s="65" t="n">
        <v>5390</v>
      </c>
      <c r="Q693" s="65" t="n">
        <v>91.91045034</v>
      </c>
      <c r="R693" s="65" t="n">
        <v>19.5416662</v>
      </c>
      <c r="S693" s="65" t="n">
        <v>11598</v>
      </c>
      <c r="T693" s="66" t="n">
        <v>12753</v>
      </c>
      <c r="U693" s="66" t="n">
        <v>43799</v>
      </c>
      <c r="V693" s="65" t="n">
        <v>14261</v>
      </c>
      <c r="W693" s="66" t="n">
        <v>20448</v>
      </c>
      <c r="X693" s="65" t="n">
        <v>2226</v>
      </c>
      <c r="Y693" s="65" t="n">
        <v>217.1945523</v>
      </c>
      <c r="Z693" s="65" t="n">
        <v>89.43094363</v>
      </c>
      <c r="AA693" s="65" t="n">
        <v>16928</v>
      </c>
      <c r="AB693" s="65" t="n">
        <v>9097</v>
      </c>
      <c r="AC693" s="67" t="n">
        <v>1923</v>
      </c>
      <c r="AD693" s="63"/>
    </row>
    <row r="694" customFormat="false" ht="15" hidden="false" customHeight="false" outlineLevel="0" collapsed="false">
      <c r="A694" s="64" t="n">
        <v>29007</v>
      </c>
      <c r="B694" s="65" t="n">
        <v>5177</v>
      </c>
      <c r="C694" s="65" t="n">
        <v>28.06797072</v>
      </c>
      <c r="D694" s="65" t="n">
        <v>92.91144358</v>
      </c>
      <c r="E694" s="65" t="n">
        <v>40.48371213</v>
      </c>
      <c r="F694" s="65" t="n">
        <v>44.84460934</v>
      </c>
      <c r="G694" s="65" t="n">
        <v>95.62964665</v>
      </c>
      <c r="H694" s="65" t="n">
        <v>6.477</v>
      </c>
      <c r="I694" s="65" t="n">
        <v>200</v>
      </c>
      <c r="J694" s="65" t="n">
        <v>71.22536171</v>
      </c>
      <c r="K694" s="65" t="n">
        <v>166.1165573</v>
      </c>
      <c r="L694" s="65" t="n">
        <v>125.2166651</v>
      </c>
      <c r="M694" s="65" t="n">
        <v>70.0318722</v>
      </c>
      <c r="N694" s="65" t="n">
        <v>18.79123611</v>
      </c>
      <c r="O694" s="65" t="n">
        <v>2942</v>
      </c>
      <c r="P694" s="65" t="n">
        <v>5910</v>
      </c>
      <c r="Q694" s="65" t="n">
        <v>59.51342559</v>
      </c>
      <c r="R694" s="65" t="n">
        <v>12.65352844</v>
      </c>
      <c r="S694" s="65" t="n">
        <v>11289</v>
      </c>
      <c r="T694" s="66" t="n">
        <v>5000</v>
      </c>
      <c r="U694" s="66" t="n">
        <v>18066</v>
      </c>
      <c r="V694" s="65" t="n">
        <v>15656</v>
      </c>
      <c r="W694" s="66" t="n">
        <v>21683</v>
      </c>
      <c r="X694" s="65" t="n">
        <v>2690</v>
      </c>
      <c r="Y694" s="65" t="n">
        <v>149.9574683</v>
      </c>
      <c r="Z694" s="65" t="n">
        <v>57.90790699</v>
      </c>
      <c r="AA694" s="65" t="n">
        <v>5611</v>
      </c>
      <c r="AB694" s="65" t="n">
        <v>5116</v>
      </c>
      <c r="AC694" s="67" t="n">
        <v>737.1</v>
      </c>
      <c r="AD694" s="63"/>
    </row>
    <row r="695" customFormat="false" ht="15" hidden="false" customHeight="false" outlineLevel="0" collapsed="false">
      <c r="A695" s="64" t="n">
        <v>29037</v>
      </c>
      <c r="B695" s="65" t="n">
        <v>4295</v>
      </c>
      <c r="C695" s="65" t="n">
        <v>21.55197896</v>
      </c>
      <c r="D695" s="65" t="n">
        <v>71.34201103</v>
      </c>
      <c r="E695" s="65" t="n">
        <v>0.322622452</v>
      </c>
      <c r="F695" s="65" t="n">
        <v>44.97832463</v>
      </c>
      <c r="G695" s="65" t="n">
        <v>95.91479008</v>
      </c>
      <c r="H695" s="65" t="n">
        <v>13.45</v>
      </c>
      <c r="I695" s="65" t="n">
        <v>85</v>
      </c>
      <c r="J695" s="65" t="n">
        <v>107.430358</v>
      </c>
      <c r="K695" s="65" t="n">
        <v>127.5525253</v>
      </c>
      <c r="L695" s="65" t="n">
        <v>96.14756117</v>
      </c>
      <c r="M695" s="65" t="n">
        <v>53.77394222</v>
      </c>
      <c r="N695" s="65" t="n">
        <v>14.42884237</v>
      </c>
      <c r="O695" s="65" t="n">
        <v>1000</v>
      </c>
      <c r="P695" s="65" t="n">
        <v>4208</v>
      </c>
      <c r="Q695" s="65" t="n">
        <v>45.69735763</v>
      </c>
      <c r="R695" s="65" t="n">
        <v>9.716006242</v>
      </c>
      <c r="S695" s="65" t="n">
        <v>9207</v>
      </c>
      <c r="T695" s="66" t="n">
        <v>5000</v>
      </c>
      <c r="U695" s="66" t="n">
        <v>13941</v>
      </c>
      <c r="V695" s="65" t="n">
        <v>4305</v>
      </c>
      <c r="W695" s="66" t="n">
        <v>8280</v>
      </c>
      <c r="X695" s="65" t="n">
        <v>1446</v>
      </c>
      <c r="Y695" s="65" t="n">
        <v>150.4046035</v>
      </c>
      <c r="Z695" s="65" t="n">
        <v>44.46456088</v>
      </c>
      <c r="AA695" s="65" t="n">
        <v>2330</v>
      </c>
      <c r="AB695" s="65" t="n">
        <v>3046</v>
      </c>
      <c r="AC695" s="67" t="n">
        <v>1360</v>
      </c>
      <c r="AD695" s="63"/>
    </row>
    <row r="696" customFormat="false" ht="15" hidden="false" customHeight="false" outlineLevel="0" collapsed="false">
      <c r="A696" s="64" t="n">
        <v>29068</v>
      </c>
      <c r="B696" s="65" t="n">
        <v>4195</v>
      </c>
      <c r="C696" s="65" t="n">
        <v>22.42030111</v>
      </c>
      <c r="D696" s="65" t="n">
        <v>74.21635722</v>
      </c>
      <c r="E696" s="65" t="n">
        <v>82.19147556</v>
      </c>
      <c r="F696" s="65" t="n">
        <v>43.30127706</v>
      </c>
      <c r="G696" s="65" t="n">
        <v>92.33854158</v>
      </c>
      <c r="H696" s="65" t="n">
        <v>16.64</v>
      </c>
      <c r="I696" s="65" t="n">
        <v>85</v>
      </c>
      <c r="J696" s="65" t="n">
        <v>10.46338716</v>
      </c>
      <c r="K696" s="65" t="n">
        <v>132.6915747</v>
      </c>
      <c r="L696" s="65" t="n">
        <v>100.0213148</v>
      </c>
      <c r="M696" s="65" t="n">
        <v>55.94047669</v>
      </c>
      <c r="N696" s="65" t="n">
        <v>15.01017569</v>
      </c>
      <c r="O696" s="65" t="n">
        <v>1776</v>
      </c>
      <c r="P696" s="65" t="n">
        <v>2006</v>
      </c>
      <c r="Q696" s="65" t="n">
        <v>47.53848916</v>
      </c>
      <c r="R696" s="65" t="n">
        <v>10.10746094</v>
      </c>
      <c r="S696" s="65" t="n">
        <v>8378</v>
      </c>
      <c r="T696" s="66" t="n">
        <v>5000</v>
      </c>
      <c r="U696" s="66" t="n">
        <v>11916</v>
      </c>
      <c r="V696" s="65" t="n">
        <v>2304</v>
      </c>
      <c r="W696" s="66" t="n">
        <v>4122</v>
      </c>
      <c r="X696" s="65" t="n">
        <v>1973</v>
      </c>
      <c r="Y696" s="65" t="n">
        <v>144.7966651</v>
      </c>
      <c r="Z696" s="65" t="n">
        <v>46.25602343</v>
      </c>
      <c r="AA696" s="65" t="n">
        <v>250</v>
      </c>
      <c r="AB696" s="65" t="n">
        <v>483</v>
      </c>
      <c r="AC696" s="67" t="n">
        <v>1754</v>
      </c>
      <c r="AD696" s="63"/>
    </row>
    <row r="697" customFormat="false" ht="15" hidden="false" customHeight="false" outlineLevel="0" collapsed="false">
      <c r="A697" s="64" t="n">
        <v>29099</v>
      </c>
      <c r="B697" s="65" t="n">
        <v>2534</v>
      </c>
      <c r="C697" s="65" t="n">
        <v>25.25213713</v>
      </c>
      <c r="D697" s="65" t="n">
        <v>83.59038626</v>
      </c>
      <c r="E697" s="65" t="n">
        <v>37.02797961</v>
      </c>
      <c r="F697" s="65" t="n">
        <v>35.57254407</v>
      </c>
      <c r="G697" s="65" t="n">
        <v>75.85727402</v>
      </c>
      <c r="H697" s="65" t="n">
        <v>14.18</v>
      </c>
      <c r="I697" s="65" t="n">
        <v>150</v>
      </c>
      <c r="J697" s="65" t="n">
        <v>77.13607808</v>
      </c>
      <c r="K697" s="65" t="n">
        <v>149.4514201</v>
      </c>
      <c r="L697" s="65" t="n">
        <v>112.6546849</v>
      </c>
      <c r="M697" s="65" t="n">
        <v>63.00613813</v>
      </c>
      <c r="N697" s="65" t="n">
        <v>16.90606263</v>
      </c>
      <c r="O697" s="65" t="n">
        <v>5759</v>
      </c>
      <c r="P697" s="65" t="n">
        <v>1549</v>
      </c>
      <c r="Q697" s="65" t="n">
        <v>53.54292261</v>
      </c>
      <c r="R697" s="65" t="n">
        <v>11.38410178</v>
      </c>
      <c r="S697" s="65" t="n">
        <v>11934</v>
      </c>
      <c r="T697" s="66" t="n">
        <v>10994</v>
      </c>
      <c r="U697" s="66" t="n">
        <v>22251</v>
      </c>
      <c r="V697" s="65" t="n">
        <v>2309</v>
      </c>
      <c r="W697" s="66" t="n">
        <v>3803</v>
      </c>
      <c r="X697" s="65" t="n">
        <v>1850</v>
      </c>
      <c r="Y697" s="65" t="n">
        <v>118.9522827</v>
      </c>
      <c r="Z697" s="65" t="n">
        <v>52.09847276</v>
      </c>
      <c r="AA697" s="65" t="n">
        <v>250</v>
      </c>
      <c r="AB697" s="65" t="n">
        <v>400</v>
      </c>
      <c r="AC697" s="67" t="n">
        <v>1179</v>
      </c>
      <c r="AD697" s="63"/>
    </row>
    <row r="698" customFormat="false" ht="15" hidden="false" customHeight="false" outlineLevel="0" collapsed="false">
      <c r="A698" s="64" t="n">
        <v>29129</v>
      </c>
      <c r="B698" s="65" t="n">
        <v>2436</v>
      </c>
      <c r="C698" s="65" t="n">
        <v>26.69877553</v>
      </c>
      <c r="D698" s="65" t="n">
        <v>88.37909235</v>
      </c>
      <c r="E698" s="65" t="n">
        <v>43.30391115</v>
      </c>
      <c r="F698" s="65" t="n">
        <v>24.24893687</v>
      </c>
      <c r="G698" s="65" t="n">
        <v>51.71005609</v>
      </c>
      <c r="H698" s="65" t="n">
        <v>380.4</v>
      </c>
      <c r="I698" s="65" t="n">
        <v>200</v>
      </c>
      <c r="J698" s="65" t="n">
        <v>92.54592699</v>
      </c>
      <c r="K698" s="65" t="n">
        <v>158.0131574</v>
      </c>
      <c r="L698" s="65" t="n">
        <v>119.1084196</v>
      </c>
      <c r="M698" s="65" t="n">
        <v>66.61561872</v>
      </c>
      <c r="N698" s="65" t="n">
        <v>17.87457311</v>
      </c>
      <c r="O698" s="65" t="n">
        <v>5566</v>
      </c>
      <c r="P698" s="65" t="n">
        <v>647.1</v>
      </c>
      <c r="Q698" s="65" t="n">
        <v>56.61027678</v>
      </c>
      <c r="R698" s="65" t="n">
        <v>12.03627148</v>
      </c>
      <c r="S698" s="65" t="n">
        <v>10688</v>
      </c>
      <c r="T698" s="66" t="n">
        <v>11337</v>
      </c>
      <c r="U698" s="66" t="n">
        <v>21505</v>
      </c>
      <c r="V698" s="65" t="n">
        <v>3109</v>
      </c>
      <c r="W698" s="66" t="n">
        <v>3796</v>
      </c>
      <c r="X698" s="65" t="n">
        <v>849</v>
      </c>
      <c r="Y698" s="65" t="n">
        <v>81.08687387</v>
      </c>
      <c r="Z698" s="65" t="n">
        <v>55.08307763</v>
      </c>
      <c r="AA698" s="65" t="n">
        <v>761.7</v>
      </c>
      <c r="AB698" s="65" t="n">
        <v>553.7</v>
      </c>
      <c r="AC698" s="67" t="n">
        <v>775.8</v>
      </c>
      <c r="AD698" s="63"/>
    </row>
    <row r="699" customFormat="false" ht="15" hidden="false" customHeight="false" outlineLevel="0" collapsed="false">
      <c r="A699" s="64" t="n">
        <v>29160</v>
      </c>
      <c r="B699" s="65" t="n">
        <v>12195</v>
      </c>
      <c r="C699" s="65" t="n">
        <v>85.09260183</v>
      </c>
      <c r="D699" s="65" t="n">
        <v>281.6760981</v>
      </c>
      <c r="E699" s="65" t="n">
        <v>247.0169835</v>
      </c>
      <c r="F699" s="65" t="n">
        <v>73.33419172</v>
      </c>
      <c r="G699" s="65" t="n">
        <v>156.3827391</v>
      </c>
      <c r="H699" s="65" t="n">
        <v>2238</v>
      </c>
      <c r="I699" s="65" t="n">
        <v>200</v>
      </c>
      <c r="J699" s="65" t="n">
        <v>213.4997883</v>
      </c>
      <c r="K699" s="65" t="n">
        <v>503.6092636</v>
      </c>
      <c r="L699" s="65" t="n">
        <v>379.6146125</v>
      </c>
      <c r="M699" s="65" t="n">
        <v>212.3129697</v>
      </c>
      <c r="N699" s="65" t="n">
        <v>56.9686775</v>
      </c>
      <c r="O699" s="65" t="n">
        <v>18092</v>
      </c>
      <c r="P699" s="65" t="n">
        <v>1137</v>
      </c>
      <c r="Q699" s="65" t="n">
        <v>180.4245942</v>
      </c>
      <c r="R699" s="65" t="n">
        <v>38.36122206</v>
      </c>
      <c r="S699" s="65" t="n">
        <v>17720</v>
      </c>
      <c r="T699" s="66" t="n">
        <v>21768</v>
      </c>
      <c r="U699" s="66" t="n">
        <v>68433</v>
      </c>
      <c r="V699" s="65" t="n">
        <v>3702</v>
      </c>
      <c r="W699" s="66" t="n">
        <v>5576</v>
      </c>
      <c r="X699" s="65" t="n">
        <v>409.7</v>
      </c>
      <c r="Y699" s="65" t="n">
        <v>245.224786</v>
      </c>
      <c r="Z699" s="65" t="n">
        <v>175.5572044</v>
      </c>
      <c r="AA699" s="65" t="n">
        <v>440.3</v>
      </c>
      <c r="AB699" s="65" t="n">
        <v>5706</v>
      </c>
      <c r="AC699" s="67" t="n">
        <v>4470</v>
      </c>
      <c r="AD699" s="63"/>
    </row>
    <row r="700" customFormat="false" ht="15" hidden="false" customHeight="false" outlineLevel="0" collapsed="false">
      <c r="A700" s="64" t="n">
        <v>29190</v>
      </c>
      <c r="B700" s="65" t="n">
        <v>12918</v>
      </c>
      <c r="C700" s="65" t="n">
        <v>281.125247</v>
      </c>
      <c r="D700" s="65" t="n">
        <v>930.589275</v>
      </c>
      <c r="E700" s="65" t="n">
        <v>727.5431535</v>
      </c>
      <c r="F700" s="65" t="n">
        <v>253.2143634</v>
      </c>
      <c r="G700" s="65" t="n">
        <v>539.9712575</v>
      </c>
      <c r="H700" s="65" t="n">
        <v>1707</v>
      </c>
      <c r="I700" s="65" t="n">
        <v>200</v>
      </c>
      <c r="J700" s="65" t="n">
        <v>557.038845</v>
      </c>
      <c r="K700" s="65" t="n">
        <v>1663.802441</v>
      </c>
      <c r="L700" s="65" t="n">
        <v>1254.154291</v>
      </c>
      <c r="M700" s="65" t="n">
        <v>701.43038</v>
      </c>
      <c r="N700" s="65" t="n">
        <v>188.2106457</v>
      </c>
      <c r="O700" s="65" t="n">
        <v>23645</v>
      </c>
      <c r="P700" s="65" t="n">
        <v>2732</v>
      </c>
      <c r="Q700" s="65" t="n">
        <v>596.0789484</v>
      </c>
      <c r="R700" s="65" t="n">
        <v>126.7361415</v>
      </c>
      <c r="S700" s="65" t="n">
        <v>37583</v>
      </c>
      <c r="T700" s="66" t="n">
        <v>48240</v>
      </c>
      <c r="U700" s="66" t="n">
        <v>74390</v>
      </c>
      <c r="V700" s="65" t="n">
        <v>5820</v>
      </c>
      <c r="W700" s="66" t="n">
        <v>8995</v>
      </c>
      <c r="X700" s="65" t="n">
        <v>4075</v>
      </c>
      <c r="Y700" s="65" t="n">
        <v>846.7324262</v>
      </c>
      <c r="Z700" s="65" t="n">
        <v>579.9982769</v>
      </c>
      <c r="AA700" s="65" t="n">
        <v>2005</v>
      </c>
      <c r="AB700" s="65" t="n">
        <v>10206</v>
      </c>
      <c r="AC700" s="67" t="n">
        <v>43520</v>
      </c>
      <c r="AD700" s="63"/>
    </row>
    <row r="701" customFormat="false" ht="15" hidden="false" customHeight="false" outlineLevel="0" collapsed="false">
      <c r="A701" s="64" t="n">
        <v>29221</v>
      </c>
      <c r="B701" s="65" t="n">
        <v>9346</v>
      </c>
      <c r="C701" s="65" t="n">
        <v>222.0452601</v>
      </c>
      <c r="D701" s="65" t="n">
        <v>735.0209198</v>
      </c>
      <c r="E701" s="65" t="n">
        <v>532.2439059</v>
      </c>
      <c r="F701" s="65" t="n">
        <v>155.8024373</v>
      </c>
      <c r="G701" s="65" t="n">
        <v>332.2435459</v>
      </c>
      <c r="H701" s="65" t="n">
        <v>763.7</v>
      </c>
      <c r="I701" s="65" t="n">
        <v>200</v>
      </c>
      <c r="J701" s="65" t="n">
        <v>325.2069825</v>
      </c>
      <c r="K701" s="65" t="n">
        <v>1314.145384</v>
      </c>
      <c r="L701" s="65" t="n">
        <v>990.5870023</v>
      </c>
      <c r="M701" s="65" t="n">
        <v>554.0210026</v>
      </c>
      <c r="N701" s="65" t="n">
        <v>148.6571634</v>
      </c>
      <c r="O701" s="65" t="n">
        <v>10139</v>
      </c>
      <c r="P701" s="65" t="n">
        <v>3733</v>
      </c>
      <c r="Q701" s="65" t="n">
        <v>470.8097424</v>
      </c>
      <c r="R701" s="65" t="n">
        <v>100.1018578</v>
      </c>
      <c r="S701" s="65" t="n">
        <v>16824</v>
      </c>
      <c r="T701" s="66" t="n">
        <v>23510</v>
      </c>
      <c r="U701" s="66" t="n">
        <v>53426</v>
      </c>
      <c r="V701" s="65" t="n">
        <v>5159</v>
      </c>
      <c r="W701" s="66" t="n">
        <v>9214</v>
      </c>
      <c r="X701" s="65" t="n">
        <v>3752</v>
      </c>
      <c r="Y701" s="65" t="n">
        <v>520.9932562</v>
      </c>
      <c r="Z701" s="65" t="n">
        <v>458.1085108</v>
      </c>
      <c r="AA701" s="65" t="n">
        <v>5242</v>
      </c>
      <c r="AB701" s="65" t="n">
        <v>7302</v>
      </c>
      <c r="AC701" s="67" t="n">
        <v>6198</v>
      </c>
      <c r="AD701" s="63"/>
    </row>
    <row r="702" customFormat="false" ht="15" hidden="false" customHeight="false" outlineLevel="0" collapsed="false">
      <c r="A702" s="64" t="n">
        <v>29252</v>
      </c>
      <c r="B702" s="65" t="n">
        <v>2639</v>
      </c>
      <c r="C702" s="65" t="n">
        <v>209.3087924</v>
      </c>
      <c r="D702" s="65" t="n">
        <v>692.8602802</v>
      </c>
      <c r="E702" s="65" t="n">
        <v>642.2472882</v>
      </c>
      <c r="F702" s="65" t="n">
        <v>162.1234859</v>
      </c>
      <c r="G702" s="65" t="n">
        <v>345.7229731</v>
      </c>
      <c r="H702" s="65" t="n">
        <v>59</v>
      </c>
      <c r="I702" s="65" t="n">
        <v>200</v>
      </c>
      <c r="J702" s="65" t="n">
        <v>463.5528758</v>
      </c>
      <c r="K702" s="65" t="n">
        <v>1238.766292</v>
      </c>
      <c r="L702" s="65" t="n">
        <v>933.7671479</v>
      </c>
      <c r="M702" s="65" t="n">
        <v>522.2424787</v>
      </c>
      <c r="N702" s="65" t="n">
        <v>140.1302209</v>
      </c>
      <c r="O702" s="65" t="n">
        <v>7821</v>
      </c>
      <c r="P702" s="65" t="n">
        <v>2142</v>
      </c>
      <c r="Q702" s="65" t="n">
        <v>443.8041983</v>
      </c>
      <c r="R702" s="65" t="n">
        <v>94.36003709</v>
      </c>
      <c r="S702" s="65" t="n">
        <v>11112</v>
      </c>
      <c r="T702" s="66" t="n">
        <v>14445</v>
      </c>
      <c r="U702" s="66" t="n">
        <v>32146</v>
      </c>
      <c r="V702" s="65" t="n">
        <v>362.5</v>
      </c>
      <c r="W702" s="66" t="n">
        <v>2855</v>
      </c>
      <c r="X702" s="65" t="n">
        <v>1412</v>
      </c>
      <c r="Y702" s="65" t="n">
        <v>542.1304332</v>
      </c>
      <c r="Z702" s="65" t="n">
        <v>431.8315066</v>
      </c>
      <c r="AA702" s="65" t="n">
        <v>5501</v>
      </c>
      <c r="AB702" s="65" t="n">
        <v>3476</v>
      </c>
      <c r="AC702" s="67" t="n">
        <v>1215</v>
      </c>
      <c r="AD702" s="63"/>
    </row>
    <row r="703" customFormat="false" ht="15" hidden="false" customHeight="false" outlineLevel="0" collapsed="false">
      <c r="A703" s="64" t="n">
        <v>29281</v>
      </c>
      <c r="B703" s="65" t="n">
        <v>4455</v>
      </c>
      <c r="C703" s="65" t="n">
        <v>110.8719214</v>
      </c>
      <c r="D703" s="65" t="n">
        <v>367.0115797</v>
      </c>
      <c r="E703" s="65" t="n">
        <v>478.5544701</v>
      </c>
      <c r="F703" s="65" t="n">
        <v>79.17132026</v>
      </c>
      <c r="G703" s="65" t="n">
        <v>168.8302227</v>
      </c>
      <c r="H703" s="65" t="n">
        <v>60.65</v>
      </c>
      <c r="I703" s="65" t="n">
        <v>200</v>
      </c>
      <c r="J703" s="65" t="n">
        <v>268.767443</v>
      </c>
      <c r="K703" s="65" t="n">
        <v>656.1807433</v>
      </c>
      <c r="L703" s="65" t="n">
        <v>494.6211608</v>
      </c>
      <c r="M703" s="65" t="n">
        <v>276.634471</v>
      </c>
      <c r="N703" s="65" t="n">
        <v>74.22768373</v>
      </c>
      <c r="O703" s="65" t="n">
        <v>8463</v>
      </c>
      <c r="P703" s="65" t="n">
        <v>605.3</v>
      </c>
      <c r="Q703" s="65" t="n">
        <v>235.0853189</v>
      </c>
      <c r="R703" s="65" t="n">
        <v>49.98298686</v>
      </c>
      <c r="S703" s="65" t="n">
        <v>17823</v>
      </c>
      <c r="T703" s="66" t="n">
        <v>20620</v>
      </c>
      <c r="U703" s="66" t="n">
        <v>40550</v>
      </c>
      <c r="V703" s="65" t="n">
        <v>275.6</v>
      </c>
      <c r="W703" s="66" t="n">
        <v>1134</v>
      </c>
      <c r="X703" s="65" t="n">
        <v>1447</v>
      </c>
      <c r="Y703" s="65" t="n">
        <v>264.7437656</v>
      </c>
      <c r="Z703" s="65" t="n">
        <v>228.7433238</v>
      </c>
      <c r="AA703" s="65" t="n">
        <v>4809</v>
      </c>
      <c r="AB703" s="65" t="n">
        <v>4289</v>
      </c>
      <c r="AC703" s="67" t="n">
        <v>1569</v>
      </c>
      <c r="AD703" s="63"/>
    </row>
    <row r="704" customFormat="false" ht="15" hidden="false" customHeight="false" outlineLevel="0" collapsed="false">
      <c r="A704" s="64" t="n">
        <v>29312</v>
      </c>
      <c r="B704" s="65" t="n">
        <v>2842</v>
      </c>
      <c r="C704" s="65" t="n">
        <v>67.41819256</v>
      </c>
      <c r="D704" s="65" t="n">
        <v>223.1697353</v>
      </c>
      <c r="E704" s="65" t="n">
        <v>270.1500635</v>
      </c>
      <c r="F704" s="65" t="n">
        <v>65.38750629</v>
      </c>
      <c r="G704" s="65" t="n">
        <v>139.4366951</v>
      </c>
      <c r="H704" s="65" t="n">
        <v>6.162</v>
      </c>
      <c r="I704" s="65" t="n">
        <v>200</v>
      </c>
      <c r="J704" s="65" t="n">
        <v>116.4165361</v>
      </c>
      <c r="K704" s="65" t="n">
        <v>399.0056195</v>
      </c>
      <c r="L704" s="65" t="n">
        <v>300.7656423</v>
      </c>
      <c r="M704" s="65" t="n">
        <v>168.2138795</v>
      </c>
      <c r="N704" s="65" t="n">
        <v>45.1358307</v>
      </c>
      <c r="O704" s="65" t="n">
        <v>6116</v>
      </c>
      <c r="P704" s="65" t="n">
        <v>323.8</v>
      </c>
      <c r="Q704" s="65" t="n">
        <v>142.9489729</v>
      </c>
      <c r="R704" s="65" t="n">
        <v>30.39329155</v>
      </c>
      <c r="S704" s="65" t="n">
        <v>11614</v>
      </c>
      <c r="T704" s="66" t="n">
        <v>13235</v>
      </c>
      <c r="U704" s="66" t="n">
        <v>25987</v>
      </c>
      <c r="V704" s="65" t="n">
        <v>2455</v>
      </c>
      <c r="W704" s="66" t="n">
        <v>2962</v>
      </c>
      <c r="X704" s="65" t="n">
        <v>1825</v>
      </c>
      <c r="Y704" s="65" t="n">
        <v>218.6515847</v>
      </c>
      <c r="Z704" s="65" t="n">
        <v>139.0925786</v>
      </c>
      <c r="AA704" s="65" t="n">
        <v>2773</v>
      </c>
      <c r="AB704" s="65" t="n">
        <v>2109</v>
      </c>
      <c r="AC704" s="67" t="n">
        <v>481.5</v>
      </c>
      <c r="AD704" s="63"/>
    </row>
    <row r="705" customFormat="false" ht="15" hidden="false" customHeight="false" outlineLevel="0" collapsed="false">
      <c r="A705" s="64" t="n">
        <v>29342</v>
      </c>
      <c r="B705" s="65" t="n">
        <v>2814</v>
      </c>
      <c r="C705" s="65" t="n">
        <v>32.17158633</v>
      </c>
      <c r="D705" s="65" t="n">
        <v>106.4953558</v>
      </c>
      <c r="E705" s="65" t="n">
        <v>40.33492228</v>
      </c>
      <c r="F705" s="65" t="n">
        <v>44.14980035</v>
      </c>
      <c r="G705" s="65" t="n">
        <v>94.14798944</v>
      </c>
      <c r="H705" s="65" t="n">
        <v>6.334</v>
      </c>
      <c r="I705" s="65" t="n">
        <v>277.4</v>
      </c>
      <c r="J705" s="65" t="n">
        <v>74.37400432</v>
      </c>
      <c r="K705" s="65" t="n">
        <v>190.4032613</v>
      </c>
      <c r="L705" s="65" t="n">
        <v>143.5236908</v>
      </c>
      <c r="M705" s="65" t="n">
        <v>80.27072725</v>
      </c>
      <c r="N705" s="65" t="n">
        <v>21.53856724</v>
      </c>
      <c r="O705" s="65" t="n">
        <v>2187</v>
      </c>
      <c r="P705" s="65" t="n">
        <v>357.3</v>
      </c>
      <c r="Q705" s="65" t="n">
        <v>68.21445441</v>
      </c>
      <c r="R705" s="65" t="n">
        <v>14.5035096</v>
      </c>
      <c r="S705" s="65" t="n">
        <v>7101</v>
      </c>
      <c r="T705" s="66" t="n">
        <v>4634</v>
      </c>
      <c r="U705" s="66" t="n">
        <v>14232</v>
      </c>
      <c r="V705" s="65" t="n">
        <v>487.8</v>
      </c>
      <c r="W705" s="66" t="n">
        <v>1377</v>
      </c>
      <c r="X705" s="65" t="n">
        <v>1732</v>
      </c>
      <c r="Y705" s="65" t="n">
        <v>147.634072</v>
      </c>
      <c r="Z705" s="65" t="n">
        <v>66.37420451</v>
      </c>
      <c r="AA705" s="65" t="n">
        <v>1007</v>
      </c>
      <c r="AB705" s="65" t="n">
        <v>4111</v>
      </c>
      <c r="AC705" s="67" t="n">
        <v>466.1</v>
      </c>
      <c r="AD705" s="63"/>
    </row>
    <row r="706" customFormat="false" ht="15" hidden="false" customHeight="false" outlineLevel="0" collapsed="false">
      <c r="A706" s="64" t="n">
        <v>29373</v>
      </c>
      <c r="B706" s="65" t="n">
        <v>2799</v>
      </c>
      <c r="C706" s="65" t="n">
        <v>19.73510311</v>
      </c>
      <c r="D706" s="65" t="n">
        <v>65.32773378</v>
      </c>
      <c r="E706" s="65" t="n">
        <v>7.272910709</v>
      </c>
      <c r="F706" s="65" t="n">
        <v>41.45095422</v>
      </c>
      <c r="G706" s="65" t="n">
        <v>88.3927893</v>
      </c>
      <c r="H706" s="65" t="n">
        <v>11.15</v>
      </c>
      <c r="I706" s="65" t="n">
        <v>200</v>
      </c>
      <c r="J706" s="65" t="n">
        <v>77.23984684</v>
      </c>
      <c r="K706" s="65" t="n">
        <v>116.7995869</v>
      </c>
      <c r="L706" s="65" t="n">
        <v>88.04212537</v>
      </c>
      <c r="M706" s="65" t="n">
        <v>49.24068905</v>
      </c>
      <c r="N706" s="65" t="n">
        <v>13.21246148</v>
      </c>
      <c r="O706" s="65" t="n">
        <v>3576</v>
      </c>
      <c r="P706" s="65" t="n">
        <v>337.6</v>
      </c>
      <c r="Q706" s="65" t="n">
        <v>41.84497704</v>
      </c>
      <c r="R706" s="65" t="n">
        <v>8.89692707</v>
      </c>
      <c r="S706" s="65" t="n">
        <v>12517</v>
      </c>
      <c r="T706" s="66" t="n">
        <v>7121</v>
      </c>
      <c r="U706" s="66" t="n">
        <v>15347</v>
      </c>
      <c r="V706" s="65" t="n">
        <v>920</v>
      </c>
      <c r="W706" s="66" t="n">
        <v>1051</v>
      </c>
      <c r="X706" s="65" t="n">
        <v>961.8</v>
      </c>
      <c r="Y706" s="65" t="n">
        <v>138.6093054</v>
      </c>
      <c r="Z706" s="65" t="n">
        <v>40.71610757</v>
      </c>
      <c r="AA706" s="65" t="n">
        <v>250</v>
      </c>
      <c r="AB706" s="65" t="n">
        <v>2201</v>
      </c>
      <c r="AC706" s="67" t="n">
        <v>889.5</v>
      </c>
      <c r="AD706" s="63"/>
    </row>
    <row r="707" customFormat="false" ht="15" hidden="false" customHeight="false" outlineLevel="0" collapsed="false">
      <c r="A707" s="64" t="n">
        <v>29403</v>
      </c>
      <c r="B707" s="65" t="n">
        <v>3337</v>
      </c>
      <c r="C707" s="65" t="n">
        <v>17.16939849</v>
      </c>
      <c r="D707" s="65" t="n">
        <v>56.83466093</v>
      </c>
      <c r="E707" s="65" t="n">
        <v>0.265558222</v>
      </c>
      <c r="F707" s="65" t="n">
        <v>37.46980709</v>
      </c>
      <c r="G707" s="65" t="n">
        <v>79.90312469</v>
      </c>
      <c r="H707" s="65" t="n">
        <v>13.21</v>
      </c>
      <c r="I707" s="65" t="n">
        <v>85</v>
      </c>
      <c r="J707" s="65" t="n">
        <v>57.31258585</v>
      </c>
      <c r="K707" s="65" t="n">
        <v>101.6148048</v>
      </c>
      <c r="L707" s="65" t="n">
        <v>76.59601908</v>
      </c>
      <c r="M707" s="65" t="n">
        <v>42.83904713</v>
      </c>
      <c r="N707" s="65" t="n">
        <v>11.49474695</v>
      </c>
      <c r="O707" s="65" t="n">
        <v>9699</v>
      </c>
      <c r="P707" s="65" t="n">
        <v>322.9</v>
      </c>
      <c r="Q707" s="65" t="n">
        <v>36.4048306</v>
      </c>
      <c r="R707" s="65" t="n">
        <v>7.740262888</v>
      </c>
      <c r="S707" s="65" t="n">
        <v>13182</v>
      </c>
      <c r="T707" s="66" t="n">
        <v>8393</v>
      </c>
      <c r="U707" s="66" t="n">
        <v>22499</v>
      </c>
      <c r="V707" s="65" t="n">
        <v>1208</v>
      </c>
      <c r="W707" s="66" t="n">
        <v>1266</v>
      </c>
      <c r="X707" s="65" t="n">
        <v>317.5</v>
      </c>
      <c r="Y707" s="65" t="n">
        <v>125.2966073</v>
      </c>
      <c r="Z707" s="65" t="n">
        <v>35.42272224</v>
      </c>
      <c r="AA707" s="65" t="n">
        <v>250</v>
      </c>
      <c r="AB707" s="65" t="n">
        <v>1243</v>
      </c>
      <c r="AC707" s="67" t="n">
        <v>1037</v>
      </c>
      <c r="AD707" s="63"/>
    </row>
    <row r="708" customFormat="false" ht="15" hidden="false" customHeight="false" outlineLevel="0" collapsed="false">
      <c r="A708" s="64" t="n">
        <v>29434</v>
      </c>
      <c r="B708" s="65" t="n">
        <v>1485</v>
      </c>
      <c r="C708" s="65" t="n">
        <v>20.10630845</v>
      </c>
      <c r="D708" s="65" t="n">
        <v>66.55650891</v>
      </c>
      <c r="E708" s="65" t="n">
        <v>57.78130589</v>
      </c>
      <c r="F708" s="65" t="n">
        <v>37.11232615</v>
      </c>
      <c r="G708" s="65" t="n">
        <v>79.1408084</v>
      </c>
      <c r="H708" s="65" t="n">
        <v>19.12</v>
      </c>
      <c r="I708" s="65" t="n">
        <v>85</v>
      </c>
      <c r="J708" s="65" t="n">
        <v>2.164377445</v>
      </c>
      <c r="K708" s="65" t="n">
        <v>118.9965165</v>
      </c>
      <c r="L708" s="65" t="n">
        <v>89.69814446</v>
      </c>
      <c r="M708" s="65" t="n">
        <v>50.16687662</v>
      </c>
      <c r="N708" s="65" t="n">
        <v>13.46097989</v>
      </c>
      <c r="O708" s="65" t="n">
        <v>1277</v>
      </c>
      <c r="P708" s="65" t="n">
        <v>272.4</v>
      </c>
      <c r="Q708" s="65" t="n">
        <v>42.63205573</v>
      </c>
      <c r="R708" s="65" t="n">
        <v>9.064272884</v>
      </c>
      <c r="S708" s="65" t="n">
        <v>7630</v>
      </c>
      <c r="T708" s="66" t="n">
        <v>4634</v>
      </c>
      <c r="U708" s="66" t="n">
        <v>8436</v>
      </c>
      <c r="V708" s="65" t="n">
        <v>1392</v>
      </c>
      <c r="W708" s="66" t="n">
        <v>1455</v>
      </c>
      <c r="X708" s="65" t="n">
        <v>327.9</v>
      </c>
      <c r="Y708" s="65" t="n">
        <v>124.1012142</v>
      </c>
      <c r="Z708" s="65" t="n">
        <v>41.48195291</v>
      </c>
      <c r="AA708" s="65" t="n">
        <v>250</v>
      </c>
      <c r="AB708" s="65" t="n">
        <v>237</v>
      </c>
      <c r="AC708" s="67" t="n">
        <v>1451</v>
      </c>
      <c r="AD708" s="63"/>
    </row>
    <row r="709" customFormat="false" ht="15" hidden="false" customHeight="false" outlineLevel="0" collapsed="false">
      <c r="A709" s="64" t="n">
        <v>29465</v>
      </c>
      <c r="B709" s="65" t="n">
        <v>1266</v>
      </c>
      <c r="C709" s="65" t="n">
        <v>60.05513054</v>
      </c>
      <c r="D709" s="65" t="n">
        <v>198.7963052</v>
      </c>
      <c r="E709" s="65" t="n">
        <v>183.1579463</v>
      </c>
      <c r="F709" s="65" t="n">
        <v>65.17658881</v>
      </c>
      <c r="G709" s="65" t="n">
        <v>138.9869206</v>
      </c>
      <c r="H709" s="65" t="n">
        <v>14.3</v>
      </c>
      <c r="I709" s="65" t="n">
        <v>150</v>
      </c>
      <c r="J709" s="65" t="n">
        <v>150.3962616</v>
      </c>
      <c r="K709" s="65" t="n">
        <v>355.4283148</v>
      </c>
      <c r="L709" s="65" t="n">
        <v>267.9175935</v>
      </c>
      <c r="M709" s="65" t="n">
        <v>149.8424403</v>
      </c>
      <c r="N709" s="65" t="n">
        <v>40.20633158</v>
      </c>
      <c r="O709" s="65" t="n">
        <v>750</v>
      </c>
      <c r="P709" s="65" t="n">
        <v>188.3</v>
      </c>
      <c r="Q709" s="65" t="n">
        <v>127.3368345</v>
      </c>
      <c r="R709" s="65" t="n">
        <v>27.07389537</v>
      </c>
      <c r="S709" s="65" t="n">
        <v>5590</v>
      </c>
      <c r="T709" s="66" t="n">
        <v>4634</v>
      </c>
      <c r="U709" s="66" t="n">
        <v>8828</v>
      </c>
      <c r="V709" s="65" t="n">
        <v>1257</v>
      </c>
      <c r="W709" s="66" t="n">
        <v>1327</v>
      </c>
      <c r="X709" s="65" t="n">
        <v>301.7</v>
      </c>
      <c r="Y709" s="65" t="n">
        <v>217.9462903</v>
      </c>
      <c r="Z709" s="65" t="n">
        <v>123.9016154</v>
      </c>
      <c r="AA709" s="65" t="n">
        <v>250</v>
      </c>
      <c r="AB709" s="65" t="n">
        <v>350</v>
      </c>
      <c r="AC709" s="67" t="n">
        <v>1245</v>
      </c>
      <c r="AD709" s="63"/>
    </row>
    <row r="710" customFormat="false" ht="15" hidden="false" customHeight="false" outlineLevel="0" collapsed="false">
      <c r="A710" s="64" t="n">
        <v>29495</v>
      </c>
      <c r="B710" s="65" t="n">
        <v>1542</v>
      </c>
      <c r="C710" s="65" t="n">
        <v>328.9020924</v>
      </c>
      <c r="D710" s="65" t="n">
        <v>1088.74163</v>
      </c>
      <c r="E710" s="65" t="n">
        <v>1142.917324</v>
      </c>
      <c r="F710" s="65" t="n">
        <v>284.6537742</v>
      </c>
      <c r="G710" s="65" t="n">
        <v>607.0147614</v>
      </c>
      <c r="H710" s="65" t="n">
        <v>11.1</v>
      </c>
      <c r="I710" s="65" t="n">
        <v>200</v>
      </c>
      <c r="J710" s="65" t="n">
        <v>1528.116739</v>
      </c>
      <c r="K710" s="65" t="n">
        <v>1946.563356</v>
      </c>
      <c r="L710" s="65" t="n">
        <v>1467.296071</v>
      </c>
      <c r="M710" s="65" t="n">
        <v>820.6374993</v>
      </c>
      <c r="N710" s="65" t="n">
        <v>220.1967836</v>
      </c>
      <c r="O710" s="65" t="n">
        <v>941.4</v>
      </c>
      <c r="P710" s="65" t="n">
        <v>354.8</v>
      </c>
      <c r="Q710" s="65" t="n">
        <v>697.3817381</v>
      </c>
      <c r="R710" s="65" t="n">
        <v>148.2747728</v>
      </c>
      <c r="S710" s="65" t="n">
        <v>6518</v>
      </c>
      <c r="T710" s="66" t="n">
        <v>6566</v>
      </c>
      <c r="U710" s="66" t="n">
        <v>12355</v>
      </c>
      <c r="V710" s="65" t="n">
        <v>955.7</v>
      </c>
      <c r="W710" s="66" t="n">
        <v>1308</v>
      </c>
      <c r="X710" s="65" t="n">
        <v>788</v>
      </c>
      <c r="Y710" s="65" t="n">
        <v>951.8637788</v>
      </c>
      <c r="Z710" s="65" t="n">
        <v>678.5681788</v>
      </c>
      <c r="AA710" s="65" t="n">
        <v>396.8</v>
      </c>
      <c r="AB710" s="65" t="n">
        <v>528.9</v>
      </c>
      <c r="AC710" s="67" t="n">
        <v>948.9</v>
      </c>
      <c r="AD710" s="63"/>
    </row>
    <row r="711" customFormat="false" ht="15" hidden="false" customHeight="false" outlineLevel="0" collapsed="false">
      <c r="A711" s="64" t="n">
        <v>29526</v>
      </c>
      <c r="B711" s="65" t="n">
        <v>5776</v>
      </c>
      <c r="C711" s="65" t="n">
        <v>661.0147818</v>
      </c>
      <c r="D711" s="65" t="n">
        <v>2188.111076</v>
      </c>
      <c r="E711" s="65" t="n">
        <v>2538.585545</v>
      </c>
      <c r="F711" s="65" t="n">
        <v>612.9199611</v>
      </c>
      <c r="G711" s="65" t="n">
        <v>1307.031551</v>
      </c>
      <c r="H711" s="65" t="n">
        <v>1076</v>
      </c>
      <c r="I711" s="65" t="n">
        <v>200</v>
      </c>
      <c r="J711" s="65" t="n">
        <v>3178.704756</v>
      </c>
      <c r="K711" s="65" t="n">
        <v>3912.128203</v>
      </c>
      <c r="L711" s="65" t="n">
        <v>2948.915239</v>
      </c>
      <c r="M711" s="65" t="n">
        <v>1649.2857</v>
      </c>
      <c r="N711" s="65" t="n">
        <v>442.543031</v>
      </c>
      <c r="O711" s="65" t="n">
        <v>900</v>
      </c>
      <c r="P711" s="65" t="n">
        <v>318.3</v>
      </c>
      <c r="Q711" s="65" t="n">
        <v>1401.571009</v>
      </c>
      <c r="R711" s="65" t="n">
        <v>297.9969385</v>
      </c>
      <c r="S711" s="65" t="n">
        <v>14787</v>
      </c>
      <c r="T711" s="66" t="n">
        <v>19167</v>
      </c>
      <c r="U711" s="66" t="n">
        <v>35372</v>
      </c>
      <c r="V711" s="65" t="n">
        <v>1290</v>
      </c>
      <c r="W711" s="66" t="n">
        <v>1822</v>
      </c>
      <c r="X711" s="65" t="n">
        <v>200.3</v>
      </c>
      <c r="Y711" s="65" t="n">
        <v>2049.56464</v>
      </c>
      <c r="Z711" s="65" t="n">
        <v>1363.760241</v>
      </c>
      <c r="AA711" s="65" t="n">
        <v>300</v>
      </c>
      <c r="AB711" s="65" t="n">
        <v>1798</v>
      </c>
      <c r="AC711" s="67" t="n">
        <v>2072</v>
      </c>
      <c r="AD711" s="63"/>
    </row>
    <row r="712" customFormat="false" ht="15" hidden="false" customHeight="false" outlineLevel="0" collapsed="false">
      <c r="A712" s="64" t="n">
        <v>29556</v>
      </c>
      <c r="B712" s="65" t="n">
        <v>2090</v>
      </c>
      <c r="C712" s="65" t="n">
        <v>474.0446176</v>
      </c>
      <c r="D712" s="65" t="n">
        <v>1569.196797</v>
      </c>
      <c r="E712" s="65" t="n">
        <v>1453.505793</v>
      </c>
      <c r="F712" s="65" t="n">
        <v>489.6862472</v>
      </c>
      <c r="G712" s="65" t="n">
        <v>1044.239731</v>
      </c>
      <c r="H712" s="65" t="n">
        <v>321.4</v>
      </c>
      <c r="I712" s="65" t="n">
        <v>200</v>
      </c>
      <c r="J712" s="65" t="n">
        <v>4464.96691</v>
      </c>
      <c r="K712" s="65" t="n">
        <v>2805.570116</v>
      </c>
      <c r="L712" s="65" t="n">
        <v>2114.805047</v>
      </c>
      <c r="M712" s="65" t="n">
        <v>1182.779917</v>
      </c>
      <c r="N712" s="65" t="n">
        <v>317.3683065</v>
      </c>
      <c r="O712" s="65" t="n">
        <v>900</v>
      </c>
      <c r="P712" s="65" t="n">
        <v>504.5</v>
      </c>
      <c r="Q712" s="65" t="n">
        <v>1005.132126</v>
      </c>
      <c r="R712" s="65" t="n">
        <v>213.7075427</v>
      </c>
      <c r="S712" s="65" t="n">
        <v>14068</v>
      </c>
      <c r="T712" s="66" t="n">
        <v>17509</v>
      </c>
      <c r="U712" s="66" t="n">
        <v>26979</v>
      </c>
      <c r="V712" s="65" t="n">
        <v>536.1</v>
      </c>
      <c r="W712" s="66" t="n">
        <v>1446</v>
      </c>
      <c r="X712" s="65" t="n">
        <v>200</v>
      </c>
      <c r="Y712" s="65" t="n">
        <v>1637.479085</v>
      </c>
      <c r="Z712" s="65" t="n">
        <v>978.0162554</v>
      </c>
      <c r="AA712" s="65" t="n">
        <v>2503</v>
      </c>
      <c r="AB712" s="65" t="n">
        <v>3352</v>
      </c>
      <c r="AC712" s="67" t="n">
        <v>444.7</v>
      </c>
      <c r="AD712" s="63"/>
    </row>
    <row r="713" customFormat="false" ht="15" hidden="false" customHeight="false" outlineLevel="0" collapsed="false">
      <c r="A713" s="64" t="n">
        <v>29587</v>
      </c>
      <c r="B713" s="65" t="n">
        <v>1530</v>
      </c>
      <c r="C713" s="65" t="n">
        <v>389.5211531</v>
      </c>
      <c r="D713" s="65" t="n">
        <v>1289.404674</v>
      </c>
      <c r="E713" s="65" t="n">
        <v>841.1352993</v>
      </c>
      <c r="F713" s="65" t="n">
        <v>369.4605795</v>
      </c>
      <c r="G713" s="65" t="n">
        <v>787.8624696</v>
      </c>
      <c r="H713" s="65" t="n">
        <v>9.923</v>
      </c>
      <c r="I713" s="65" t="n">
        <v>200</v>
      </c>
      <c r="J713" s="65" t="n">
        <v>3118.271105</v>
      </c>
      <c r="K713" s="65" t="n">
        <v>2305.329216</v>
      </c>
      <c r="L713" s="65" t="n">
        <v>1737.729467</v>
      </c>
      <c r="M713" s="65" t="n">
        <v>971.8869913</v>
      </c>
      <c r="N713" s="65" t="n">
        <v>260.780661</v>
      </c>
      <c r="O713" s="65" t="n">
        <v>3491</v>
      </c>
      <c r="P713" s="65" t="n">
        <v>710.9</v>
      </c>
      <c r="Q713" s="65" t="n">
        <v>825.914292</v>
      </c>
      <c r="R713" s="65" t="n">
        <v>175.6028977</v>
      </c>
      <c r="S713" s="65" t="n">
        <v>5127</v>
      </c>
      <c r="T713" s="66" t="n">
        <v>7118</v>
      </c>
      <c r="U713" s="66" t="n">
        <v>17218</v>
      </c>
      <c r="V713" s="65" t="n">
        <v>373.4</v>
      </c>
      <c r="W713" s="66" t="n">
        <v>1348</v>
      </c>
      <c r="X713" s="65" t="n">
        <v>228.5</v>
      </c>
      <c r="Y713" s="65" t="n">
        <v>1235.452241</v>
      </c>
      <c r="Z713" s="65" t="n">
        <v>803.6332562</v>
      </c>
      <c r="AA713" s="65" t="n">
        <v>1732</v>
      </c>
      <c r="AB713" s="65" t="n">
        <v>3033</v>
      </c>
      <c r="AC713" s="67" t="n">
        <v>311.8</v>
      </c>
      <c r="AD713" s="63"/>
    </row>
    <row r="714" customFormat="false" ht="15" hidden="false" customHeight="false" outlineLevel="0" collapsed="false">
      <c r="A714" s="64" t="n">
        <v>29618</v>
      </c>
      <c r="B714" s="65" t="n">
        <v>1989</v>
      </c>
      <c r="C714" s="65" t="n">
        <v>389.6372511</v>
      </c>
      <c r="D714" s="65" t="n">
        <v>1289.788985</v>
      </c>
      <c r="E714" s="65" t="n">
        <v>1151.016693</v>
      </c>
      <c r="F714" s="65" t="n">
        <v>327.8811834</v>
      </c>
      <c r="G714" s="65" t="n">
        <v>699.1957823</v>
      </c>
      <c r="H714" s="65" t="n">
        <v>85.05</v>
      </c>
      <c r="I714" s="65" t="n">
        <v>200</v>
      </c>
      <c r="J714" s="65" t="n">
        <v>2649.976456</v>
      </c>
      <c r="K714" s="65" t="n">
        <v>2306.016327</v>
      </c>
      <c r="L714" s="65" t="n">
        <v>1738.247402</v>
      </c>
      <c r="M714" s="65" t="n">
        <v>972.1766652</v>
      </c>
      <c r="N714" s="65" t="n">
        <v>260.8583875</v>
      </c>
      <c r="O714" s="65" t="n">
        <v>4828</v>
      </c>
      <c r="P714" s="65" t="n">
        <v>466.2</v>
      </c>
      <c r="Q714" s="65" t="n">
        <v>826.1604582</v>
      </c>
      <c r="R714" s="65" t="n">
        <v>175.6552367</v>
      </c>
      <c r="S714" s="65" t="n">
        <v>5921</v>
      </c>
      <c r="T714" s="66" t="n">
        <v>8208</v>
      </c>
      <c r="U714" s="66" t="n">
        <v>19847</v>
      </c>
      <c r="V714" s="65" t="n">
        <v>216.4</v>
      </c>
      <c r="W714" s="66" t="n">
        <v>979.2</v>
      </c>
      <c r="X714" s="65" t="n">
        <v>231.7</v>
      </c>
      <c r="Y714" s="65" t="n">
        <v>1096.413435</v>
      </c>
      <c r="Z714" s="65" t="n">
        <v>803.8727815</v>
      </c>
      <c r="AA714" s="65" t="n">
        <v>1623</v>
      </c>
      <c r="AB714" s="65" t="n">
        <v>1701</v>
      </c>
      <c r="AC714" s="67" t="n">
        <v>464.4</v>
      </c>
      <c r="AD714" s="63"/>
    </row>
    <row r="715" customFormat="false" ht="15" hidden="false" customHeight="false" outlineLevel="0" collapsed="false">
      <c r="A715" s="64" t="n">
        <v>29646</v>
      </c>
      <c r="B715" s="65" t="n">
        <v>2674</v>
      </c>
      <c r="C715" s="65" t="n">
        <v>314.8272874</v>
      </c>
      <c r="D715" s="65" t="n">
        <v>1042.150786</v>
      </c>
      <c r="E715" s="65" t="n">
        <v>1819.844</v>
      </c>
      <c r="F715" s="65" t="n">
        <v>259.9017134</v>
      </c>
      <c r="G715" s="65" t="n">
        <v>554.2318101</v>
      </c>
      <c r="H715" s="65" t="n">
        <v>56.83</v>
      </c>
      <c r="I715" s="65" t="n">
        <v>200</v>
      </c>
      <c r="J715" s="65" t="n">
        <v>2639.289752</v>
      </c>
      <c r="K715" s="65" t="n">
        <v>1863.263491</v>
      </c>
      <c r="L715" s="65" t="n">
        <v>1404.505634</v>
      </c>
      <c r="M715" s="65" t="n">
        <v>785.5197148</v>
      </c>
      <c r="N715" s="65" t="n">
        <v>210.7738372</v>
      </c>
      <c r="O715" s="65" t="n">
        <v>5938</v>
      </c>
      <c r="P715" s="65" t="n">
        <v>353.5</v>
      </c>
      <c r="Q715" s="65" t="n">
        <v>667.538474</v>
      </c>
      <c r="R715" s="65" t="n">
        <v>141.9296064</v>
      </c>
      <c r="S715" s="65" t="n">
        <v>11166</v>
      </c>
      <c r="T715" s="66" t="n">
        <v>12912</v>
      </c>
      <c r="U715" s="66" t="n">
        <v>28534</v>
      </c>
      <c r="V715" s="65" t="n">
        <v>259.7</v>
      </c>
      <c r="W715" s="66" t="n">
        <v>875.8</v>
      </c>
      <c r="X715" s="65" t="n">
        <v>200.1</v>
      </c>
      <c r="Y715" s="65" t="n">
        <v>869.0944911</v>
      </c>
      <c r="Z715" s="65" t="n">
        <v>649.530009</v>
      </c>
      <c r="AA715" s="65" t="n">
        <v>1977</v>
      </c>
      <c r="AB715" s="65" t="n">
        <v>3000</v>
      </c>
      <c r="AC715" s="67" t="n">
        <v>543.2</v>
      </c>
      <c r="AD715" s="63"/>
    </row>
    <row r="716" customFormat="false" ht="15" hidden="false" customHeight="false" outlineLevel="0" collapsed="false">
      <c r="A716" s="64" t="n">
        <v>29677</v>
      </c>
      <c r="B716" s="65" t="n">
        <v>3173</v>
      </c>
      <c r="C716" s="65" t="n">
        <v>160.7175619</v>
      </c>
      <c r="D716" s="65" t="n">
        <v>532.0121227</v>
      </c>
      <c r="E716" s="65" t="n">
        <v>1936.749461</v>
      </c>
      <c r="F716" s="65" t="n">
        <v>190.3228587</v>
      </c>
      <c r="G716" s="65" t="n">
        <v>405.8572033</v>
      </c>
      <c r="H716" s="65" t="n">
        <v>4.877</v>
      </c>
      <c r="I716" s="65" t="n">
        <v>200</v>
      </c>
      <c r="J716" s="65" t="n">
        <v>772.8823453</v>
      </c>
      <c r="K716" s="65" t="n">
        <v>951.1855467</v>
      </c>
      <c r="L716" s="65" t="n">
        <v>716.9922374</v>
      </c>
      <c r="M716" s="65" t="n">
        <v>401.0034023</v>
      </c>
      <c r="N716" s="65" t="n">
        <v>107.59886</v>
      </c>
      <c r="O716" s="65" t="n">
        <v>4189</v>
      </c>
      <c r="P716" s="65" t="n">
        <v>280.4</v>
      </c>
      <c r="Q716" s="65" t="n">
        <v>340.7746415</v>
      </c>
      <c r="R716" s="65" t="n">
        <v>72.45426686</v>
      </c>
      <c r="S716" s="65" t="n">
        <v>8827</v>
      </c>
      <c r="T716" s="66" t="n">
        <v>9657</v>
      </c>
      <c r="U716" s="66" t="n">
        <v>21820</v>
      </c>
      <c r="V716" s="65" t="n">
        <v>343.7</v>
      </c>
      <c r="W716" s="66" t="n">
        <v>1346</v>
      </c>
      <c r="X716" s="65" t="n">
        <v>1625</v>
      </c>
      <c r="Y716" s="65" t="n">
        <v>636.4273091</v>
      </c>
      <c r="Z716" s="65" t="n">
        <v>331.5814213</v>
      </c>
      <c r="AA716" s="65" t="n">
        <v>1241</v>
      </c>
      <c r="AB716" s="65" t="n">
        <v>3278</v>
      </c>
      <c r="AC716" s="67" t="n">
        <v>556.6</v>
      </c>
      <c r="AD716" s="63"/>
    </row>
    <row r="717" customFormat="false" ht="15" hidden="false" customHeight="false" outlineLevel="0" collapsed="false">
      <c r="A717" s="64" t="n">
        <v>29707</v>
      </c>
      <c r="B717" s="65" t="n">
        <v>2145</v>
      </c>
      <c r="C717" s="65" t="n">
        <v>81.37310084</v>
      </c>
      <c r="D717" s="65" t="n">
        <v>269.3636937</v>
      </c>
      <c r="E717" s="65" t="n">
        <v>476.7669633</v>
      </c>
      <c r="F717" s="65" t="n">
        <v>92.01159006</v>
      </c>
      <c r="G717" s="65" t="n">
        <v>196.2116734</v>
      </c>
      <c r="H717" s="65" t="n">
        <v>6.085</v>
      </c>
      <c r="I717" s="65" t="n">
        <v>277.4</v>
      </c>
      <c r="J717" s="65" t="n">
        <v>199.1913743</v>
      </c>
      <c r="K717" s="65" t="n">
        <v>481.595891</v>
      </c>
      <c r="L717" s="65" t="n">
        <v>363.0211967</v>
      </c>
      <c r="M717" s="65" t="n">
        <v>203.0325119</v>
      </c>
      <c r="N717" s="65" t="n">
        <v>54.47850741</v>
      </c>
      <c r="O717" s="65" t="n">
        <v>2992</v>
      </c>
      <c r="P717" s="65" t="n">
        <v>313.6</v>
      </c>
      <c r="Q717" s="65" t="n">
        <v>172.538016</v>
      </c>
      <c r="R717" s="65" t="n">
        <v>36.68440645</v>
      </c>
      <c r="S717" s="65" t="n">
        <v>10233</v>
      </c>
      <c r="T717" s="66" t="n">
        <v>7311</v>
      </c>
      <c r="U717" s="66" t="n">
        <v>14235</v>
      </c>
      <c r="V717" s="65" t="n">
        <v>551.6</v>
      </c>
      <c r="W717" s="66" t="n">
        <v>942</v>
      </c>
      <c r="X717" s="65" t="n">
        <v>1505</v>
      </c>
      <c r="Y717" s="65" t="n">
        <v>307.6807959</v>
      </c>
      <c r="Z717" s="65" t="n">
        <v>167.8833857</v>
      </c>
      <c r="AA717" s="65" t="n">
        <v>462.7</v>
      </c>
      <c r="AB717" s="65" t="n">
        <v>2000</v>
      </c>
      <c r="AC717" s="67" t="n">
        <v>506</v>
      </c>
      <c r="AD717" s="63"/>
    </row>
    <row r="718" customFormat="false" ht="15" hidden="false" customHeight="false" outlineLevel="0" collapsed="false">
      <c r="A718" s="64" t="n">
        <v>29738</v>
      </c>
      <c r="B718" s="65" t="n">
        <v>3024</v>
      </c>
      <c r="C718" s="65" t="n">
        <v>44.1032088</v>
      </c>
      <c r="D718" s="65" t="n">
        <v>145.9917725</v>
      </c>
      <c r="E718" s="65" t="n">
        <v>170.5669988</v>
      </c>
      <c r="F718" s="65" t="n">
        <v>58.80411922</v>
      </c>
      <c r="G718" s="65" t="n">
        <v>125.3978399</v>
      </c>
      <c r="H718" s="65" t="n">
        <v>12.49</v>
      </c>
      <c r="I718" s="65" t="n">
        <v>200</v>
      </c>
      <c r="J718" s="65" t="n">
        <v>159.3183415</v>
      </c>
      <c r="K718" s="65" t="n">
        <v>261.0189844</v>
      </c>
      <c r="L718" s="65" t="n">
        <v>196.7529745</v>
      </c>
      <c r="M718" s="65" t="n">
        <v>110.0410968</v>
      </c>
      <c r="N718" s="65" t="n">
        <v>29.52667359</v>
      </c>
      <c r="O718" s="65" t="n">
        <v>4938</v>
      </c>
      <c r="P718" s="65" t="n">
        <v>270.4</v>
      </c>
      <c r="Q718" s="65" t="n">
        <v>93.51345922</v>
      </c>
      <c r="R718" s="65" t="n">
        <v>19.88249213</v>
      </c>
      <c r="S718" s="65" t="n">
        <v>14269</v>
      </c>
      <c r="T718" s="66" t="n">
        <v>6227</v>
      </c>
      <c r="U718" s="66" t="n">
        <v>14589</v>
      </c>
      <c r="V718" s="65" t="n">
        <v>798.6</v>
      </c>
      <c r="W718" s="66" t="n">
        <v>803.5</v>
      </c>
      <c r="X718" s="65" t="n">
        <v>670</v>
      </c>
      <c r="Y718" s="65" t="n">
        <v>196.6371649</v>
      </c>
      <c r="Z718" s="65" t="n">
        <v>90.99070747</v>
      </c>
      <c r="AA718" s="65" t="n">
        <v>75</v>
      </c>
      <c r="AB718" s="65" t="n">
        <v>1500</v>
      </c>
      <c r="AC718" s="67" t="n">
        <v>948.6</v>
      </c>
      <c r="AD718" s="63"/>
    </row>
    <row r="719" customFormat="false" ht="15" hidden="false" customHeight="false" outlineLevel="0" collapsed="false">
      <c r="A719" s="64" t="n">
        <v>29768</v>
      </c>
      <c r="B719" s="65" t="n">
        <v>1584</v>
      </c>
      <c r="C719" s="65" t="n">
        <v>28.40658986</v>
      </c>
      <c r="D719" s="65" t="n">
        <v>94.03235086</v>
      </c>
      <c r="E719" s="65" t="n">
        <v>34.20410435</v>
      </c>
      <c r="F719" s="65" t="n">
        <v>45.66385478</v>
      </c>
      <c r="G719" s="65" t="n">
        <v>97.37666046</v>
      </c>
      <c r="H719" s="65" t="n">
        <v>15.11</v>
      </c>
      <c r="I719" s="65" t="n">
        <v>85</v>
      </c>
      <c r="J719" s="65" t="n">
        <v>128.6271773</v>
      </c>
      <c r="K719" s="65" t="n">
        <v>168.1206297</v>
      </c>
      <c r="L719" s="65" t="n">
        <v>126.7273108</v>
      </c>
      <c r="M719" s="65" t="n">
        <v>70.87675452</v>
      </c>
      <c r="N719" s="65" t="n">
        <v>19.01793836</v>
      </c>
      <c r="O719" s="65" t="n">
        <v>8890</v>
      </c>
      <c r="P719" s="65" t="n">
        <v>237.2</v>
      </c>
      <c r="Q719" s="65" t="n">
        <v>60.23141069</v>
      </c>
      <c r="R719" s="65" t="n">
        <v>12.80618383</v>
      </c>
      <c r="S719" s="65" t="n">
        <v>14888</v>
      </c>
      <c r="T719" s="66" t="n">
        <v>8352</v>
      </c>
      <c r="U719" s="66" t="n">
        <v>19490</v>
      </c>
      <c r="V719" s="65" t="n">
        <v>1322</v>
      </c>
      <c r="W719" s="66" t="n">
        <v>1275</v>
      </c>
      <c r="X719" s="65" t="n">
        <v>312.9</v>
      </c>
      <c r="Y719" s="65" t="n">
        <v>152.6969719</v>
      </c>
      <c r="Z719" s="65" t="n">
        <v>58.6065227</v>
      </c>
      <c r="AA719" s="65" t="n">
        <v>75</v>
      </c>
      <c r="AB719" s="65" t="n">
        <v>700</v>
      </c>
      <c r="AC719" s="67" t="n">
        <v>1154</v>
      </c>
      <c r="AD719" s="63"/>
    </row>
    <row r="720" customFormat="false" ht="15" hidden="false" customHeight="false" outlineLevel="0" collapsed="false">
      <c r="A720" s="64" t="n">
        <v>29799</v>
      </c>
      <c r="B720" s="65" t="n">
        <v>988</v>
      </c>
      <c r="C720" s="65" t="n">
        <v>29.23330098</v>
      </c>
      <c r="D720" s="65" t="n">
        <v>96.76895497</v>
      </c>
      <c r="E720" s="65" t="n">
        <v>157.147488</v>
      </c>
      <c r="F720" s="65" t="n">
        <v>54.0022321</v>
      </c>
      <c r="G720" s="65" t="n">
        <v>115.1579744</v>
      </c>
      <c r="H720" s="65" t="n">
        <v>15.56</v>
      </c>
      <c r="I720" s="65" t="n">
        <v>85</v>
      </c>
      <c r="J720" s="65" t="n">
        <v>162.3983893</v>
      </c>
      <c r="K720" s="65" t="n">
        <v>173.0134097</v>
      </c>
      <c r="L720" s="65" t="n">
        <v>130.4154296</v>
      </c>
      <c r="M720" s="65" t="n">
        <v>72.93946608</v>
      </c>
      <c r="N720" s="65" t="n">
        <v>19.57141349</v>
      </c>
      <c r="O720" s="65" t="n">
        <v>7735</v>
      </c>
      <c r="P720" s="65" t="n">
        <v>198.5</v>
      </c>
      <c r="Q720" s="65" t="n">
        <v>61.98431301</v>
      </c>
      <c r="R720" s="65" t="n">
        <v>13.17887955</v>
      </c>
      <c r="S720" s="65" t="n">
        <v>7948</v>
      </c>
      <c r="T720" s="66" t="n">
        <v>4596</v>
      </c>
      <c r="U720" s="66" t="n">
        <v>14580</v>
      </c>
      <c r="V720" s="65" t="n">
        <v>1212</v>
      </c>
      <c r="W720" s="66" t="n">
        <v>1213</v>
      </c>
      <c r="X720" s="65" t="n">
        <v>340.7</v>
      </c>
      <c r="Y720" s="65" t="n">
        <v>180.5799655</v>
      </c>
      <c r="Z720" s="65" t="n">
        <v>60.31213624</v>
      </c>
      <c r="AA720" s="65" t="n">
        <v>75</v>
      </c>
      <c r="AB720" s="65" t="n">
        <v>600</v>
      </c>
      <c r="AC720" s="67" t="n">
        <v>1346</v>
      </c>
      <c r="AD720" s="63"/>
    </row>
    <row r="721" customFormat="false" ht="15" hidden="false" customHeight="false" outlineLevel="0" collapsed="false">
      <c r="A721" s="64" t="n">
        <v>29830</v>
      </c>
      <c r="B721" s="65" t="n">
        <v>1039</v>
      </c>
      <c r="C721" s="65" t="n">
        <v>67.05850207</v>
      </c>
      <c r="D721" s="65" t="n">
        <v>221.9790769</v>
      </c>
      <c r="E721" s="65" t="n">
        <v>214.8509929</v>
      </c>
      <c r="F721" s="65" t="n">
        <v>76.04517056</v>
      </c>
      <c r="G721" s="65" t="n">
        <v>162.1638118</v>
      </c>
      <c r="H721" s="65" t="n">
        <v>16.44</v>
      </c>
      <c r="I721" s="65" t="n">
        <v>150</v>
      </c>
      <c r="J721" s="65" t="n">
        <v>766.6602875</v>
      </c>
      <c r="K721" s="65" t="n">
        <v>396.8768391</v>
      </c>
      <c r="L721" s="65" t="n">
        <v>299.1609932</v>
      </c>
      <c r="M721" s="65" t="n">
        <v>167.3164225</v>
      </c>
      <c r="N721" s="65" t="n">
        <v>44.89502138</v>
      </c>
      <c r="O721" s="65" t="n">
        <v>1000</v>
      </c>
      <c r="P721" s="65" t="n">
        <v>109.8</v>
      </c>
      <c r="Q721" s="65" t="n">
        <v>142.1863096</v>
      </c>
      <c r="R721" s="65" t="n">
        <v>30.23113683</v>
      </c>
      <c r="S721" s="65" t="n">
        <v>4375</v>
      </c>
      <c r="T721" s="66" t="n">
        <v>4596</v>
      </c>
      <c r="U721" s="66" t="n">
        <v>9343</v>
      </c>
      <c r="V721" s="65" t="n">
        <v>1206</v>
      </c>
      <c r="W721" s="66" t="n">
        <v>1250</v>
      </c>
      <c r="X721" s="65" t="n">
        <v>261</v>
      </c>
      <c r="Y721" s="65" t="n">
        <v>254.2901236</v>
      </c>
      <c r="Z721" s="65" t="n">
        <v>138.3504899</v>
      </c>
      <c r="AA721" s="65" t="n">
        <v>75</v>
      </c>
      <c r="AB721" s="65" t="n">
        <v>574</v>
      </c>
      <c r="AC721" s="67" t="n">
        <v>1133</v>
      </c>
      <c r="AD721" s="63"/>
    </row>
    <row r="722" customFormat="false" ht="15" hidden="false" customHeight="false" outlineLevel="0" collapsed="false">
      <c r="A722" s="64" t="n">
        <v>29860</v>
      </c>
      <c r="B722" s="65" t="n">
        <v>1295</v>
      </c>
      <c r="C722" s="65" t="n">
        <v>178.5400938</v>
      </c>
      <c r="D722" s="65" t="n">
        <v>591.0088056</v>
      </c>
      <c r="E722" s="65" t="n">
        <v>1406.752412</v>
      </c>
      <c r="F722" s="65" t="n">
        <v>147.4688939</v>
      </c>
      <c r="G722" s="65" t="n">
        <v>314.4725402</v>
      </c>
      <c r="H722" s="65" t="n">
        <v>4.839</v>
      </c>
      <c r="I722" s="65" t="n">
        <v>200</v>
      </c>
      <c r="J722" s="65" t="n">
        <v>2484.50797</v>
      </c>
      <c r="K722" s="65" t="n">
        <v>1056.665835</v>
      </c>
      <c r="L722" s="65" t="n">
        <v>796.5020114</v>
      </c>
      <c r="M722" s="65" t="n">
        <v>445.4720705</v>
      </c>
      <c r="N722" s="65" t="n">
        <v>119.5308735</v>
      </c>
      <c r="O722" s="65" t="n">
        <v>3980</v>
      </c>
      <c r="P722" s="65" t="n">
        <v>302.4</v>
      </c>
      <c r="Q722" s="65" t="n">
        <v>378.564332</v>
      </c>
      <c r="R722" s="65" t="n">
        <v>80.48897362</v>
      </c>
      <c r="S722" s="65" t="n">
        <v>5473</v>
      </c>
      <c r="T722" s="66" t="n">
        <v>4892</v>
      </c>
      <c r="U722" s="66" t="n">
        <v>12077</v>
      </c>
      <c r="V722" s="65" t="n">
        <v>662.2</v>
      </c>
      <c r="W722" s="66" t="n">
        <v>1171</v>
      </c>
      <c r="X722" s="65" t="n">
        <v>782.1</v>
      </c>
      <c r="Y722" s="65" t="n">
        <v>493.126427</v>
      </c>
      <c r="Z722" s="65" t="n">
        <v>368.3516435</v>
      </c>
      <c r="AA722" s="65" t="n">
        <v>207.3</v>
      </c>
      <c r="AB722" s="65" t="n">
        <v>500</v>
      </c>
      <c r="AC722" s="67" t="n">
        <v>499.9</v>
      </c>
      <c r="AD722" s="63"/>
    </row>
    <row r="723" customFormat="false" ht="15" hidden="false" customHeight="false" outlineLevel="0" collapsed="false">
      <c r="A723" s="64" t="n">
        <v>29891</v>
      </c>
      <c r="B723" s="65" t="n">
        <v>1445</v>
      </c>
      <c r="C723" s="65" t="n">
        <v>428.4646534</v>
      </c>
      <c r="D723" s="65" t="n">
        <v>1418.316624</v>
      </c>
      <c r="E723" s="65" t="n">
        <v>1066.574932</v>
      </c>
      <c r="F723" s="65" t="n">
        <v>378.8856715</v>
      </c>
      <c r="G723" s="65" t="n">
        <v>807.9611667</v>
      </c>
      <c r="H723" s="65" t="n">
        <v>132.8</v>
      </c>
      <c r="I723" s="65" t="n">
        <v>200</v>
      </c>
      <c r="J723" s="65" t="n">
        <v>2557.986317</v>
      </c>
      <c r="K723" s="65" t="n">
        <v>2535.811151</v>
      </c>
      <c r="L723" s="65" t="n">
        <v>1911.46398</v>
      </c>
      <c r="M723" s="65" t="n">
        <v>1069.054195</v>
      </c>
      <c r="N723" s="65" t="n">
        <v>286.8529594</v>
      </c>
      <c r="O723" s="65" t="n">
        <v>1200</v>
      </c>
      <c r="P723" s="65" t="n">
        <v>290.6</v>
      </c>
      <c r="Q723" s="65" t="n">
        <v>908.4874544</v>
      </c>
      <c r="R723" s="65" t="n">
        <v>193.1593036</v>
      </c>
      <c r="S723" s="65" t="n">
        <v>4867</v>
      </c>
      <c r="T723" s="66" t="n">
        <v>6210</v>
      </c>
      <c r="U723" s="66" t="n">
        <v>14698</v>
      </c>
      <c r="V723" s="65" t="n">
        <v>848</v>
      </c>
      <c r="W723" s="66" t="n">
        <v>1898</v>
      </c>
      <c r="X723" s="65" t="n">
        <v>200.2</v>
      </c>
      <c r="Y723" s="65" t="n">
        <v>1266.969138</v>
      </c>
      <c r="Z723" s="65" t="n">
        <v>883.9788079</v>
      </c>
      <c r="AA723" s="65" t="n">
        <v>180</v>
      </c>
      <c r="AB723" s="65" t="n">
        <v>708.9</v>
      </c>
      <c r="AC723" s="67" t="n">
        <v>636.4</v>
      </c>
      <c r="AD723" s="63"/>
    </row>
    <row r="724" customFormat="false" ht="15" hidden="false" customHeight="false" outlineLevel="0" collapsed="false">
      <c r="A724" s="64" t="n">
        <v>29921</v>
      </c>
      <c r="B724" s="65" t="n">
        <v>2202</v>
      </c>
      <c r="C724" s="65" t="n">
        <v>775.9234617</v>
      </c>
      <c r="D724" s="65" t="n">
        <v>2568.485255</v>
      </c>
      <c r="E724" s="65" t="n">
        <v>2015.214725</v>
      </c>
      <c r="F724" s="65" t="n">
        <v>715.9410921</v>
      </c>
      <c r="G724" s="65" t="n">
        <v>1526.720706</v>
      </c>
      <c r="H724" s="65" t="n">
        <v>93.56</v>
      </c>
      <c r="I724" s="65" t="n">
        <v>200</v>
      </c>
      <c r="J724" s="65" t="n">
        <v>5072.247337</v>
      </c>
      <c r="K724" s="65" t="n">
        <v>4592.199965</v>
      </c>
      <c r="L724" s="65" t="n">
        <v>3461.545162</v>
      </c>
      <c r="M724" s="65" t="n">
        <v>1935.992211</v>
      </c>
      <c r="N724" s="65" t="n">
        <v>519.4732856</v>
      </c>
      <c r="O724" s="65" t="n">
        <v>1200</v>
      </c>
      <c r="P724" s="65" t="n">
        <v>277.3</v>
      </c>
      <c r="Q724" s="65" t="n">
        <v>1645.215597</v>
      </c>
      <c r="R724" s="65" t="n">
        <v>349.7997661</v>
      </c>
      <c r="S724" s="65" t="n">
        <v>5021</v>
      </c>
      <c r="T724" s="66" t="n">
        <v>6613</v>
      </c>
      <c r="U724" s="66" t="n">
        <v>14779</v>
      </c>
      <c r="V724" s="65" t="n">
        <v>337.9</v>
      </c>
      <c r="W724" s="66" t="n">
        <v>942.8</v>
      </c>
      <c r="X724" s="65" t="n">
        <v>200.2</v>
      </c>
      <c r="Y724" s="65" t="n">
        <v>2394.060628</v>
      </c>
      <c r="Z724" s="65" t="n">
        <v>1600.831927</v>
      </c>
      <c r="AA724" s="65" t="n">
        <v>188.7</v>
      </c>
      <c r="AB724" s="65" t="n">
        <v>1275</v>
      </c>
      <c r="AC724" s="67" t="n">
        <v>295.6</v>
      </c>
      <c r="AD724" s="63"/>
    </row>
    <row r="725" customFormat="false" ht="15" hidden="false" customHeight="false" outlineLevel="0" collapsed="false">
      <c r="A725" s="64" t="n">
        <v>29952</v>
      </c>
      <c r="B725" s="65" t="n">
        <v>9301</v>
      </c>
      <c r="C725" s="65" t="n">
        <v>1140.608646</v>
      </c>
      <c r="D725" s="65" t="n">
        <v>3775.677156</v>
      </c>
      <c r="E725" s="65" t="n">
        <v>2587.745085</v>
      </c>
      <c r="F725" s="65" t="n">
        <v>1244.919299</v>
      </c>
      <c r="G725" s="65" t="n">
        <v>2654.749243</v>
      </c>
      <c r="H725" s="65" t="n">
        <v>185.4</v>
      </c>
      <c r="I725" s="65" t="n">
        <v>200</v>
      </c>
      <c r="J725" s="65" t="n">
        <v>4835.466874</v>
      </c>
      <c r="K725" s="65" t="n">
        <v>6750.540798</v>
      </c>
      <c r="L725" s="65" t="n">
        <v>5088.476552</v>
      </c>
      <c r="M725" s="65" t="n">
        <v>2845.911439</v>
      </c>
      <c r="N725" s="65" t="n">
        <v>763.6265047</v>
      </c>
      <c r="O725" s="65" t="n">
        <v>1200</v>
      </c>
      <c r="P725" s="65" t="n">
        <v>1293</v>
      </c>
      <c r="Q725" s="65" t="n">
        <v>2418.469381</v>
      </c>
      <c r="R725" s="65" t="n">
        <v>514.2061779</v>
      </c>
      <c r="S725" s="65" t="n">
        <v>6801</v>
      </c>
      <c r="T725" s="66" t="n">
        <v>10167</v>
      </c>
      <c r="U725" s="66" t="n">
        <v>28350</v>
      </c>
      <c r="V725" s="65" t="n">
        <v>635.3</v>
      </c>
      <c r="W725" s="66" t="n">
        <v>2159</v>
      </c>
      <c r="X725" s="65" t="n">
        <v>226</v>
      </c>
      <c r="Y725" s="65" t="n">
        <v>4162.929482</v>
      </c>
      <c r="Z725" s="65" t="n">
        <v>2353.22532</v>
      </c>
      <c r="AA725" s="65" t="n">
        <v>1683</v>
      </c>
      <c r="AB725" s="65" t="n">
        <v>1798</v>
      </c>
      <c r="AC725" s="67" t="n">
        <v>290.5</v>
      </c>
      <c r="AD725" s="63"/>
    </row>
    <row r="726" customFormat="false" ht="15" hidden="false" customHeight="false" outlineLevel="0" collapsed="false">
      <c r="A726" s="64" t="n">
        <v>29983</v>
      </c>
      <c r="B726" s="65" t="n">
        <v>24296</v>
      </c>
      <c r="C726" s="65" t="n">
        <v>1057.691687</v>
      </c>
      <c r="D726" s="65" t="n">
        <v>3501.202938</v>
      </c>
      <c r="E726" s="65" t="n">
        <v>2132.844293</v>
      </c>
      <c r="F726" s="65" t="n">
        <v>1034.874769</v>
      </c>
      <c r="G726" s="65" t="n">
        <v>2206.836228</v>
      </c>
      <c r="H726" s="65" t="n">
        <v>3521</v>
      </c>
      <c r="I726" s="65" t="n">
        <v>200</v>
      </c>
      <c r="J726" s="65" t="n">
        <v>4226.702379</v>
      </c>
      <c r="K726" s="65" t="n">
        <v>6259.807791</v>
      </c>
      <c r="L726" s="65" t="n">
        <v>4718.567907</v>
      </c>
      <c r="M726" s="65" t="n">
        <v>2639.026876</v>
      </c>
      <c r="N726" s="65" t="n">
        <v>708.1143994</v>
      </c>
      <c r="O726" s="65" t="n">
        <v>25586</v>
      </c>
      <c r="P726" s="65" t="n">
        <v>5441</v>
      </c>
      <c r="Q726" s="65" t="n">
        <v>2242.657874</v>
      </c>
      <c r="R726" s="65" t="n">
        <v>476.8257736</v>
      </c>
      <c r="S726" s="65" t="n">
        <v>57191</v>
      </c>
      <c r="T726" s="66" t="n">
        <v>77357</v>
      </c>
      <c r="U726" s="66" t="n">
        <v>77001</v>
      </c>
      <c r="V726" s="65" t="n">
        <v>4988</v>
      </c>
      <c r="W726" s="66" t="n">
        <v>10910</v>
      </c>
      <c r="X726" s="65" t="n">
        <v>4322</v>
      </c>
      <c r="Y726" s="65" t="n">
        <v>3460.554182</v>
      </c>
      <c r="Z726" s="65" t="n">
        <v>2182.156753</v>
      </c>
      <c r="AA726" s="65" t="n">
        <v>3726</v>
      </c>
      <c r="AB726" s="65" t="n">
        <v>14236</v>
      </c>
      <c r="AC726" s="67" t="n">
        <v>96769</v>
      </c>
      <c r="AD726" s="63"/>
    </row>
    <row r="727" customFormat="false" ht="15" hidden="false" customHeight="false" outlineLevel="0" collapsed="false">
      <c r="A727" s="64" t="n">
        <v>30011</v>
      </c>
      <c r="B727" s="65" t="n">
        <v>17625</v>
      </c>
      <c r="C727" s="65" t="n">
        <v>388.9136753</v>
      </c>
      <c r="D727" s="65" t="n">
        <v>1287.393783</v>
      </c>
      <c r="E727" s="65" t="n">
        <v>1085.185837</v>
      </c>
      <c r="F727" s="65" t="n">
        <v>381.821977</v>
      </c>
      <c r="G727" s="65" t="n">
        <v>814.2227411</v>
      </c>
      <c r="H727" s="65" t="n">
        <v>1055</v>
      </c>
      <c r="I727" s="65" t="n">
        <v>200</v>
      </c>
      <c r="J727" s="65" t="n">
        <v>2128.290346</v>
      </c>
      <c r="K727" s="65" t="n">
        <v>2301.73394</v>
      </c>
      <c r="L727" s="65" t="n">
        <v>1735.01939</v>
      </c>
      <c r="M727" s="65" t="n">
        <v>970.3712848</v>
      </c>
      <c r="N727" s="65" t="n">
        <v>260.3739605</v>
      </c>
      <c r="O727" s="65" t="n">
        <v>33335</v>
      </c>
      <c r="P727" s="65" t="n">
        <v>6189</v>
      </c>
      <c r="Q727" s="65" t="n">
        <v>824.6262372</v>
      </c>
      <c r="R727" s="65" t="n">
        <v>175.3290361</v>
      </c>
      <c r="S727" s="65" t="n">
        <v>26876</v>
      </c>
      <c r="T727" s="66" t="n">
        <v>34420</v>
      </c>
      <c r="U727" s="66" t="n">
        <v>74741</v>
      </c>
      <c r="V727" s="65" t="n">
        <v>15413</v>
      </c>
      <c r="W727" s="66" t="n">
        <v>22284</v>
      </c>
      <c r="X727" s="65" t="n">
        <v>8804</v>
      </c>
      <c r="Y727" s="65" t="n">
        <v>1276.787954</v>
      </c>
      <c r="Z727" s="65" t="n">
        <v>802.3799498</v>
      </c>
      <c r="AA727" s="65" t="n">
        <v>12630</v>
      </c>
      <c r="AB727" s="65" t="n">
        <v>15083</v>
      </c>
      <c r="AC727" s="67" t="n">
        <v>47938</v>
      </c>
      <c r="AD727" s="63"/>
    </row>
    <row r="728" customFormat="false" ht="15" hidden="false" customHeight="false" outlineLevel="0" collapsed="false">
      <c r="A728" s="64" t="n">
        <v>30042</v>
      </c>
      <c r="B728" s="65" t="n">
        <v>2829</v>
      </c>
      <c r="C728" s="65" t="n">
        <v>232.8992501</v>
      </c>
      <c r="D728" s="65" t="n">
        <v>770.9501251</v>
      </c>
      <c r="E728" s="65" t="n">
        <v>1569.707647</v>
      </c>
      <c r="F728" s="65" t="n">
        <v>255.6241876</v>
      </c>
      <c r="G728" s="65" t="n">
        <v>545.1101278</v>
      </c>
      <c r="H728" s="65" t="n">
        <v>4.912</v>
      </c>
      <c r="I728" s="65" t="n">
        <v>200</v>
      </c>
      <c r="J728" s="65" t="n">
        <v>1216.461329</v>
      </c>
      <c r="K728" s="65" t="n">
        <v>1378.383283</v>
      </c>
      <c r="L728" s="65" t="n">
        <v>1039.008758</v>
      </c>
      <c r="M728" s="65" t="n">
        <v>581.1025914</v>
      </c>
      <c r="N728" s="65" t="n">
        <v>155.9238052</v>
      </c>
      <c r="O728" s="65" t="n">
        <v>10003</v>
      </c>
      <c r="P728" s="65" t="n">
        <v>1001</v>
      </c>
      <c r="Q728" s="65" t="n">
        <v>493.8238083</v>
      </c>
      <c r="R728" s="65" t="n">
        <v>104.9950249</v>
      </c>
      <c r="S728" s="65" t="n">
        <v>14188</v>
      </c>
      <c r="T728" s="66" t="n">
        <v>16631</v>
      </c>
      <c r="U728" s="66" t="n">
        <v>35639</v>
      </c>
      <c r="V728" s="65" t="n">
        <v>5813</v>
      </c>
      <c r="W728" s="66" t="n">
        <v>7704</v>
      </c>
      <c r="X728" s="65" t="n">
        <v>1820</v>
      </c>
      <c r="Y728" s="65" t="n">
        <v>854.7907219</v>
      </c>
      <c r="Z728" s="65" t="n">
        <v>480.5017166</v>
      </c>
      <c r="AA728" s="65" t="n">
        <v>5504</v>
      </c>
      <c r="AB728" s="65" t="n">
        <v>3768</v>
      </c>
      <c r="AC728" s="67" t="n">
        <v>2239</v>
      </c>
      <c r="AD728" s="63"/>
    </row>
    <row r="729" customFormat="false" ht="15" hidden="false" customHeight="false" outlineLevel="0" collapsed="false">
      <c r="A729" s="64" t="n">
        <v>30072</v>
      </c>
      <c r="B729" s="65" t="n">
        <v>2436</v>
      </c>
      <c r="C729" s="65" t="n">
        <v>120.3409391</v>
      </c>
      <c r="D729" s="65" t="n">
        <v>398.3562078</v>
      </c>
      <c r="E729" s="65" t="n">
        <v>434.8442003</v>
      </c>
      <c r="F729" s="65" t="n">
        <v>130.1124041</v>
      </c>
      <c r="G729" s="65" t="n">
        <v>277.4603995</v>
      </c>
      <c r="H729" s="65" t="n">
        <v>6.041</v>
      </c>
      <c r="I729" s="65" t="n">
        <v>277.4</v>
      </c>
      <c r="J729" s="65" t="n">
        <v>280.7043708</v>
      </c>
      <c r="K729" s="65" t="n">
        <v>712.2218669</v>
      </c>
      <c r="L729" s="65" t="n">
        <v>536.8642865</v>
      </c>
      <c r="M729" s="65" t="n">
        <v>300.2604411</v>
      </c>
      <c r="N729" s="65" t="n">
        <v>80.56709988</v>
      </c>
      <c r="O729" s="65" t="n">
        <v>3308</v>
      </c>
      <c r="P729" s="65" t="n">
        <v>2037</v>
      </c>
      <c r="Q729" s="65" t="n">
        <v>255.1627832</v>
      </c>
      <c r="R729" s="65" t="n">
        <v>54.2517844</v>
      </c>
      <c r="S729" s="65" t="n">
        <v>6341</v>
      </c>
      <c r="T729" s="66" t="n">
        <v>4347</v>
      </c>
      <c r="U729" s="66" t="n">
        <v>15476</v>
      </c>
      <c r="V729" s="65" t="n">
        <v>2985</v>
      </c>
      <c r="W729" s="66" t="n">
        <v>5201</v>
      </c>
      <c r="X729" s="65" t="n">
        <v>2020</v>
      </c>
      <c r="Y729" s="65" t="n">
        <v>435.0874495</v>
      </c>
      <c r="Z729" s="65" t="n">
        <v>248.2791499</v>
      </c>
      <c r="AA729" s="65" t="n">
        <v>1007</v>
      </c>
      <c r="AB729" s="65" t="n">
        <v>3996</v>
      </c>
      <c r="AC729" s="67" t="n">
        <v>422.9</v>
      </c>
      <c r="AD729" s="63"/>
    </row>
    <row r="730" customFormat="false" ht="15" hidden="false" customHeight="false" outlineLevel="0" collapsed="false">
      <c r="A730" s="64" t="n">
        <v>30103</v>
      </c>
      <c r="B730" s="65" t="n">
        <v>2689</v>
      </c>
      <c r="C730" s="65" t="n">
        <v>60.06859151</v>
      </c>
      <c r="D730" s="65" t="n">
        <v>198.8408641</v>
      </c>
      <c r="E730" s="65" t="n">
        <v>257.8380314</v>
      </c>
      <c r="F730" s="65" t="n">
        <v>78.05053287</v>
      </c>
      <c r="G730" s="65" t="n">
        <v>166.4401806</v>
      </c>
      <c r="H730" s="65" t="n">
        <v>11.46</v>
      </c>
      <c r="I730" s="65" t="n">
        <v>200</v>
      </c>
      <c r="J730" s="65" t="n">
        <v>253.5108395</v>
      </c>
      <c r="K730" s="65" t="n">
        <v>355.5079817</v>
      </c>
      <c r="L730" s="65" t="n">
        <v>267.9776455</v>
      </c>
      <c r="M730" s="65" t="n">
        <v>149.8760265</v>
      </c>
      <c r="N730" s="65" t="n">
        <v>40.21534356</v>
      </c>
      <c r="O730" s="65" t="n">
        <v>4661</v>
      </c>
      <c r="P730" s="65" t="n">
        <v>303.9</v>
      </c>
      <c r="Q730" s="65" t="n">
        <v>127.3653762</v>
      </c>
      <c r="R730" s="65" t="n">
        <v>27.07996381</v>
      </c>
      <c r="S730" s="65" t="n">
        <v>13177</v>
      </c>
      <c r="T730" s="66" t="n">
        <v>6197</v>
      </c>
      <c r="U730" s="66" t="n">
        <v>15405</v>
      </c>
      <c r="V730" s="65" t="n">
        <v>3023</v>
      </c>
      <c r="W730" s="66" t="n">
        <v>3809</v>
      </c>
      <c r="X730" s="65" t="n">
        <v>983.1</v>
      </c>
      <c r="Y730" s="65" t="n">
        <v>260.9959252</v>
      </c>
      <c r="Z730" s="65" t="n">
        <v>123.9293871</v>
      </c>
      <c r="AA730" s="65" t="n">
        <v>250</v>
      </c>
      <c r="AB730" s="65" t="n">
        <v>2357</v>
      </c>
      <c r="AC730" s="67" t="n">
        <v>856.1</v>
      </c>
      <c r="AD730" s="63"/>
    </row>
    <row r="731" customFormat="false" ht="15" hidden="false" customHeight="false" outlineLevel="0" collapsed="false">
      <c r="A731" s="64" t="n">
        <v>30133</v>
      </c>
      <c r="B731" s="65" t="n">
        <v>2339</v>
      </c>
      <c r="C731" s="65" t="n">
        <v>43.59141822</v>
      </c>
      <c r="D731" s="65" t="n">
        <v>144.2976279</v>
      </c>
      <c r="E731" s="65" t="n">
        <v>60.43753811</v>
      </c>
      <c r="F731" s="65" t="n">
        <v>69.28101591</v>
      </c>
      <c r="G731" s="65" t="n">
        <v>147.7394757</v>
      </c>
      <c r="H731" s="65" t="n">
        <v>13.33</v>
      </c>
      <c r="I731" s="65" t="n">
        <v>85</v>
      </c>
      <c r="J731" s="65" t="n">
        <v>127.6904206</v>
      </c>
      <c r="K731" s="65" t="n">
        <v>257.9900198</v>
      </c>
      <c r="L731" s="65" t="n">
        <v>194.4697774</v>
      </c>
      <c r="M731" s="65" t="n">
        <v>108.7641376</v>
      </c>
      <c r="N731" s="65" t="n">
        <v>29.18403472</v>
      </c>
      <c r="O731" s="65" t="n">
        <v>8456</v>
      </c>
      <c r="P731" s="65" t="n">
        <v>295.7</v>
      </c>
      <c r="Q731" s="65" t="n">
        <v>92.42829312</v>
      </c>
      <c r="R731" s="65" t="n">
        <v>19.65176806</v>
      </c>
      <c r="S731" s="65" t="n">
        <v>11510</v>
      </c>
      <c r="T731" s="66" t="n">
        <v>6634</v>
      </c>
      <c r="U731" s="66" t="n">
        <v>19067</v>
      </c>
      <c r="V731" s="65" t="n">
        <v>1397</v>
      </c>
      <c r="W731" s="66" t="n">
        <v>1430</v>
      </c>
      <c r="X731" s="65" t="n">
        <v>365.3</v>
      </c>
      <c r="Y731" s="65" t="n">
        <v>231.6712287</v>
      </c>
      <c r="Z731" s="65" t="n">
        <v>89.93481635</v>
      </c>
      <c r="AA731" s="65" t="n">
        <v>250</v>
      </c>
      <c r="AB731" s="65" t="n">
        <v>1113</v>
      </c>
      <c r="AC731" s="67" t="n">
        <v>1050</v>
      </c>
      <c r="AD731" s="63"/>
    </row>
    <row r="732" customFormat="false" ht="15" hidden="false" customHeight="false" outlineLevel="0" collapsed="false">
      <c r="A732" s="64" t="n">
        <v>30164</v>
      </c>
      <c r="B732" s="65" t="n">
        <v>1397</v>
      </c>
      <c r="C732" s="65" t="n">
        <v>40.1709049</v>
      </c>
      <c r="D732" s="65" t="n">
        <v>132.9749415</v>
      </c>
      <c r="E732" s="65" t="n">
        <v>142.3771912</v>
      </c>
      <c r="F732" s="65" t="n">
        <v>67.46958981</v>
      </c>
      <c r="G732" s="65" t="n">
        <v>143.8766694</v>
      </c>
      <c r="H732" s="65" t="n">
        <v>15.31</v>
      </c>
      <c r="I732" s="65" t="n">
        <v>85</v>
      </c>
      <c r="J732" s="65" t="n">
        <v>606.0072025</v>
      </c>
      <c r="K732" s="65" t="n">
        <v>237.746166</v>
      </c>
      <c r="L732" s="65" t="n">
        <v>179.2102036</v>
      </c>
      <c r="M732" s="65" t="n">
        <v>100.2296784</v>
      </c>
      <c r="N732" s="65" t="n">
        <v>26.894034</v>
      </c>
      <c r="O732" s="65" t="n">
        <v>3513</v>
      </c>
      <c r="P732" s="65" t="n">
        <v>927.6</v>
      </c>
      <c r="Q732" s="65" t="n">
        <v>85.17566816</v>
      </c>
      <c r="R732" s="65" t="n">
        <v>18.10974127</v>
      </c>
      <c r="S732" s="65" t="n">
        <v>8811</v>
      </c>
      <c r="T732" s="66" t="n">
        <v>4347</v>
      </c>
      <c r="U732" s="66" t="n">
        <v>9851</v>
      </c>
      <c r="V732" s="65" t="n">
        <v>1160</v>
      </c>
      <c r="W732" s="66" t="n">
        <v>1889</v>
      </c>
      <c r="X732" s="65" t="n">
        <v>348.2</v>
      </c>
      <c r="Y732" s="65" t="n">
        <v>225.6139371</v>
      </c>
      <c r="Z732" s="65" t="n">
        <v>82.87784849</v>
      </c>
      <c r="AA732" s="65" t="n">
        <v>250</v>
      </c>
      <c r="AB732" s="65" t="n">
        <v>500</v>
      </c>
      <c r="AC732" s="67" t="n">
        <v>1421</v>
      </c>
      <c r="AD732" s="63"/>
    </row>
    <row r="733" customFormat="false" ht="15" hidden="false" customHeight="false" outlineLevel="0" collapsed="false">
      <c r="A733" s="64" t="n">
        <v>30195</v>
      </c>
      <c r="B733" s="65" t="n">
        <v>1258</v>
      </c>
      <c r="C733" s="65" t="n">
        <v>48.48871621</v>
      </c>
      <c r="D733" s="65" t="n">
        <v>160.5088115</v>
      </c>
      <c r="E733" s="65" t="n">
        <v>133.9646084</v>
      </c>
      <c r="F733" s="65" t="n">
        <v>94.30338572</v>
      </c>
      <c r="G733" s="65" t="n">
        <v>201.0988519</v>
      </c>
      <c r="H733" s="65" t="n">
        <v>19.52</v>
      </c>
      <c r="I733" s="65" t="n">
        <v>150</v>
      </c>
      <c r="J733" s="65" t="n">
        <v>144.0836306</v>
      </c>
      <c r="K733" s="65" t="n">
        <v>286.9740276</v>
      </c>
      <c r="L733" s="65" t="n">
        <v>216.3175742</v>
      </c>
      <c r="M733" s="65" t="n">
        <v>120.9832948</v>
      </c>
      <c r="N733" s="65" t="n">
        <v>32.46272856</v>
      </c>
      <c r="O733" s="65" t="n">
        <v>1000</v>
      </c>
      <c r="P733" s="65" t="n">
        <v>733</v>
      </c>
      <c r="Q733" s="65" t="n">
        <v>102.8121923</v>
      </c>
      <c r="R733" s="65" t="n">
        <v>21.859555</v>
      </c>
      <c r="S733" s="65" t="n">
        <v>4128</v>
      </c>
      <c r="T733" s="66" t="n">
        <v>4347</v>
      </c>
      <c r="U733" s="66" t="n">
        <v>10202</v>
      </c>
      <c r="V733" s="65" t="n">
        <v>1231</v>
      </c>
      <c r="W733" s="66" t="n">
        <v>1937</v>
      </c>
      <c r="X733" s="65" t="n">
        <v>326</v>
      </c>
      <c r="Y733" s="65" t="n">
        <v>315.3444121</v>
      </c>
      <c r="Z733" s="65" t="n">
        <v>100.0385848</v>
      </c>
      <c r="AA733" s="65" t="n">
        <v>342.3</v>
      </c>
      <c r="AB733" s="65" t="n">
        <v>571.3</v>
      </c>
      <c r="AC733" s="67" t="n">
        <v>1246</v>
      </c>
      <c r="AD733" s="63"/>
    </row>
    <row r="734" customFormat="false" ht="15" hidden="false" customHeight="false" outlineLevel="0" collapsed="false">
      <c r="A734" s="64" t="n">
        <v>30225</v>
      </c>
      <c r="B734" s="65" t="n">
        <v>1221</v>
      </c>
      <c r="C734" s="65" t="n">
        <v>337.1209099</v>
      </c>
      <c r="D734" s="65" t="n">
        <v>1115.947808</v>
      </c>
      <c r="E734" s="65" t="n">
        <v>1620.20016</v>
      </c>
      <c r="F734" s="65" t="n">
        <v>274.6942648</v>
      </c>
      <c r="G734" s="65" t="n">
        <v>585.776437</v>
      </c>
      <c r="H734" s="65" t="n">
        <v>5.255</v>
      </c>
      <c r="I734" s="65" t="n">
        <v>200</v>
      </c>
      <c r="J734" s="65" t="n">
        <v>2206.660293</v>
      </c>
      <c r="K734" s="65" t="n">
        <v>1995.205335</v>
      </c>
      <c r="L734" s="65" t="n">
        <v>1503.961811</v>
      </c>
      <c r="M734" s="65" t="n">
        <v>841.144118</v>
      </c>
      <c r="N734" s="65" t="n">
        <v>225.6992028</v>
      </c>
      <c r="O734" s="65" t="n">
        <v>4821</v>
      </c>
      <c r="P734" s="65" t="n">
        <v>316.3</v>
      </c>
      <c r="Q734" s="65" t="n">
        <v>714.8083624</v>
      </c>
      <c r="R734" s="65" t="n">
        <v>151.9799584</v>
      </c>
      <c r="S734" s="65" t="n">
        <v>4649</v>
      </c>
      <c r="T734" s="66" t="n">
        <v>4348</v>
      </c>
      <c r="U734" s="66" t="n">
        <v>11402</v>
      </c>
      <c r="V734" s="65" t="n">
        <v>509.4</v>
      </c>
      <c r="W734" s="66" t="n">
        <v>977.7</v>
      </c>
      <c r="X734" s="65" t="n">
        <v>799.3</v>
      </c>
      <c r="Y734" s="65" t="n">
        <v>918.5598248</v>
      </c>
      <c r="Z734" s="65" t="n">
        <v>695.5246778</v>
      </c>
      <c r="AA734" s="65" t="n">
        <v>1236</v>
      </c>
      <c r="AB734" s="65" t="n">
        <v>532.1</v>
      </c>
      <c r="AC734" s="67" t="n">
        <v>437.9</v>
      </c>
      <c r="AD734" s="63"/>
    </row>
    <row r="735" customFormat="false" ht="15" hidden="false" customHeight="false" outlineLevel="0" collapsed="false">
      <c r="A735" s="64" t="n">
        <v>30256</v>
      </c>
      <c r="B735" s="65" t="n">
        <v>2559</v>
      </c>
      <c r="C735" s="65" t="n">
        <v>915.119302</v>
      </c>
      <c r="D735" s="65" t="n">
        <v>3029.255526</v>
      </c>
      <c r="E735" s="65" t="n">
        <v>2734.810622</v>
      </c>
      <c r="F735" s="65" t="n">
        <v>827.7740644</v>
      </c>
      <c r="G735" s="65" t="n">
        <v>1765.200822</v>
      </c>
      <c r="H735" s="65" t="n">
        <v>491.2</v>
      </c>
      <c r="I735" s="65" t="n">
        <v>200</v>
      </c>
      <c r="J735" s="65" t="n">
        <v>3974.000674</v>
      </c>
      <c r="K735" s="65" t="n">
        <v>5416.012061</v>
      </c>
      <c r="L735" s="65" t="n">
        <v>4082.524823</v>
      </c>
      <c r="M735" s="65" t="n">
        <v>2283.297166</v>
      </c>
      <c r="N735" s="65" t="n">
        <v>612.6635603</v>
      </c>
      <c r="O735" s="65" t="n">
        <v>4329</v>
      </c>
      <c r="P735" s="65" t="n">
        <v>284.4</v>
      </c>
      <c r="Q735" s="65" t="n">
        <v>1940.357037</v>
      </c>
      <c r="R735" s="65" t="n">
        <v>412.5516673</v>
      </c>
      <c r="S735" s="65" t="n">
        <v>3923</v>
      </c>
      <c r="T735" s="66" t="n">
        <v>4595</v>
      </c>
      <c r="U735" s="66" t="n">
        <v>13188</v>
      </c>
      <c r="V735" s="65" t="n">
        <v>712.8</v>
      </c>
      <c r="W735" s="66" t="n">
        <v>1144</v>
      </c>
      <c r="X735" s="65" t="n">
        <v>200</v>
      </c>
      <c r="Y735" s="65" t="n">
        <v>2768.022842</v>
      </c>
      <c r="Z735" s="65" t="n">
        <v>1888.011212</v>
      </c>
      <c r="AA735" s="65" t="n">
        <v>300</v>
      </c>
      <c r="AB735" s="65" t="n">
        <v>664.6</v>
      </c>
      <c r="AC735" s="67" t="n">
        <v>636.8</v>
      </c>
      <c r="AD735" s="63"/>
    </row>
    <row r="736" customFormat="false" ht="15" hidden="false" customHeight="false" outlineLevel="0" collapsed="false">
      <c r="A736" s="64" t="n">
        <v>30286</v>
      </c>
      <c r="B736" s="65" t="n">
        <v>1749</v>
      </c>
      <c r="C736" s="65" t="n">
        <v>285.9222756</v>
      </c>
      <c r="D736" s="65" t="n">
        <v>946.4685438</v>
      </c>
      <c r="E736" s="65" t="n">
        <v>899.5992166</v>
      </c>
      <c r="F736" s="65" t="n">
        <v>400.3153787</v>
      </c>
      <c r="G736" s="65" t="n">
        <v>853.6593086</v>
      </c>
      <c r="H736" s="65" t="n">
        <v>8.193</v>
      </c>
      <c r="I736" s="65" t="n">
        <v>200</v>
      </c>
      <c r="J736" s="65" t="n">
        <v>2258.890604</v>
      </c>
      <c r="K736" s="65" t="n">
        <v>1692.193017</v>
      </c>
      <c r="L736" s="65" t="n">
        <v>1275.554766</v>
      </c>
      <c r="M736" s="65" t="n">
        <v>713.3993569</v>
      </c>
      <c r="N736" s="65" t="n">
        <v>191.4222101</v>
      </c>
      <c r="O736" s="65" t="n">
        <v>4326</v>
      </c>
      <c r="P736" s="65" t="n">
        <v>274.4</v>
      </c>
      <c r="Q736" s="65" t="n">
        <v>606.2502431</v>
      </c>
      <c r="R736" s="65" t="n">
        <v>128.8987253</v>
      </c>
      <c r="S736" s="65" t="n">
        <v>3881</v>
      </c>
      <c r="T736" s="66" t="n">
        <v>4976</v>
      </c>
      <c r="U736" s="66" t="n">
        <v>13004</v>
      </c>
      <c r="V736" s="65" t="n">
        <v>135.1</v>
      </c>
      <c r="W736" s="66" t="n">
        <v>486.7</v>
      </c>
      <c r="X736" s="65" t="n">
        <v>200</v>
      </c>
      <c r="Y736" s="65" t="n">
        <v>1338.628691</v>
      </c>
      <c r="Z736" s="65" t="n">
        <v>589.8951764</v>
      </c>
      <c r="AA736" s="65" t="n">
        <v>413</v>
      </c>
      <c r="AB736" s="65" t="n">
        <v>655.6</v>
      </c>
      <c r="AC736" s="67" t="n">
        <v>280.5</v>
      </c>
      <c r="AD736" s="63"/>
    </row>
    <row r="737" customFormat="false" ht="15" hidden="false" customHeight="false" outlineLevel="0" collapsed="false">
      <c r="A737" s="64" t="n">
        <v>30317</v>
      </c>
      <c r="B737" s="65" t="n">
        <v>1463</v>
      </c>
      <c r="C737" s="65" t="n">
        <v>200.2822824</v>
      </c>
      <c r="D737" s="65" t="n">
        <v>662.9804543</v>
      </c>
      <c r="E737" s="65" t="n">
        <v>568.8513726</v>
      </c>
      <c r="F737" s="65" t="n">
        <v>146.1480246</v>
      </c>
      <c r="G737" s="65" t="n">
        <v>311.6558301</v>
      </c>
      <c r="H737" s="65" t="n">
        <v>21.63</v>
      </c>
      <c r="I737" s="65" t="n">
        <v>200</v>
      </c>
      <c r="J737" s="65" t="n">
        <v>1074.858187</v>
      </c>
      <c r="K737" s="65" t="n">
        <v>1185.344091</v>
      </c>
      <c r="L737" s="65" t="n">
        <v>893.4981347</v>
      </c>
      <c r="M737" s="65" t="n">
        <v>499.7206012</v>
      </c>
      <c r="N737" s="65" t="n">
        <v>134.0870594</v>
      </c>
      <c r="O737" s="65" t="n">
        <v>4323</v>
      </c>
      <c r="P737" s="65" t="n">
        <v>285.8</v>
      </c>
      <c r="Q737" s="65" t="n">
        <v>424.6649973</v>
      </c>
      <c r="R737" s="65" t="n">
        <v>90.29072968</v>
      </c>
      <c r="S737" s="65" t="n">
        <v>4932</v>
      </c>
      <c r="T737" s="66" t="n">
        <v>6636</v>
      </c>
      <c r="U737" s="66" t="n">
        <v>17398</v>
      </c>
      <c r="V737" s="65" t="n">
        <v>147.3</v>
      </c>
      <c r="W737" s="66" t="n">
        <v>596</v>
      </c>
      <c r="X737" s="65" t="n">
        <v>234.6</v>
      </c>
      <c r="Y737" s="65" t="n">
        <v>488.7095257</v>
      </c>
      <c r="Z737" s="65" t="n">
        <v>413.2086318</v>
      </c>
      <c r="AA737" s="65" t="n">
        <v>583.2</v>
      </c>
      <c r="AB737" s="65" t="n">
        <v>670.6</v>
      </c>
      <c r="AC737" s="67" t="n">
        <v>266.5</v>
      </c>
      <c r="AD737" s="63"/>
    </row>
    <row r="738" customFormat="false" ht="15" hidden="false" customHeight="false" outlineLevel="0" collapsed="false">
      <c r="A738" s="64" t="n">
        <v>30348</v>
      </c>
      <c r="B738" s="65" t="n">
        <v>1215</v>
      </c>
      <c r="C738" s="65" t="n">
        <v>212.0930245</v>
      </c>
      <c r="D738" s="65" t="n">
        <v>702.0767294</v>
      </c>
      <c r="E738" s="65" t="n">
        <v>754.0239534</v>
      </c>
      <c r="F738" s="65" t="n">
        <v>149.8801418</v>
      </c>
      <c r="G738" s="65" t="n">
        <v>319.6144467</v>
      </c>
      <c r="H738" s="65" t="n">
        <v>146.1</v>
      </c>
      <c r="I738" s="65" t="n">
        <v>200</v>
      </c>
      <c r="J738" s="65" t="n">
        <v>932.8319574</v>
      </c>
      <c r="K738" s="65" t="n">
        <v>1255.2444</v>
      </c>
      <c r="L738" s="65" t="n">
        <v>946.1881479</v>
      </c>
      <c r="M738" s="65" t="n">
        <v>529.1893646</v>
      </c>
      <c r="N738" s="65" t="n">
        <v>141.9942375</v>
      </c>
      <c r="O738" s="65" t="n">
        <v>4325</v>
      </c>
      <c r="P738" s="65" t="n">
        <v>305.4</v>
      </c>
      <c r="Q738" s="65" t="n">
        <v>449.7076957</v>
      </c>
      <c r="R738" s="65" t="n">
        <v>95.61521727</v>
      </c>
      <c r="S738" s="65" t="n">
        <v>5671</v>
      </c>
      <c r="T738" s="66" t="n">
        <v>8331</v>
      </c>
      <c r="U738" s="66" t="n">
        <v>18959</v>
      </c>
      <c r="V738" s="65" t="n">
        <v>403.2</v>
      </c>
      <c r="W738" s="66" t="n">
        <v>1031</v>
      </c>
      <c r="X738" s="65" t="n">
        <v>236</v>
      </c>
      <c r="Y738" s="65" t="n">
        <v>501.1894839</v>
      </c>
      <c r="Z738" s="65" t="n">
        <v>437.5757429</v>
      </c>
      <c r="AA738" s="65" t="n">
        <v>676.8</v>
      </c>
      <c r="AB738" s="65" t="n">
        <v>947</v>
      </c>
      <c r="AC738" s="67" t="n">
        <v>710.1</v>
      </c>
      <c r="AD738" s="63"/>
    </row>
    <row r="739" customFormat="false" ht="15" hidden="false" customHeight="false" outlineLevel="0" collapsed="false">
      <c r="A739" s="64" t="n">
        <v>30376</v>
      </c>
      <c r="B739" s="65" t="n">
        <v>2795</v>
      </c>
      <c r="C739" s="65" t="n">
        <v>117.5355674</v>
      </c>
      <c r="D739" s="65" t="n">
        <v>389.0697815</v>
      </c>
      <c r="E739" s="65" t="n">
        <v>605.7812203</v>
      </c>
      <c r="F739" s="65" t="n">
        <v>98.54528772</v>
      </c>
      <c r="G739" s="65" t="n">
        <v>210.1445677</v>
      </c>
      <c r="H739" s="65" t="n">
        <v>72.78</v>
      </c>
      <c r="I739" s="65" t="n">
        <v>200</v>
      </c>
      <c r="J739" s="65" t="n">
        <v>404.3439218</v>
      </c>
      <c r="K739" s="65" t="n">
        <v>695.6186467</v>
      </c>
      <c r="L739" s="65" t="n">
        <v>524.3489786</v>
      </c>
      <c r="M739" s="65" t="n">
        <v>293.2608102</v>
      </c>
      <c r="N739" s="65" t="n">
        <v>78.68893051</v>
      </c>
      <c r="O739" s="65" t="n">
        <v>4323</v>
      </c>
      <c r="P739" s="65" t="n">
        <v>348.5</v>
      </c>
      <c r="Q739" s="65" t="n">
        <v>249.2144627</v>
      </c>
      <c r="R739" s="65" t="n">
        <v>52.98707412</v>
      </c>
      <c r="S739" s="65" t="n">
        <v>16389</v>
      </c>
      <c r="T739" s="66" t="n">
        <v>20459</v>
      </c>
      <c r="U739" s="66" t="n">
        <v>33682</v>
      </c>
      <c r="V739" s="65" t="n">
        <v>405.8</v>
      </c>
      <c r="W739" s="66" t="n">
        <v>1068</v>
      </c>
      <c r="X739" s="65" t="n">
        <v>200.1</v>
      </c>
      <c r="Y739" s="65" t="n">
        <v>329.5290576</v>
      </c>
      <c r="Z739" s="65" t="n">
        <v>242.4912998</v>
      </c>
      <c r="AA739" s="65" t="n">
        <v>1131</v>
      </c>
      <c r="AB739" s="65" t="n">
        <v>1664</v>
      </c>
      <c r="AC739" s="67" t="n">
        <v>819.4</v>
      </c>
      <c r="AD739" s="63"/>
    </row>
    <row r="740" customFormat="false" ht="15" hidden="false" customHeight="false" outlineLevel="0" collapsed="false">
      <c r="A740" s="64" t="n">
        <v>30407</v>
      </c>
      <c r="B740" s="65" t="n">
        <v>2766</v>
      </c>
      <c r="C740" s="65" t="n">
        <v>85.20220812</v>
      </c>
      <c r="D740" s="65" t="n">
        <v>282.0389201</v>
      </c>
      <c r="E740" s="65" t="n">
        <v>627.5116689</v>
      </c>
      <c r="F740" s="65" t="n">
        <v>96.80244813</v>
      </c>
      <c r="G740" s="65" t="n">
        <v>206.4280199</v>
      </c>
      <c r="H740" s="65" t="n">
        <v>4.955</v>
      </c>
      <c r="I740" s="65" t="n">
        <v>200</v>
      </c>
      <c r="J740" s="65" t="n">
        <v>302.8504548</v>
      </c>
      <c r="K740" s="65" t="n">
        <v>504.2579539</v>
      </c>
      <c r="L740" s="65" t="n">
        <v>380.1035874</v>
      </c>
      <c r="M740" s="65" t="n">
        <v>212.5864463</v>
      </c>
      <c r="N740" s="65" t="n">
        <v>57.04205785</v>
      </c>
      <c r="O740" s="65" t="n">
        <v>1000</v>
      </c>
      <c r="P740" s="65" t="n">
        <v>265</v>
      </c>
      <c r="Q740" s="65" t="n">
        <v>180.656996</v>
      </c>
      <c r="R740" s="65" t="n">
        <v>38.41063448</v>
      </c>
      <c r="S740" s="65" t="n">
        <v>9396</v>
      </c>
      <c r="T740" s="66" t="n">
        <v>10261</v>
      </c>
      <c r="U740" s="66" t="n">
        <v>17282</v>
      </c>
      <c r="V740" s="65" t="n">
        <v>430.7</v>
      </c>
      <c r="W740" s="66" t="n">
        <v>1418</v>
      </c>
      <c r="X740" s="65" t="n">
        <v>1013</v>
      </c>
      <c r="Y740" s="65" t="n">
        <v>323.7011149</v>
      </c>
      <c r="Z740" s="65" t="n">
        <v>175.7833365</v>
      </c>
      <c r="AA740" s="65" t="n">
        <v>899.4</v>
      </c>
      <c r="AB740" s="65" t="n">
        <v>2091</v>
      </c>
      <c r="AC740" s="67" t="n">
        <v>653.2</v>
      </c>
      <c r="AD740" s="63"/>
    </row>
    <row r="741" customFormat="false" ht="15" hidden="false" customHeight="false" outlineLevel="0" collapsed="false">
      <c r="A741" s="64" t="n">
        <v>30437</v>
      </c>
      <c r="B741" s="65" t="n">
        <v>496.8</v>
      </c>
      <c r="C741" s="65" t="n">
        <v>60.41101872</v>
      </c>
      <c r="D741" s="65" t="n">
        <v>199.974377</v>
      </c>
      <c r="E741" s="65" t="n">
        <v>350.8041916</v>
      </c>
      <c r="F741" s="65" t="n">
        <v>92.57358473</v>
      </c>
      <c r="G741" s="65" t="n">
        <v>197.4101085</v>
      </c>
      <c r="H741" s="65" t="n">
        <v>6.413</v>
      </c>
      <c r="I741" s="65" t="n">
        <v>277.4</v>
      </c>
      <c r="J741" s="65" t="n">
        <v>193.6255183</v>
      </c>
      <c r="K741" s="65" t="n">
        <v>357.5345917</v>
      </c>
      <c r="L741" s="65" t="n">
        <v>269.5052798</v>
      </c>
      <c r="M741" s="65" t="n">
        <v>150.7304103</v>
      </c>
      <c r="N741" s="65" t="n">
        <v>40.44459529</v>
      </c>
      <c r="O741" s="65" t="n">
        <v>1430</v>
      </c>
      <c r="P741" s="65" t="n">
        <v>293.2</v>
      </c>
      <c r="Q741" s="65" t="n">
        <v>128.0914357</v>
      </c>
      <c r="R741" s="65" t="n">
        <v>27.23433594</v>
      </c>
      <c r="S741" s="65" t="n">
        <v>7510</v>
      </c>
      <c r="T741" s="66" t="n">
        <v>5100</v>
      </c>
      <c r="U741" s="66" t="n">
        <v>8353</v>
      </c>
      <c r="V741" s="65" t="n">
        <v>676.3</v>
      </c>
      <c r="W741" s="66" t="n">
        <v>860.6</v>
      </c>
      <c r="X741" s="65" t="n">
        <v>1038</v>
      </c>
      <c r="Y741" s="65" t="n">
        <v>309.5600697</v>
      </c>
      <c r="Z741" s="65" t="n">
        <v>124.6358594</v>
      </c>
      <c r="AA741" s="65" t="n">
        <v>387.5</v>
      </c>
      <c r="AB741" s="65" t="n">
        <v>2000</v>
      </c>
      <c r="AC741" s="67" t="n">
        <v>425.6</v>
      </c>
      <c r="AD741" s="63"/>
    </row>
    <row r="742" customFormat="false" ht="15" hidden="false" customHeight="false" outlineLevel="0" collapsed="false">
      <c r="A742" s="64" t="n">
        <v>30468</v>
      </c>
      <c r="B742" s="65" t="n">
        <v>836</v>
      </c>
      <c r="C742" s="65" t="n">
        <v>46.6841347</v>
      </c>
      <c r="D742" s="65" t="n">
        <v>154.5352313</v>
      </c>
      <c r="E742" s="65" t="n">
        <v>180.8703016</v>
      </c>
      <c r="F742" s="65" t="n">
        <v>90.75656192</v>
      </c>
      <c r="G742" s="65" t="n">
        <v>193.5353674</v>
      </c>
      <c r="H742" s="65" t="n">
        <v>13.95</v>
      </c>
      <c r="I742" s="65" t="n">
        <v>200</v>
      </c>
      <c r="J742" s="65" t="n">
        <v>170.282563</v>
      </c>
      <c r="K742" s="65" t="n">
        <v>276.2938515</v>
      </c>
      <c r="L742" s="65" t="n">
        <v>208.2669859</v>
      </c>
      <c r="M742" s="65" t="n">
        <v>116.480717</v>
      </c>
      <c r="N742" s="65" t="n">
        <v>31.25457862</v>
      </c>
      <c r="O742" s="65" t="n">
        <v>2655</v>
      </c>
      <c r="P742" s="65" t="n">
        <v>247.2</v>
      </c>
      <c r="Q742" s="65" t="n">
        <v>98.98587983</v>
      </c>
      <c r="R742" s="65" t="n">
        <v>21.04601833</v>
      </c>
      <c r="S742" s="65" t="n">
        <v>14406</v>
      </c>
      <c r="T742" s="66" t="n">
        <v>5977</v>
      </c>
      <c r="U742" s="66" t="n">
        <v>9578</v>
      </c>
      <c r="V742" s="65" t="n">
        <v>793.1</v>
      </c>
      <c r="W742" s="66" t="n">
        <v>793</v>
      </c>
      <c r="X742" s="65" t="n">
        <v>319.1</v>
      </c>
      <c r="Y742" s="65" t="n">
        <v>303.4840632</v>
      </c>
      <c r="Z742" s="65" t="n">
        <v>96.31549629</v>
      </c>
      <c r="AA742" s="65" t="n">
        <v>50</v>
      </c>
      <c r="AB742" s="65" t="n">
        <v>1500</v>
      </c>
      <c r="AC742" s="67" t="n">
        <v>967.2</v>
      </c>
      <c r="AD742" s="63"/>
    </row>
    <row r="743" customFormat="false" ht="15" hidden="false" customHeight="false" outlineLevel="0" collapsed="false">
      <c r="A743" s="64" t="n">
        <v>30498</v>
      </c>
      <c r="B743" s="65" t="n">
        <v>739.6</v>
      </c>
      <c r="C743" s="65" t="n">
        <v>34.68378047</v>
      </c>
      <c r="D743" s="65" t="n">
        <v>114.8112966</v>
      </c>
      <c r="E743" s="65" t="n">
        <v>70.71022496</v>
      </c>
      <c r="F743" s="65" t="n">
        <v>92.39300116</v>
      </c>
      <c r="G743" s="65" t="n">
        <v>197.02502</v>
      </c>
      <c r="H743" s="65" t="n">
        <v>13.79</v>
      </c>
      <c r="I743" s="65" t="n">
        <v>85</v>
      </c>
      <c r="J743" s="65" t="n">
        <v>115.1539371</v>
      </c>
      <c r="K743" s="65" t="n">
        <v>205.2713487</v>
      </c>
      <c r="L743" s="65" t="n">
        <v>154.7310765</v>
      </c>
      <c r="M743" s="65" t="n">
        <v>86.53885618</v>
      </c>
      <c r="N743" s="65" t="n">
        <v>23.22045703</v>
      </c>
      <c r="O743" s="65" t="n">
        <v>2524</v>
      </c>
      <c r="P743" s="65" t="n">
        <v>198.2</v>
      </c>
      <c r="Q743" s="65" t="n">
        <v>73.54114086</v>
      </c>
      <c r="R743" s="65" t="n">
        <v>15.63605033</v>
      </c>
      <c r="S743" s="65" t="n">
        <v>12090</v>
      </c>
      <c r="T743" s="66" t="n">
        <v>7235</v>
      </c>
      <c r="U743" s="66" t="n">
        <v>11315</v>
      </c>
      <c r="V743" s="65" t="n">
        <v>1020</v>
      </c>
      <c r="W743" s="66" t="n">
        <v>956</v>
      </c>
      <c r="X743" s="65" t="n">
        <v>310.5</v>
      </c>
      <c r="Y743" s="65" t="n">
        <v>308.95621</v>
      </c>
      <c r="Z743" s="65" t="n">
        <v>71.55719071</v>
      </c>
      <c r="AA743" s="65" t="n">
        <v>50</v>
      </c>
      <c r="AB743" s="65" t="n">
        <v>700</v>
      </c>
      <c r="AC743" s="67" t="n">
        <v>1069</v>
      </c>
      <c r="AD743" s="63"/>
    </row>
    <row r="744" customFormat="false" ht="15" hidden="false" customHeight="false" outlineLevel="0" collapsed="false">
      <c r="A744" s="64" t="n">
        <v>30529</v>
      </c>
      <c r="B744" s="65" t="n">
        <v>188</v>
      </c>
      <c r="C744" s="65" t="n">
        <v>32.14068336</v>
      </c>
      <c r="D744" s="65" t="n">
        <v>106.3930598</v>
      </c>
      <c r="E744" s="65" t="n">
        <v>72.66541188</v>
      </c>
      <c r="F744" s="65" t="n">
        <v>83.63637678</v>
      </c>
      <c r="G744" s="65" t="n">
        <v>178.3518081</v>
      </c>
      <c r="H744" s="65" t="n">
        <v>16.2</v>
      </c>
      <c r="I744" s="65" t="n">
        <v>85</v>
      </c>
      <c r="J744" s="65" t="n">
        <v>64.00791261</v>
      </c>
      <c r="K744" s="65" t="n">
        <v>190.2203662</v>
      </c>
      <c r="L744" s="65" t="n">
        <v>143.3858267</v>
      </c>
      <c r="M744" s="65" t="n">
        <v>80.19362183</v>
      </c>
      <c r="N744" s="65" t="n">
        <v>21.517878</v>
      </c>
      <c r="O744" s="65" t="n">
        <v>1920</v>
      </c>
      <c r="P744" s="65" t="n">
        <v>174.1</v>
      </c>
      <c r="Q744" s="65" t="n">
        <v>68.14892985</v>
      </c>
      <c r="R744" s="65" t="n">
        <v>14.489578</v>
      </c>
      <c r="S744" s="65" t="n">
        <v>9297</v>
      </c>
      <c r="T744" s="66" t="n">
        <v>4199</v>
      </c>
      <c r="U744" s="66" t="n">
        <v>6846</v>
      </c>
      <c r="V744" s="65" t="n">
        <v>1054</v>
      </c>
      <c r="W744" s="66" t="n">
        <v>1019</v>
      </c>
      <c r="X744" s="65" t="n">
        <v>328.4</v>
      </c>
      <c r="Y744" s="65" t="n">
        <v>279.6746254</v>
      </c>
      <c r="Z744" s="65" t="n">
        <v>66.31044763</v>
      </c>
      <c r="AA744" s="65" t="n">
        <v>50</v>
      </c>
      <c r="AB744" s="65" t="n">
        <v>600</v>
      </c>
      <c r="AC744" s="67" t="n">
        <v>1169</v>
      </c>
      <c r="AD744" s="63"/>
    </row>
    <row r="745" customFormat="false" ht="15" hidden="false" customHeight="false" outlineLevel="0" collapsed="false">
      <c r="A745" s="64" t="n">
        <v>30560</v>
      </c>
      <c r="B745" s="65" t="n">
        <v>281</v>
      </c>
      <c r="C745" s="65" t="n">
        <v>45.87531987</v>
      </c>
      <c r="D745" s="65" t="n">
        <v>151.857868</v>
      </c>
      <c r="E745" s="65" t="n">
        <v>176.9362632</v>
      </c>
      <c r="F745" s="65" t="n">
        <v>62.10459354</v>
      </c>
      <c r="G745" s="65" t="n">
        <v>132.4359922</v>
      </c>
      <c r="H745" s="65" t="n">
        <v>14</v>
      </c>
      <c r="I745" s="65" t="n">
        <v>150</v>
      </c>
      <c r="J745" s="65" t="n">
        <v>71.59326609</v>
      </c>
      <c r="K745" s="65" t="n">
        <v>271.5069884</v>
      </c>
      <c r="L745" s="65" t="n">
        <v>204.6587059</v>
      </c>
      <c r="M745" s="65" t="n">
        <v>114.4626582</v>
      </c>
      <c r="N745" s="65" t="n">
        <v>30.71308488</v>
      </c>
      <c r="O745" s="65" t="n">
        <v>1000</v>
      </c>
      <c r="P745" s="65" t="n">
        <v>73.84</v>
      </c>
      <c r="Q745" s="65" t="n">
        <v>97.27092361</v>
      </c>
      <c r="R745" s="65" t="n">
        <v>20.68139057</v>
      </c>
      <c r="S745" s="65" t="n">
        <v>4663</v>
      </c>
      <c r="T745" s="66" t="n">
        <v>4199</v>
      </c>
      <c r="U745" s="66" t="n">
        <v>7451</v>
      </c>
      <c r="V745" s="65" t="n">
        <v>1061</v>
      </c>
      <c r="W745" s="66" t="n">
        <v>1007</v>
      </c>
      <c r="X745" s="65" t="n">
        <v>280</v>
      </c>
      <c r="Y745" s="65" t="n">
        <v>207.6737372</v>
      </c>
      <c r="Z745" s="65" t="n">
        <v>94.64680516</v>
      </c>
      <c r="AA745" s="65" t="n">
        <v>50</v>
      </c>
      <c r="AB745" s="65" t="n">
        <v>500</v>
      </c>
      <c r="AC745" s="67" t="n">
        <v>1041</v>
      </c>
      <c r="AD745" s="63"/>
    </row>
    <row r="746" customFormat="false" ht="15" hidden="false" customHeight="false" outlineLevel="0" collapsed="false">
      <c r="A746" s="64" t="n">
        <v>30590</v>
      </c>
      <c r="B746" s="65" t="n">
        <v>1053</v>
      </c>
      <c r="C746" s="65" t="n">
        <v>244.0868271</v>
      </c>
      <c r="D746" s="65" t="n">
        <v>807.98358</v>
      </c>
      <c r="E746" s="65" t="n">
        <v>650.3367412</v>
      </c>
      <c r="F746" s="65" t="n">
        <v>197.893694</v>
      </c>
      <c r="G746" s="65" t="n">
        <v>422.0017592</v>
      </c>
      <c r="H746" s="65" t="n">
        <v>8.46</v>
      </c>
      <c r="I746" s="65" t="n">
        <v>200</v>
      </c>
      <c r="J746" s="65" t="n">
        <v>799.1465223</v>
      </c>
      <c r="K746" s="65" t="n">
        <v>1444.595471</v>
      </c>
      <c r="L746" s="65" t="n">
        <v>1088.918711</v>
      </c>
      <c r="M746" s="65" t="n">
        <v>609.0165068</v>
      </c>
      <c r="N746" s="65" t="n">
        <v>163.4137802</v>
      </c>
      <c r="O746" s="65" t="n">
        <v>1492</v>
      </c>
      <c r="P746" s="65" t="n">
        <v>287</v>
      </c>
      <c r="Q746" s="65" t="n">
        <v>517.5451894</v>
      </c>
      <c r="R746" s="65" t="n">
        <v>110.0385789</v>
      </c>
      <c r="S746" s="65" t="n">
        <v>4799</v>
      </c>
      <c r="T746" s="66" t="n">
        <v>4364</v>
      </c>
      <c r="U746" s="66" t="n">
        <v>8319</v>
      </c>
      <c r="V746" s="65" t="n">
        <v>652</v>
      </c>
      <c r="W746" s="66" t="n">
        <v>893.4</v>
      </c>
      <c r="X746" s="65" t="n">
        <v>640.6</v>
      </c>
      <c r="Y746" s="65" t="n">
        <v>661.7436918</v>
      </c>
      <c r="Z746" s="65" t="n">
        <v>503.5831561</v>
      </c>
      <c r="AA746" s="65" t="n">
        <v>126</v>
      </c>
      <c r="AB746" s="65" t="n">
        <v>566.6</v>
      </c>
      <c r="AC746" s="67" t="n">
        <v>742.5</v>
      </c>
      <c r="AD746" s="63"/>
    </row>
    <row r="747" customFormat="false" ht="15" hidden="false" customHeight="false" outlineLevel="0" collapsed="false">
      <c r="A747" s="64" t="n">
        <v>30621</v>
      </c>
      <c r="B747" s="65" t="n">
        <v>1064</v>
      </c>
      <c r="C747" s="65" t="n">
        <v>230.218002</v>
      </c>
      <c r="D747" s="65" t="n">
        <v>762.0745765</v>
      </c>
      <c r="E747" s="65" t="n">
        <v>959.3793858</v>
      </c>
      <c r="F747" s="65" t="n">
        <v>207.8338176</v>
      </c>
      <c r="G747" s="65" t="n">
        <v>443.198744</v>
      </c>
      <c r="H747" s="65" t="n">
        <v>31.47</v>
      </c>
      <c r="I747" s="65" t="n">
        <v>200</v>
      </c>
      <c r="J747" s="65" t="n">
        <v>458.6462681</v>
      </c>
      <c r="K747" s="65" t="n">
        <v>1362.514672</v>
      </c>
      <c r="L747" s="65" t="n">
        <v>1027.04719</v>
      </c>
      <c r="M747" s="65" t="n">
        <v>574.4126589</v>
      </c>
      <c r="N747" s="65" t="n">
        <v>154.1287354</v>
      </c>
      <c r="O747" s="65" t="n">
        <v>1526</v>
      </c>
      <c r="P747" s="65" t="n">
        <v>259.4</v>
      </c>
      <c r="Q747" s="65" t="n">
        <v>488.1386712</v>
      </c>
      <c r="R747" s="65" t="n">
        <v>103.7862717</v>
      </c>
      <c r="S747" s="65" t="n">
        <v>3986</v>
      </c>
      <c r="T747" s="66" t="n">
        <v>4200</v>
      </c>
      <c r="U747" s="66" t="n">
        <v>9025</v>
      </c>
      <c r="V747" s="65" t="n">
        <v>575.6</v>
      </c>
      <c r="W747" s="66" t="n">
        <v>913.5</v>
      </c>
      <c r="X747" s="65" t="n">
        <v>200.1</v>
      </c>
      <c r="Y747" s="65" t="n">
        <v>694.9828209</v>
      </c>
      <c r="Z747" s="65" t="n">
        <v>474.9699498</v>
      </c>
      <c r="AA747" s="65" t="n">
        <v>150</v>
      </c>
      <c r="AB747" s="65" t="n">
        <v>591.1</v>
      </c>
      <c r="AC747" s="67" t="n">
        <v>309.8</v>
      </c>
      <c r="AD747" s="63"/>
    </row>
    <row r="748" customFormat="false" ht="15" hidden="false" customHeight="false" outlineLevel="0" collapsed="false">
      <c r="A748" s="64" t="n">
        <v>30651</v>
      </c>
      <c r="B748" s="65" t="n">
        <v>1098</v>
      </c>
      <c r="C748" s="65" t="n">
        <v>109.0403897</v>
      </c>
      <c r="D748" s="65" t="n">
        <v>360.948788</v>
      </c>
      <c r="E748" s="65" t="n">
        <v>617.3011891</v>
      </c>
      <c r="F748" s="65" t="n">
        <v>83.81681274</v>
      </c>
      <c r="G748" s="65" t="n">
        <v>178.7365818</v>
      </c>
      <c r="H748" s="65" t="n">
        <v>120.7</v>
      </c>
      <c r="I748" s="65" t="n">
        <v>200</v>
      </c>
      <c r="J748" s="65" t="n">
        <v>176.5706327</v>
      </c>
      <c r="K748" s="65" t="n">
        <v>645.3410656</v>
      </c>
      <c r="L748" s="65" t="n">
        <v>486.4503421</v>
      </c>
      <c r="M748" s="65" t="n">
        <v>272.0646501</v>
      </c>
      <c r="N748" s="65" t="n">
        <v>73.00149084</v>
      </c>
      <c r="O748" s="65" t="n">
        <v>1700</v>
      </c>
      <c r="P748" s="65" t="n">
        <v>257</v>
      </c>
      <c r="Q748" s="65" t="n">
        <v>231.2018629</v>
      </c>
      <c r="R748" s="65" t="n">
        <v>49.15730054</v>
      </c>
      <c r="S748" s="65" t="n">
        <v>5491</v>
      </c>
      <c r="T748" s="66" t="n">
        <v>7739</v>
      </c>
      <c r="U748" s="66" t="n">
        <v>15366</v>
      </c>
      <c r="V748" s="65" t="n">
        <v>155.4</v>
      </c>
      <c r="W748" s="66" t="n">
        <v>549.4</v>
      </c>
      <c r="X748" s="65" t="n">
        <v>200.2</v>
      </c>
      <c r="Y748" s="65" t="n">
        <v>280.2779915</v>
      </c>
      <c r="Z748" s="65" t="n">
        <v>224.9646334</v>
      </c>
      <c r="AA748" s="65" t="n">
        <v>157.6</v>
      </c>
      <c r="AB748" s="65" t="n">
        <v>645.2</v>
      </c>
      <c r="AC748" s="67" t="n">
        <v>809.3</v>
      </c>
      <c r="AD748" s="63"/>
    </row>
    <row r="749" customFormat="false" ht="15" hidden="false" customHeight="false" outlineLevel="0" collapsed="false">
      <c r="A749" s="64" t="n">
        <v>30682</v>
      </c>
      <c r="B749" s="65" t="n">
        <v>898.8</v>
      </c>
      <c r="C749" s="65" t="n">
        <v>110.1926197</v>
      </c>
      <c r="D749" s="65" t="n">
        <v>364.7629346</v>
      </c>
      <c r="E749" s="65" t="n">
        <v>572.7959184</v>
      </c>
      <c r="F749" s="65" t="n">
        <v>75.45064783</v>
      </c>
      <c r="G749" s="65" t="n">
        <v>160.8960117</v>
      </c>
      <c r="H749" s="65" t="n">
        <v>152.2</v>
      </c>
      <c r="I749" s="65" t="n">
        <v>200</v>
      </c>
      <c r="J749" s="65" t="n">
        <v>328.7984644</v>
      </c>
      <c r="K749" s="65" t="n">
        <v>652.1603861</v>
      </c>
      <c r="L749" s="65" t="n">
        <v>491.5906639</v>
      </c>
      <c r="M749" s="65" t="n">
        <v>274.9395579</v>
      </c>
      <c r="N749" s="65" t="n">
        <v>73.77289775</v>
      </c>
      <c r="O749" s="65" t="n">
        <v>1700</v>
      </c>
      <c r="P749" s="65" t="n">
        <v>262</v>
      </c>
      <c r="Q749" s="65" t="n">
        <v>233.6449734</v>
      </c>
      <c r="R749" s="65" t="n">
        <v>49.67674584</v>
      </c>
      <c r="S749" s="65" t="n">
        <v>8791</v>
      </c>
      <c r="T749" s="66" t="n">
        <v>15263</v>
      </c>
      <c r="U749" s="66" t="n">
        <v>25563</v>
      </c>
      <c r="V749" s="65" t="n">
        <v>235.8</v>
      </c>
      <c r="W749" s="66" t="n">
        <v>690.5</v>
      </c>
      <c r="X749" s="65" t="n">
        <v>219.7</v>
      </c>
      <c r="Y749" s="65" t="n">
        <v>252.3020781</v>
      </c>
      <c r="Z749" s="65" t="n">
        <v>227.3418351</v>
      </c>
      <c r="AA749" s="65" t="n">
        <v>167.8</v>
      </c>
      <c r="AB749" s="65" t="n">
        <v>1417</v>
      </c>
      <c r="AC749" s="67" t="n">
        <v>2429</v>
      </c>
      <c r="AD749" s="63"/>
    </row>
    <row r="750" customFormat="false" ht="15" hidden="false" customHeight="false" outlineLevel="0" collapsed="false">
      <c r="A750" s="64" t="n">
        <v>30713</v>
      </c>
      <c r="B750" s="65" t="n">
        <v>3045</v>
      </c>
      <c r="C750" s="65" t="n">
        <v>110.627207</v>
      </c>
      <c r="D750" s="65" t="n">
        <v>366.2015186</v>
      </c>
      <c r="E750" s="65" t="n">
        <v>694.6283896</v>
      </c>
      <c r="F750" s="65" t="n">
        <v>80.86183034</v>
      </c>
      <c r="G750" s="65" t="n">
        <v>172.4351795</v>
      </c>
      <c r="H750" s="65" t="n">
        <v>6.43</v>
      </c>
      <c r="I750" s="65" t="n">
        <v>200</v>
      </c>
      <c r="J750" s="65" t="n">
        <v>390.1230501</v>
      </c>
      <c r="K750" s="65" t="n">
        <v>654.7324333</v>
      </c>
      <c r="L750" s="65" t="n">
        <v>493.5294422</v>
      </c>
      <c r="M750" s="65" t="n">
        <v>276.0238886</v>
      </c>
      <c r="N750" s="65" t="n">
        <v>74.06384977</v>
      </c>
      <c r="O750" s="65" t="n">
        <v>1700</v>
      </c>
      <c r="P750" s="65" t="n">
        <v>247.7</v>
      </c>
      <c r="Q750" s="65" t="n">
        <v>234.566443</v>
      </c>
      <c r="R750" s="65" t="n">
        <v>49.87266534</v>
      </c>
      <c r="S750" s="65" t="n">
        <v>6341</v>
      </c>
      <c r="T750" s="66" t="n">
        <v>9029</v>
      </c>
      <c r="U750" s="66" t="n">
        <v>16636</v>
      </c>
      <c r="V750" s="65" t="n">
        <v>388.5</v>
      </c>
      <c r="W750" s="66" t="n">
        <v>871.4</v>
      </c>
      <c r="X750" s="65" t="n">
        <v>221.4</v>
      </c>
      <c r="Y750" s="65" t="n">
        <v>270.3967218</v>
      </c>
      <c r="Z750" s="65" t="n">
        <v>228.2384458</v>
      </c>
      <c r="AA750" s="65" t="n">
        <v>150</v>
      </c>
      <c r="AB750" s="65" t="n">
        <v>1225</v>
      </c>
      <c r="AC750" s="67" t="n">
        <v>284.2</v>
      </c>
      <c r="AD750" s="63"/>
    </row>
    <row r="751" customFormat="false" ht="15" hidden="false" customHeight="false" outlineLevel="0" collapsed="false">
      <c r="A751" s="64" t="n">
        <v>30742</v>
      </c>
      <c r="B751" s="65" t="n">
        <v>1632</v>
      </c>
      <c r="C751" s="65" t="n">
        <v>76.71687236</v>
      </c>
      <c r="D751" s="65" t="n">
        <v>253.9505057</v>
      </c>
      <c r="E751" s="65" t="n">
        <v>936.0353082</v>
      </c>
      <c r="F751" s="65" t="n">
        <v>75.30417497</v>
      </c>
      <c r="G751" s="65" t="n">
        <v>160.5836632</v>
      </c>
      <c r="H751" s="65" t="n">
        <v>4.364</v>
      </c>
      <c r="I751" s="65" t="n">
        <v>200</v>
      </c>
      <c r="J751" s="65" t="n">
        <v>245.5433834</v>
      </c>
      <c r="K751" s="65" t="n">
        <v>454.0386211</v>
      </c>
      <c r="L751" s="65" t="n">
        <v>342.2488577</v>
      </c>
      <c r="M751" s="65" t="n">
        <v>191.4148427</v>
      </c>
      <c r="N751" s="65" t="n">
        <v>51.36120728</v>
      </c>
      <c r="O751" s="65" t="n">
        <v>1700</v>
      </c>
      <c r="P751" s="65" t="n">
        <v>306.6</v>
      </c>
      <c r="Q751" s="65" t="n">
        <v>162.6652643</v>
      </c>
      <c r="R751" s="65" t="n">
        <v>34.58529782</v>
      </c>
      <c r="S751" s="65" t="n">
        <v>8598</v>
      </c>
      <c r="T751" s="66" t="n">
        <v>9642</v>
      </c>
      <c r="U751" s="66" t="n">
        <v>14837</v>
      </c>
      <c r="V751" s="65" t="n">
        <v>1152</v>
      </c>
      <c r="W751" s="66" t="n">
        <v>1815</v>
      </c>
      <c r="X751" s="65" t="n">
        <v>200</v>
      </c>
      <c r="Y751" s="65" t="n">
        <v>251.8122823</v>
      </c>
      <c r="Z751" s="65" t="n">
        <v>158.2769753</v>
      </c>
      <c r="AA751" s="65" t="n">
        <v>150</v>
      </c>
      <c r="AB751" s="65" t="n">
        <v>1025</v>
      </c>
      <c r="AC751" s="67" t="n">
        <v>246.5</v>
      </c>
      <c r="AD751" s="63"/>
    </row>
    <row r="752" customFormat="false" ht="15" hidden="false" customHeight="false" outlineLevel="0" collapsed="false">
      <c r="A752" s="64" t="n">
        <v>30773</v>
      </c>
      <c r="B752" s="65" t="n">
        <v>1970</v>
      </c>
      <c r="C752" s="65" t="n">
        <v>42.88632418</v>
      </c>
      <c r="D752" s="65" t="n">
        <v>141.9636043</v>
      </c>
      <c r="E752" s="65" t="n">
        <v>300.2226206</v>
      </c>
      <c r="F752" s="65" t="n">
        <v>50.94134986</v>
      </c>
      <c r="G752" s="65" t="n">
        <v>108.6307442</v>
      </c>
      <c r="H752" s="65" t="n">
        <v>6.42</v>
      </c>
      <c r="I752" s="65" t="n">
        <v>200</v>
      </c>
      <c r="J752" s="65" t="n">
        <v>86.7221474</v>
      </c>
      <c r="K752" s="65" t="n">
        <v>253.8170143</v>
      </c>
      <c r="L752" s="65" t="n">
        <v>191.324216</v>
      </c>
      <c r="M752" s="65" t="n">
        <v>107.0048706</v>
      </c>
      <c r="N752" s="65" t="n">
        <v>28.71198105</v>
      </c>
      <c r="O752" s="65" t="n">
        <v>1000</v>
      </c>
      <c r="P752" s="65" t="n">
        <v>218.8</v>
      </c>
      <c r="Q752" s="65" t="n">
        <v>90.93325942</v>
      </c>
      <c r="R752" s="65" t="n">
        <v>19.33389942</v>
      </c>
      <c r="S752" s="65" t="n">
        <v>7703</v>
      </c>
      <c r="T752" s="66" t="n">
        <v>8283</v>
      </c>
      <c r="U752" s="66" t="n">
        <v>13180</v>
      </c>
      <c r="V752" s="65" t="n">
        <v>487</v>
      </c>
      <c r="W752" s="66" t="n">
        <v>1384</v>
      </c>
      <c r="X752" s="65" t="n">
        <v>1010</v>
      </c>
      <c r="Y752" s="65" t="n">
        <v>170.3445736</v>
      </c>
      <c r="Z752" s="65" t="n">
        <v>88.4801148</v>
      </c>
      <c r="AA752" s="65" t="n">
        <v>246.2</v>
      </c>
      <c r="AB752" s="65" t="n">
        <v>1082</v>
      </c>
      <c r="AC752" s="67" t="n">
        <v>464.7</v>
      </c>
      <c r="AD752" s="63"/>
    </row>
    <row r="753" customFormat="false" ht="15" hidden="false" customHeight="false" outlineLevel="0" collapsed="false">
      <c r="A753" s="64" t="n">
        <v>30803</v>
      </c>
      <c r="B753" s="65" t="n">
        <v>493.1</v>
      </c>
      <c r="C753" s="65" t="n">
        <v>28.81213666</v>
      </c>
      <c r="D753" s="65" t="n">
        <v>95.37480414</v>
      </c>
      <c r="E753" s="65" t="n">
        <v>75.27752514</v>
      </c>
      <c r="F753" s="65" t="n">
        <v>47.88051137</v>
      </c>
      <c r="G753" s="65" t="n">
        <v>102.1036073</v>
      </c>
      <c r="H753" s="65" t="n">
        <v>8.528</v>
      </c>
      <c r="I753" s="65" t="n">
        <v>277.4</v>
      </c>
      <c r="J753" s="65" t="n">
        <v>23.06187355</v>
      </c>
      <c r="K753" s="65" t="n">
        <v>170.5208046</v>
      </c>
      <c r="L753" s="65" t="n">
        <v>128.5365338</v>
      </c>
      <c r="M753" s="65" t="n">
        <v>71.88862682</v>
      </c>
      <c r="N753" s="65" t="n">
        <v>19.28944804</v>
      </c>
      <c r="O753" s="65" t="n">
        <v>1148</v>
      </c>
      <c r="P753" s="65" t="n">
        <v>267.4</v>
      </c>
      <c r="Q753" s="65" t="n">
        <v>61.0913047</v>
      </c>
      <c r="R753" s="65" t="n">
        <v>12.98901137</v>
      </c>
      <c r="S753" s="65" t="n">
        <v>5647</v>
      </c>
      <c r="T753" s="66" t="n">
        <v>3381</v>
      </c>
      <c r="U753" s="66" t="n">
        <v>6381</v>
      </c>
      <c r="V753" s="65" t="n">
        <v>679.6</v>
      </c>
      <c r="W753" s="66" t="n">
        <v>1018</v>
      </c>
      <c r="X753" s="65" t="n">
        <v>1030</v>
      </c>
      <c r="Y753" s="65" t="n">
        <v>160.109328</v>
      </c>
      <c r="Z753" s="65" t="n">
        <v>59.44321899</v>
      </c>
      <c r="AA753" s="65" t="n">
        <v>237.3</v>
      </c>
      <c r="AB753" s="65" t="n">
        <v>900</v>
      </c>
      <c r="AC753" s="67" t="n">
        <v>600.5</v>
      </c>
      <c r="AD753" s="63"/>
    </row>
    <row r="754" customFormat="false" ht="15" hidden="false" customHeight="false" outlineLevel="0" collapsed="false">
      <c r="A754" s="64" t="n">
        <v>30834</v>
      </c>
      <c r="B754" s="65" t="n">
        <v>583.4</v>
      </c>
      <c r="C754" s="65" t="n">
        <v>23.4580223</v>
      </c>
      <c r="D754" s="65" t="n">
        <v>77.65145324</v>
      </c>
      <c r="E754" s="65" t="n">
        <v>25.05356799</v>
      </c>
      <c r="F754" s="65" t="n">
        <v>42.71444977</v>
      </c>
      <c r="G754" s="65" t="n">
        <v>91.08715178</v>
      </c>
      <c r="H754" s="65" t="n">
        <v>8.424</v>
      </c>
      <c r="I754" s="65" t="n">
        <v>150</v>
      </c>
      <c r="J754" s="65" t="n">
        <v>29.96821248</v>
      </c>
      <c r="K754" s="65" t="n">
        <v>138.8331898</v>
      </c>
      <c r="L754" s="65" t="n">
        <v>104.6507905</v>
      </c>
      <c r="M754" s="65" t="n">
        <v>58.52967557</v>
      </c>
      <c r="N754" s="65" t="n">
        <v>15.70492004</v>
      </c>
      <c r="O754" s="65" t="n">
        <v>3066</v>
      </c>
      <c r="P754" s="65" t="n">
        <v>224.2</v>
      </c>
      <c r="Q754" s="65" t="n">
        <v>49.73880296</v>
      </c>
      <c r="R754" s="65" t="n">
        <v>10.57528367</v>
      </c>
      <c r="S754" s="65" t="n">
        <v>11978</v>
      </c>
      <c r="T754" s="66" t="n">
        <v>5480</v>
      </c>
      <c r="U754" s="66" t="n">
        <v>8743</v>
      </c>
      <c r="V754" s="65" t="n">
        <v>739.4</v>
      </c>
      <c r="W754" s="66" t="n">
        <v>899.2</v>
      </c>
      <c r="X754" s="65" t="n">
        <v>300.4</v>
      </c>
      <c r="Y754" s="65" t="n">
        <v>142.8343527</v>
      </c>
      <c r="Z754" s="65" t="n">
        <v>48.39697844</v>
      </c>
      <c r="AA754" s="65" t="n">
        <v>50</v>
      </c>
      <c r="AB754" s="65" t="n">
        <v>500</v>
      </c>
      <c r="AC754" s="67" t="n">
        <v>637.5</v>
      </c>
      <c r="AD754" s="63"/>
    </row>
    <row r="755" customFormat="false" ht="15" hidden="false" customHeight="false" outlineLevel="0" collapsed="false">
      <c r="A755" s="64" t="n">
        <v>30864</v>
      </c>
      <c r="B755" s="65" t="n">
        <v>550.4</v>
      </c>
      <c r="C755" s="65" t="n">
        <v>21.13726503</v>
      </c>
      <c r="D755" s="65" t="n">
        <v>69.96921249</v>
      </c>
      <c r="E755" s="65" t="n">
        <v>0.285942002</v>
      </c>
      <c r="F755" s="65" t="n">
        <v>33.92565678</v>
      </c>
      <c r="G755" s="65" t="n">
        <v>72.34534133</v>
      </c>
      <c r="H755" s="65" t="n">
        <v>13.37</v>
      </c>
      <c r="I755" s="65" t="n">
        <v>85</v>
      </c>
      <c r="J755" s="65" t="n">
        <v>48.03983842</v>
      </c>
      <c r="K755" s="65" t="n">
        <v>125.0980961</v>
      </c>
      <c r="L755" s="65" t="n">
        <v>94.29744186</v>
      </c>
      <c r="M755" s="65" t="n">
        <v>52.73919722</v>
      </c>
      <c r="N755" s="65" t="n">
        <v>14.15119539</v>
      </c>
      <c r="O755" s="65" t="n">
        <v>4198</v>
      </c>
      <c r="P755" s="65" t="n">
        <v>166</v>
      </c>
      <c r="Q755" s="65" t="n">
        <v>44.81802629</v>
      </c>
      <c r="R755" s="65" t="n">
        <v>9.529046006</v>
      </c>
      <c r="S755" s="65" t="n">
        <v>14413</v>
      </c>
      <c r="T755" s="66" t="n">
        <v>8128</v>
      </c>
      <c r="U755" s="66" t="n">
        <v>12753</v>
      </c>
      <c r="V755" s="65" t="n">
        <v>841</v>
      </c>
      <c r="W755" s="66" t="n">
        <v>719.8</v>
      </c>
      <c r="X755" s="65" t="n">
        <v>312.5</v>
      </c>
      <c r="Y755" s="65" t="n">
        <v>113.4451983</v>
      </c>
      <c r="Z755" s="65" t="n">
        <v>43.60895163</v>
      </c>
      <c r="AA755" s="65" t="n">
        <v>50</v>
      </c>
      <c r="AB755" s="65" t="n">
        <v>500</v>
      </c>
      <c r="AC755" s="67" t="n">
        <v>959.5</v>
      </c>
      <c r="AD755" s="63"/>
    </row>
    <row r="756" customFormat="false" ht="15" hidden="false" customHeight="false" outlineLevel="0" collapsed="false">
      <c r="A756" s="64" t="n">
        <v>30895</v>
      </c>
      <c r="B756" s="65" t="n">
        <v>285.4</v>
      </c>
      <c r="C756" s="65" t="n">
        <v>30.3069925</v>
      </c>
      <c r="D756" s="65" t="n">
        <v>100.323121</v>
      </c>
      <c r="E756" s="65" t="n">
        <v>91.45450848</v>
      </c>
      <c r="F756" s="65" t="n">
        <v>40.47746606</v>
      </c>
      <c r="G756" s="65" t="n">
        <v>86.31685798</v>
      </c>
      <c r="H756" s="65" t="n">
        <v>13.98</v>
      </c>
      <c r="I756" s="65" t="n">
        <v>85</v>
      </c>
      <c r="J756" s="65" t="n">
        <v>16.35856438</v>
      </c>
      <c r="K756" s="65" t="n">
        <v>179.3679103</v>
      </c>
      <c r="L756" s="65" t="n">
        <v>135.2053759</v>
      </c>
      <c r="M756" s="65" t="n">
        <v>75.61841384</v>
      </c>
      <c r="N756" s="65" t="n">
        <v>20.29023963</v>
      </c>
      <c r="O756" s="65" t="n">
        <v>2543</v>
      </c>
      <c r="P756" s="65" t="n">
        <v>154.7</v>
      </c>
      <c r="Q756" s="65" t="n">
        <v>64.26089585</v>
      </c>
      <c r="R756" s="65" t="n">
        <v>13.66291833</v>
      </c>
      <c r="S756" s="65" t="n">
        <v>9159</v>
      </c>
      <c r="T756" s="66" t="n">
        <v>4550</v>
      </c>
      <c r="U756" s="66" t="n">
        <v>8001</v>
      </c>
      <c r="V756" s="65" t="n">
        <v>1202</v>
      </c>
      <c r="W756" s="66" t="n">
        <v>1156</v>
      </c>
      <c r="X756" s="65" t="n">
        <v>340.7</v>
      </c>
      <c r="Y756" s="65" t="n">
        <v>135.3540241</v>
      </c>
      <c r="Z756" s="65" t="n">
        <v>62.52730275</v>
      </c>
      <c r="AA756" s="65" t="n">
        <v>50</v>
      </c>
      <c r="AB756" s="65" t="n">
        <v>500</v>
      </c>
      <c r="AC756" s="67" t="n">
        <v>1188</v>
      </c>
      <c r="AD756" s="63"/>
    </row>
    <row r="757" customFormat="false" ht="15" hidden="false" customHeight="false" outlineLevel="0" collapsed="false">
      <c r="A757" s="64" t="n">
        <v>30926</v>
      </c>
      <c r="B757" s="65" t="n">
        <v>281</v>
      </c>
      <c r="C757" s="65" t="n">
        <v>39.32505368</v>
      </c>
      <c r="D757" s="65" t="n">
        <v>130.1749792</v>
      </c>
      <c r="E757" s="65" t="n">
        <v>51.31872291</v>
      </c>
      <c r="F757" s="65" t="n">
        <v>44.16793742</v>
      </c>
      <c r="G757" s="65" t="n">
        <v>94.18666613</v>
      </c>
      <c r="H757" s="65" t="n">
        <v>17.68</v>
      </c>
      <c r="I757" s="65" t="n">
        <v>150</v>
      </c>
      <c r="J757" s="65" t="n">
        <v>132.4357421</v>
      </c>
      <c r="K757" s="65" t="n">
        <v>232.7401078</v>
      </c>
      <c r="L757" s="65" t="n">
        <v>175.4366971</v>
      </c>
      <c r="M757" s="65" t="n">
        <v>98.11921071</v>
      </c>
      <c r="N757" s="65" t="n">
        <v>26.32774474</v>
      </c>
      <c r="O757" s="65" t="n">
        <v>1000</v>
      </c>
      <c r="P757" s="65" t="n">
        <v>76.99</v>
      </c>
      <c r="Q757" s="65" t="n">
        <v>83.38218246</v>
      </c>
      <c r="R757" s="65" t="n">
        <v>17.72841686</v>
      </c>
      <c r="S757" s="65" t="n">
        <v>4655</v>
      </c>
      <c r="T757" s="66" t="n">
        <v>3381</v>
      </c>
      <c r="U757" s="66" t="n">
        <v>6458</v>
      </c>
      <c r="V757" s="65" t="n">
        <v>1151</v>
      </c>
      <c r="W757" s="66" t="n">
        <v>1138</v>
      </c>
      <c r="X757" s="65" t="n">
        <v>262.8</v>
      </c>
      <c r="Y757" s="65" t="n">
        <v>147.6947212</v>
      </c>
      <c r="Z757" s="65" t="n">
        <v>81.13274641</v>
      </c>
      <c r="AA757" s="65" t="n">
        <v>50</v>
      </c>
      <c r="AB757" s="65" t="n">
        <v>500</v>
      </c>
      <c r="AC757" s="67" t="n">
        <v>1183</v>
      </c>
      <c r="AD757" s="63"/>
    </row>
    <row r="758" customFormat="false" ht="15" hidden="false" customHeight="false" outlineLevel="0" collapsed="false">
      <c r="A758" s="64" t="n">
        <v>30956</v>
      </c>
      <c r="B758" s="65" t="n">
        <v>584.5</v>
      </c>
      <c r="C758" s="65" t="n">
        <v>84.32994807</v>
      </c>
      <c r="D758" s="65" t="n">
        <v>279.1515386</v>
      </c>
      <c r="E758" s="65" t="n">
        <v>356.5614225</v>
      </c>
      <c r="F758" s="65" t="n">
        <v>78.61699818</v>
      </c>
      <c r="G758" s="65" t="n">
        <v>167.6481491</v>
      </c>
      <c r="H758" s="65" t="n">
        <v>7.941</v>
      </c>
      <c r="I758" s="65" t="n">
        <v>200</v>
      </c>
      <c r="J758" s="65" t="n">
        <v>607.2905368</v>
      </c>
      <c r="K758" s="65" t="n">
        <v>499.0955986</v>
      </c>
      <c r="L758" s="65" t="n">
        <v>376.2122661</v>
      </c>
      <c r="M758" s="65" t="n">
        <v>210.4100865</v>
      </c>
      <c r="N758" s="65" t="n">
        <v>56.45808815</v>
      </c>
      <c r="O758" s="65" t="n">
        <v>3830</v>
      </c>
      <c r="P758" s="65" t="n">
        <v>249.6</v>
      </c>
      <c r="Q758" s="65" t="n">
        <v>178.8075148</v>
      </c>
      <c r="R758" s="65" t="n">
        <v>38.01740451</v>
      </c>
      <c r="S758" s="65" t="n">
        <v>4598</v>
      </c>
      <c r="T758" s="66" t="n">
        <v>3984</v>
      </c>
      <c r="U758" s="66" t="n">
        <v>9328</v>
      </c>
      <c r="V758" s="65" t="n">
        <v>648.5</v>
      </c>
      <c r="W758" s="66" t="n">
        <v>905.7</v>
      </c>
      <c r="X758" s="65" t="n">
        <v>635.5</v>
      </c>
      <c r="Y758" s="65" t="n">
        <v>262.8901485</v>
      </c>
      <c r="Z758" s="65" t="n">
        <v>173.9837496</v>
      </c>
      <c r="AA758" s="65" t="n">
        <v>126</v>
      </c>
      <c r="AB758" s="65" t="n">
        <v>305.4</v>
      </c>
      <c r="AC758" s="67" t="n">
        <v>642</v>
      </c>
      <c r="AD758" s="63"/>
    </row>
    <row r="759" customFormat="false" ht="15" hidden="false" customHeight="false" outlineLevel="0" collapsed="false">
      <c r="A759" s="64" t="n">
        <v>30987</v>
      </c>
      <c r="B759" s="65" t="n">
        <v>480.7</v>
      </c>
      <c r="C759" s="65" t="n">
        <v>115.2350128</v>
      </c>
      <c r="D759" s="65" t="n">
        <v>381.4544165</v>
      </c>
      <c r="E759" s="65" t="n">
        <v>541.2967586</v>
      </c>
      <c r="F759" s="65" t="n">
        <v>92.79238082</v>
      </c>
      <c r="G759" s="65" t="n">
        <v>197.8766839</v>
      </c>
      <c r="H759" s="65" t="n">
        <v>26.45</v>
      </c>
      <c r="I759" s="65" t="n">
        <v>150</v>
      </c>
      <c r="J759" s="65" t="n">
        <v>870.4015507</v>
      </c>
      <c r="K759" s="65" t="n">
        <v>682.0031202</v>
      </c>
      <c r="L759" s="65" t="n">
        <v>514.0857584</v>
      </c>
      <c r="M759" s="65" t="n">
        <v>287.5207393</v>
      </c>
      <c r="N759" s="65" t="n">
        <v>77.1487314</v>
      </c>
      <c r="O759" s="65" t="n">
        <v>1200</v>
      </c>
      <c r="P759" s="65" t="n">
        <v>228.7</v>
      </c>
      <c r="Q759" s="65" t="n">
        <v>244.3365226</v>
      </c>
      <c r="R759" s="65" t="n">
        <v>51.9499442</v>
      </c>
      <c r="S759" s="65" t="n">
        <v>4906</v>
      </c>
      <c r="T759" s="66" t="n">
        <v>6396</v>
      </c>
      <c r="U759" s="66" t="n">
        <v>13278</v>
      </c>
      <c r="V759" s="65" t="n">
        <v>510.7</v>
      </c>
      <c r="W759" s="66" t="n">
        <v>1387</v>
      </c>
      <c r="X759" s="65" t="n">
        <v>200</v>
      </c>
      <c r="Y759" s="65" t="n">
        <v>310.2917097</v>
      </c>
      <c r="Z759" s="65" t="n">
        <v>237.7449539</v>
      </c>
      <c r="AA759" s="65" t="n">
        <v>150</v>
      </c>
      <c r="AB759" s="65" t="n">
        <v>526.9</v>
      </c>
      <c r="AC759" s="67" t="n">
        <v>288.1</v>
      </c>
      <c r="AD759" s="63"/>
    </row>
    <row r="760" customFormat="false" ht="15" hidden="false" customHeight="false" outlineLevel="0" collapsed="false">
      <c r="A760" s="64" t="n">
        <v>31017</v>
      </c>
      <c r="B760" s="65" t="n">
        <v>963</v>
      </c>
      <c r="C760" s="65" t="n">
        <v>261.4212826</v>
      </c>
      <c r="D760" s="65" t="n">
        <v>865.3646176</v>
      </c>
      <c r="E760" s="65" t="n">
        <v>729.1713626</v>
      </c>
      <c r="F760" s="65" t="n">
        <v>209.0027705</v>
      </c>
      <c r="G760" s="65" t="n">
        <v>445.6914974</v>
      </c>
      <c r="H760" s="65" t="n">
        <v>77.67</v>
      </c>
      <c r="I760" s="65" t="n">
        <v>150</v>
      </c>
      <c r="J760" s="65" t="n">
        <v>1346.340641</v>
      </c>
      <c r="K760" s="65" t="n">
        <v>1547.187144</v>
      </c>
      <c r="L760" s="65" t="n">
        <v>1166.251081</v>
      </c>
      <c r="M760" s="65" t="n">
        <v>652.2673846</v>
      </c>
      <c r="N760" s="65" t="n">
        <v>175.0190313</v>
      </c>
      <c r="O760" s="65" t="n">
        <v>1200</v>
      </c>
      <c r="P760" s="65" t="n">
        <v>232.8</v>
      </c>
      <c r="Q760" s="65" t="n">
        <v>554.2999957</v>
      </c>
      <c r="R760" s="65" t="n">
        <v>117.8532523</v>
      </c>
      <c r="S760" s="65" t="n">
        <v>5528</v>
      </c>
      <c r="T760" s="66" t="n">
        <v>7412</v>
      </c>
      <c r="U760" s="66" t="n">
        <v>14261</v>
      </c>
      <c r="V760" s="65" t="n">
        <v>304.3</v>
      </c>
      <c r="W760" s="66" t="n">
        <v>823.2</v>
      </c>
      <c r="X760" s="65" t="n">
        <v>200.1</v>
      </c>
      <c r="Y760" s="65" t="n">
        <v>698.8917237</v>
      </c>
      <c r="Z760" s="65" t="n">
        <v>539.3464126</v>
      </c>
      <c r="AA760" s="65" t="n">
        <v>157</v>
      </c>
      <c r="AB760" s="65" t="n">
        <v>1656</v>
      </c>
      <c r="AC760" s="67" t="n">
        <v>319.6</v>
      </c>
      <c r="AD760" s="63"/>
    </row>
    <row r="761" customFormat="false" ht="15" hidden="false" customHeight="false" outlineLevel="0" collapsed="false">
      <c r="A761" s="64" t="n">
        <v>31048</v>
      </c>
      <c r="B761" s="65" t="n">
        <v>1868</v>
      </c>
      <c r="C761" s="65" t="n">
        <v>1106.139396</v>
      </c>
      <c r="D761" s="65" t="n">
        <v>3661.576005</v>
      </c>
      <c r="E761" s="65" t="n">
        <v>3149.974203</v>
      </c>
      <c r="F761" s="65" t="n">
        <v>1313.075531</v>
      </c>
      <c r="G761" s="65" t="n">
        <v>2800.090153</v>
      </c>
      <c r="H761" s="65" t="n">
        <v>8.635</v>
      </c>
      <c r="I761" s="65" t="n">
        <v>200</v>
      </c>
      <c r="J761" s="65" t="n">
        <v>6275.943932</v>
      </c>
      <c r="K761" s="65" t="n">
        <v>6546.539121</v>
      </c>
      <c r="L761" s="65" t="n">
        <v>4934.702538</v>
      </c>
      <c r="M761" s="65" t="n">
        <v>2759.907854</v>
      </c>
      <c r="N761" s="65" t="n">
        <v>740.5496738</v>
      </c>
      <c r="O761" s="65" t="n">
        <v>1200</v>
      </c>
      <c r="P761" s="65" t="n">
        <v>233.1</v>
      </c>
      <c r="Q761" s="65" t="n">
        <v>2345.383117</v>
      </c>
      <c r="R761" s="65" t="n">
        <v>498.6668417</v>
      </c>
      <c r="S761" s="65" t="n">
        <v>5093</v>
      </c>
      <c r="T761" s="66" t="n">
        <v>6811</v>
      </c>
      <c r="U761" s="66" t="n">
        <v>13387</v>
      </c>
      <c r="V761" s="65" t="n">
        <v>295.1</v>
      </c>
      <c r="W761" s="66" t="n">
        <v>707.9</v>
      </c>
      <c r="X761" s="65" t="n">
        <v>219.4</v>
      </c>
      <c r="Y761" s="65" t="n">
        <v>4390.839504</v>
      </c>
      <c r="Z761" s="65" t="n">
        <v>2282.110734</v>
      </c>
      <c r="AA761" s="65" t="n">
        <v>164.4</v>
      </c>
      <c r="AB761" s="65" t="n">
        <v>1157</v>
      </c>
      <c r="AC761" s="67" t="n">
        <v>233</v>
      </c>
      <c r="AD761" s="63"/>
    </row>
    <row r="762" customFormat="false" ht="15" hidden="false" customHeight="false" outlineLevel="0" collapsed="false">
      <c r="A762" s="64" t="n">
        <v>31079</v>
      </c>
      <c r="B762" s="65" t="n">
        <v>1277</v>
      </c>
      <c r="C762" s="65" t="n">
        <v>522.2925062</v>
      </c>
      <c r="D762" s="65" t="n">
        <v>1728.908413</v>
      </c>
      <c r="E762" s="65" t="n">
        <v>2104.852181</v>
      </c>
      <c r="F762" s="65" t="n">
        <v>469.1350861</v>
      </c>
      <c r="G762" s="65" t="n">
        <v>1000.415059</v>
      </c>
      <c r="H762" s="65" t="n">
        <v>14.19</v>
      </c>
      <c r="I762" s="65" t="n">
        <v>150</v>
      </c>
      <c r="J762" s="65" t="n">
        <v>2962.003421</v>
      </c>
      <c r="K762" s="65" t="n">
        <v>3091.118837</v>
      </c>
      <c r="L762" s="65" t="n">
        <v>2330.048242</v>
      </c>
      <c r="M762" s="65" t="n">
        <v>1303.162327</v>
      </c>
      <c r="N762" s="65" t="n">
        <v>349.6698033</v>
      </c>
      <c r="O762" s="65" t="n">
        <v>1200</v>
      </c>
      <c r="P762" s="65" t="n">
        <v>234.8</v>
      </c>
      <c r="Q762" s="65" t="n">
        <v>1107.433684</v>
      </c>
      <c r="R762" s="65" t="n">
        <v>235.4585285</v>
      </c>
      <c r="S762" s="65" t="n">
        <v>4504</v>
      </c>
      <c r="T762" s="66" t="n">
        <v>6050</v>
      </c>
      <c r="U762" s="66" t="n">
        <v>11807</v>
      </c>
      <c r="V762" s="65" t="n">
        <v>259.8</v>
      </c>
      <c r="W762" s="66" t="n">
        <v>703.6</v>
      </c>
      <c r="X762" s="65" t="n">
        <v>221.4</v>
      </c>
      <c r="Y762" s="65" t="n">
        <v>1568.757334</v>
      </c>
      <c r="Z762" s="65" t="n">
        <v>1077.557981</v>
      </c>
      <c r="AA762" s="65" t="n">
        <v>150</v>
      </c>
      <c r="AB762" s="65" t="n">
        <v>1272</v>
      </c>
      <c r="AC762" s="67" t="n">
        <v>252.5</v>
      </c>
      <c r="AD762" s="63"/>
    </row>
    <row r="763" customFormat="false" ht="15" hidden="false" customHeight="false" outlineLevel="0" collapsed="false">
      <c r="A763" s="64" t="n">
        <v>31107</v>
      </c>
      <c r="B763" s="65" t="n">
        <v>13224</v>
      </c>
      <c r="C763" s="65" t="n">
        <v>178.7701655</v>
      </c>
      <c r="D763" s="65" t="n">
        <v>591.7703959</v>
      </c>
      <c r="E763" s="65" t="n">
        <v>921.7774624</v>
      </c>
      <c r="F763" s="65" t="n">
        <v>159.2394693</v>
      </c>
      <c r="G763" s="65" t="n">
        <v>339.5729031</v>
      </c>
      <c r="H763" s="65" t="n">
        <v>58.74</v>
      </c>
      <c r="I763" s="65" t="n">
        <v>150</v>
      </c>
      <c r="J763" s="65" t="n">
        <v>804.3188811</v>
      </c>
      <c r="K763" s="65" t="n">
        <v>1058.027484</v>
      </c>
      <c r="L763" s="65" t="n">
        <v>797.5284059</v>
      </c>
      <c r="M763" s="65" t="n">
        <v>446.0461181</v>
      </c>
      <c r="N763" s="65" t="n">
        <v>119.6849043</v>
      </c>
      <c r="O763" s="65" t="n">
        <v>5378</v>
      </c>
      <c r="P763" s="65" t="n">
        <v>290.2</v>
      </c>
      <c r="Q763" s="65" t="n">
        <v>379.0521605</v>
      </c>
      <c r="R763" s="65" t="n">
        <v>80.59269394</v>
      </c>
      <c r="S763" s="65" t="n">
        <v>10656</v>
      </c>
      <c r="T763" s="66" t="n">
        <v>16347</v>
      </c>
      <c r="U763" s="66" t="n">
        <v>51255</v>
      </c>
      <c r="V763" s="65" t="n">
        <v>1396</v>
      </c>
      <c r="W763" s="66" t="n">
        <v>1782</v>
      </c>
      <c r="X763" s="65" t="n">
        <v>200.1</v>
      </c>
      <c r="Y763" s="65" t="n">
        <v>532.4864686</v>
      </c>
      <c r="Z763" s="65" t="n">
        <v>368.8263116</v>
      </c>
      <c r="AA763" s="65" t="n">
        <v>150</v>
      </c>
      <c r="AB763" s="65" t="n">
        <v>6396</v>
      </c>
      <c r="AC763" s="67" t="n">
        <v>356.4</v>
      </c>
      <c r="AD763" s="63"/>
    </row>
    <row r="764" customFormat="false" ht="15" hidden="false" customHeight="false" outlineLevel="0" collapsed="false">
      <c r="A764" s="64" t="n">
        <v>31138</v>
      </c>
      <c r="B764" s="65" t="n">
        <v>8168</v>
      </c>
      <c r="C764" s="65" t="n">
        <v>115.4764796</v>
      </c>
      <c r="D764" s="65" t="n">
        <v>382.2537271</v>
      </c>
      <c r="E764" s="65" t="n">
        <v>578.1194826</v>
      </c>
      <c r="F764" s="65" t="n">
        <v>127.2484952</v>
      </c>
      <c r="G764" s="65" t="n">
        <v>271.3532085</v>
      </c>
      <c r="H764" s="65" t="n">
        <v>5.033</v>
      </c>
      <c r="I764" s="65" t="n">
        <v>200</v>
      </c>
      <c r="J764" s="65" t="n">
        <v>379.4355436</v>
      </c>
      <c r="K764" s="65" t="n">
        <v>683.4322092</v>
      </c>
      <c r="L764" s="65" t="n">
        <v>515.1629885</v>
      </c>
      <c r="M764" s="65" t="n">
        <v>288.1232185</v>
      </c>
      <c r="N764" s="65" t="n">
        <v>77.31039108</v>
      </c>
      <c r="O764" s="65" t="n">
        <v>5378</v>
      </c>
      <c r="P764" s="65" t="n">
        <v>197.9</v>
      </c>
      <c r="Q764" s="65" t="n">
        <v>244.8485124</v>
      </c>
      <c r="R764" s="65" t="n">
        <v>52.05880161</v>
      </c>
      <c r="S764" s="65" t="n">
        <v>10646</v>
      </c>
      <c r="T764" s="66" t="n">
        <v>12620</v>
      </c>
      <c r="U764" s="66" t="n">
        <v>35151</v>
      </c>
      <c r="V764" s="65" t="n">
        <v>459.3</v>
      </c>
      <c r="W764" s="66" t="n">
        <v>1326</v>
      </c>
      <c r="X764" s="65" t="n">
        <v>1003</v>
      </c>
      <c r="Y764" s="65" t="n">
        <v>425.5107238</v>
      </c>
      <c r="Z764" s="65" t="n">
        <v>238.2431315</v>
      </c>
      <c r="AA764" s="65" t="n">
        <v>436.1</v>
      </c>
      <c r="AB764" s="65" t="n">
        <v>6847</v>
      </c>
      <c r="AC764" s="67" t="n">
        <v>587.1</v>
      </c>
      <c r="AD764" s="63"/>
    </row>
    <row r="765" customFormat="false" ht="15" hidden="false" customHeight="false" outlineLevel="0" collapsed="false">
      <c r="A765" s="64" t="n">
        <v>31168</v>
      </c>
      <c r="B765" s="65" t="n">
        <v>1069</v>
      </c>
      <c r="C765" s="65" t="n">
        <v>49.04215214</v>
      </c>
      <c r="D765" s="65" t="n">
        <v>162.3408118</v>
      </c>
      <c r="E765" s="65" t="n">
        <v>176.9761844</v>
      </c>
      <c r="F765" s="65" t="n">
        <v>59.88285325</v>
      </c>
      <c r="G765" s="65" t="n">
        <v>127.6982045</v>
      </c>
      <c r="H765" s="65" t="n">
        <v>9.63</v>
      </c>
      <c r="I765" s="65" t="n">
        <v>277.4</v>
      </c>
      <c r="J765" s="65" t="n">
        <v>94.25544212</v>
      </c>
      <c r="K765" s="65" t="n">
        <v>290.2494646</v>
      </c>
      <c r="L765" s="65" t="n">
        <v>218.7865594</v>
      </c>
      <c r="M765" s="65" t="n">
        <v>122.3641625</v>
      </c>
      <c r="N765" s="65" t="n">
        <v>32.83324859</v>
      </c>
      <c r="O765" s="65" t="n">
        <v>7818</v>
      </c>
      <c r="P765" s="65" t="n">
        <v>249.9</v>
      </c>
      <c r="Q765" s="65" t="n">
        <v>103.9856604</v>
      </c>
      <c r="R765" s="65" t="n">
        <v>22.10905353</v>
      </c>
      <c r="S765" s="65" t="n">
        <v>7202</v>
      </c>
      <c r="T765" s="66" t="n">
        <v>4559</v>
      </c>
      <c r="U765" s="66" t="n">
        <v>16589</v>
      </c>
      <c r="V765" s="65" t="n">
        <v>688.8</v>
      </c>
      <c r="W765" s="66" t="n">
        <v>857.4</v>
      </c>
      <c r="X765" s="65" t="n">
        <v>1032</v>
      </c>
      <c r="Y765" s="65" t="n">
        <v>200.2443816</v>
      </c>
      <c r="Z765" s="65" t="n">
        <v>101.1803957</v>
      </c>
      <c r="AA765" s="65" t="n">
        <v>409.6</v>
      </c>
      <c r="AB765" s="65" t="n">
        <v>2564</v>
      </c>
      <c r="AC765" s="67" t="n">
        <v>696.1</v>
      </c>
      <c r="AD765" s="63"/>
    </row>
    <row r="766" customFormat="false" ht="15" hidden="false" customHeight="false" outlineLevel="0" collapsed="false">
      <c r="A766" s="64" t="n">
        <v>31199</v>
      </c>
      <c r="B766" s="65" t="n">
        <v>4132</v>
      </c>
      <c r="C766" s="65" t="n">
        <v>30.0292286</v>
      </c>
      <c r="D766" s="65" t="n">
        <v>99.40365858</v>
      </c>
      <c r="E766" s="65" t="n">
        <v>43.14903154</v>
      </c>
      <c r="F766" s="65" t="n">
        <v>43.15238824</v>
      </c>
      <c r="G766" s="65" t="n">
        <v>92.02104109</v>
      </c>
      <c r="H766" s="65" t="n">
        <v>10.73</v>
      </c>
      <c r="I766" s="65" t="n">
        <v>150</v>
      </c>
      <c r="J766" s="65" t="n">
        <v>126.4578946</v>
      </c>
      <c r="K766" s="65" t="n">
        <v>177.7240016</v>
      </c>
      <c r="L766" s="65" t="n">
        <v>133.9662172</v>
      </c>
      <c r="M766" s="65" t="n">
        <v>74.92537029</v>
      </c>
      <c r="N766" s="65" t="n">
        <v>20.10427937</v>
      </c>
      <c r="O766" s="65" t="n">
        <v>5855</v>
      </c>
      <c r="P766" s="65" t="n">
        <v>203.2</v>
      </c>
      <c r="Q766" s="65" t="n">
        <v>63.67194407</v>
      </c>
      <c r="R766" s="65" t="n">
        <v>13.53769754</v>
      </c>
      <c r="S766" s="65" t="n">
        <v>11661</v>
      </c>
      <c r="T766" s="66" t="n">
        <v>4012</v>
      </c>
      <c r="U766" s="66" t="n">
        <v>15123</v>
      </c>
      <c r="V766" s="65" t="n">
        <v>721</v>
      </c>
      <c r="W766" s="66" t="n">
        <v>698.7</v>
      </c>
      <c r="X766" s="65" t="n">
        <v>301.4</v>
      </c>
      <c r="Y766" s="65" t="n">
        <v>144.2987905</v>
      </c>
      <c r="Z766" s="65" t="n">
        <v>61.95423937</v>
      </c>
      <c r="AA766" s="65" t="n">
        <v>50</v>
      </c>
      <c r="AB766" s="65" t="n">
        <v>2112</v>
      </c>
      <c r="AC766" s="67" t="n">
        <v>818.8</v>
      </c>
      <c r="AD766" s="63"/>
    </row>
    <row r="767" customFormat="false" ht="15" hidden="false" customHeight="false" outlineLevel="0" collapsed="false">
      <c r="A767" s="64" t="n">
        <v>31229</v>
      </c>
      <c r="B767" s="65" t="n">
        <v>1177</v>
      </c>
      <c r="C767" s="65" t="n">
        <v>23.136668</v>
      </c>
      <c r="D767" s="65" t="n">
        <v>76.58769651</v>
      </c>
      <c r="E767" s="65" t="n">
        <v>3.074406024</v>
      </c>
      <c r="F767" s="65" t="n">
        <v>37.96339664</v>
      </c>
      <c r="G767" s="65" t="n">
        <v>80.95568809</v>
      </c>
      <c r="H767" s="65" t="n">
        <v>13.25</v>
      </c>
      <c r="I767" s="65" t="n">
        <v>85</v>
      </c>
      <c r="J767" s="65" t="n">
        <v>134.9763876</v>
      </c>
      <c r="K767" s="65" t="n">
        <v>136.931297</v>
      </c>
      <c r="L767" s="65" t="n">
        <v>103.2171666</v>
      </c>
      <c r="M767" s="65" t="n">
        <v>57.72787041</v>
      </c>
      <c r="N767" s="65" t="n">
        <v>15.48977642</v>
      </c>
      <c r="O767" s="65" t="n">
        <v>8380</v>
      </c>
      <c r="P767" s="65" t="n">
        <v>145.8</v>
      </c>
      <c r="Q767" s="65" t="n">
        <v>49.05742503</v>
      </c>
      <c r="R767" s="65" t="n">
        <v>10.43041157</v>
      </c>
      <c r="S767" s="65" t="n">
        <v>12704</v>
      </c>
      <c r="T767" s="66" t="n">
        <v>6544</v>
      </c>
      <c r="U767" s="66" t="n">
        <v>17020</v>
      </c>
      <c r="V767" s="65" t="n">
        <v>1068</v>
      </c>
      <c r="W767" s="66" t="n">
        <v>918.6</v>
      </c>
      <c r="X767" s="65" t="n">
        <v>314.7</v>
      </c>
      <c r="Y767" s="65" t="n">
        <v>126.9471388</v>
      </c>
      <c r="Z767" s="65" t="n">
        <v>47.73398233</v>
      </c>
      <c r="AA767" s="65" t="n">
        <v>50</v>
      </c>
      <c r="AB767" s="65" t="n">
        <v>1108</v>
      </c>
      <c r="AC767" s="67" t="n">
        <v>1058</v>
      </c>
      <c r="AD767" s="63"/>
    </row>
    <row r="768" customFormat="false" ht="15" hidden="false" customHeight="false" outlineLevel="0" collapsed="false">
      <c r="A768" s="64" t="n">
        <v>31260</v>
      </c>
      <c r="B768" s="65" t="n">
        <v>595.4</v>
      </c>
      <c r="C768" s="65" t="n">
        <v>44.28204692</v>
      </c>
      <c r="D768" s="65" t="n">
        <v>146.5837679</v>
      </c>
      <c r="E768" s="65" t="n">
        <v>153.0546234</v>
      </c>
      <c r="F768" s="65" t="n">
        <v>64.02411683</v>
      </c>
      <c r="G768" s="65" t="n">
        <v>136.5293122</v>
      </c>
      <c r="H768" s="65" t="n">
        <v>15.5</v>
      </c>
      <c r="I768" s="65" t="n">
        <v>85</v>
      </c>
      <c r="J768" s="65" t="n">
        <v>91.49664568</v>
      </c>
      <c r="K768" s="65" t="n">
        <v>262.0774141</v>
      </c>
      <c r="L768" s="65" t="n">
        <v>197.5508061</v>
      </c>
      <c r="M768" s="65" t="n">
        <v>110.4873125</v>
      </c>
      <c r="N768" s="65" t="n">
        <v>29.64640399</v>
      </c>
      <c r="O768" s="65" t="n">
        <v>7521</v>
      </c>
      <c r="P768" s="65" t="n">
        <v>137</v>
      </c>
      <c r="Q768" s="65" t="n">
        <v>93.89265548</v>
      </c>
      <c r="R768" s="65" t="n">
        <v>19.96311546</v>
      </c>
      <c r="S768" s="65" t="n">
        <v>8502</v>
      </c>
      <c r="T768" s="66" t="n">
        <v>3712</v>
      </c>
      <c r="U768" s="66" t="n">
        <v>12482</v>
      </c>
      <c r="V768" s="65" t="n">
        <v>1176</v>
      </c>
      <c r="W768" s="66" t="n">
        <v>1110</v>
      </c>
      <c r="X768" s="65" t="n">
        <v>340.7</v>
      </c>
      <c r="Y768" s="65" t="n">
        <v>214.0924987</v>
      </c>
      <c r="Z768" s="65" t="n">
        <v>91.35967399</v>
      </c>
      <c r="AA768" s="65" t="n">
        <v>50</v>
      </c>
      <c r="AB768" s="65" t="n">
        <v>600</v>
      </c>
      <c r="AC768" s="67" t="n">
        <v>1191</v>
      </c>
      <c r="AD768" s="63"/>
    </row>
    <row r="769" customFormat="false" ht="15" hidden="false" customHeight="false" outlineLevel="0" collapsed="false">
      <c r="A769" s="64" t="n">
        <v>31291</v>
      </c>
      <c r="B769" s="65" t="n">
        <v>652</v>
      </c>
      <c r="C769" s="65" t="n">
        <v>43.77528898</v>
      </c>
      <c r="D769" s="65" t="n">
        <v>144.9062824</v>
      </c>
      <c r="E769" s="65" t="n">
        <v>148.6890908</v>
      </c>
      <c r="F769" s="65" t="n">
        <v>48.43587665</v>
      </c>
      <c r="G769" s="65" t="n">
        <v>103.2879054</v>
      </c>
      <c r="H769" s="65" t="n">
        <v>14.85</v>
      </c>
      <c r="I769" s="65" t="n">
        <v>150</v>
      </c>
      <c r="J769" s="65" t="n">
        <v>76.27691919</v>
      </c>
      <c r="K769" s="65" t="n">
        <v>259.0782345</v>
      </c>
      <c r="L769" s="65" t="n">
        <v>195.2900605</v>
      </c>
      <c r="M769" s="65" t="n">
        <v>109.2229101</v>
      </c>
      <c r="N769" s="65" t="n">
        <v>29.30713442</v>
      </c>
      <c r="O769" s="65" t="n">
        <v>1000</v>
      </c>
      <c r="P769" s="65" t="n">
        <v>75.68</v>
      </c>
      <c r="Q769" s="65" t="n">
        <v>92.81816023</v>
      </c>
      <c r="R769" s="65" t="n">
        <v>19.73466018</v>
      </c>
      <c r="S769" s="65" t="n">
        <v>4407</v>
      </c>
      <c r="T769" s="66" t="n">
        <v>4417</v>
      </c>
      <c r="U769" s="66" t="n">
        <v>12282</v>
      </c>
      <c r="V769" s="65" t="n">
        <v>1222</v>
      </c>
      <c r="W769" s="66" t="n">
        <v>1283</v>
      </c>
      <c r="X769" s="65" t="n">
        <v>259.2</v>
      </c>
      <c r="Y769" s="65" t="n">
        <v>161.9664335</v>
      </c>
      <c r="Z769" s="65" t="n">
        <v>90.31416585</v>
      </c>
      <c r="AA769" s="65" t="n">
        <v>50</v>
      </c>
      <c r="AB769" s="65" t="n">
        <v>638</v>
      </c>
      <c r="AC769" s="67" t="n">
        <v>1387</v>
      </c>
      <c r="AD769" s="63"/>
    </row>
    <row r="770" customFormat="false" ht="15" hidden="false" customHeight="false" outlineLevel="0" collapsed="false">
      <c r="A770" s="64" t="n">
        <v>31321</v>
      </c>
      <c r="B770" s="65" t="n">
        <v>1145</v>
      </c>
      <c r="C770" s="65" t="n">
        <v>31.70392929</v>
      </c>
      <c r="D770" s="65" t="n">
        <v>104.9473033</v>
      </c>
      <c r="E770" s="65" t="n">
        <v>65.75604586</v>
      </c>
      <c r="F770" s="65" t="n">
        <v>27.88150917</v>
      </c>
      <c r="G770" s="65" t="n">
        <v>59.4563964</v>
      </c>
      <c r="H770" s="65" t="n">
        <v>17.63</v>
      </c>
      <c r="I770" s="65" t="n">
        <v>150</v>
      </c>
      <c r="J770" s="65" t="n">
        <v>78.26443903</v>
      </c>
      <c r="K770" s="65" t="n">
        <v>187.6354952</v>
      </c>
      <c r="L770" s="65" t="n">
        <v>141.437382</v>
      </c>
      <c r="M770" s="65" t="n">
        <v>79.10388486</v>
      </c>
      <c r="N770" s="65" t="n">
        <v>21.22547535</v>
      </c>
      <c r="O770" s="65" t="n">
        <v>1700</v>
      </c>
      <c r="P770" s="65" t="n">
        <v>243.6</v>
      </c>
      <c r="Q770" s="65" t="n">
        <v>67.22286607</v>
      </c>
      <c r="R770" s="65" t="n">
        <v>14.29268168</v>
      </c>
      <c r="S770" s="65" t="n">
        <v>4769</v>
      </c>
      <c r="T770" s="66" t="n">
        <v>5211</v>
      </c>
      <c r="U770" s="66" t="n">
        <v>12990</v>
      </c>
      <c r="V770" s="65" t="n">
        <v>552.3</v>
      </c>
      <c r="W770" s="66" t="n">
        <v>1476</v>
      </c>
      <c r="X770" s="65" t="n">
        <v>635.6</v>
      </c>
      <c r="Y770" s="65" t="n">
        <v>93.23396028</v>
      </c>
      <c r="Z770" s="65" t="n">
        <v>65.40936666</v>
      </c>
      <c r="AA770" s="65" t="n">
        <v>126</v>
      </c>
      <c r="AB770" s="65" t="n">
        <v>698.1</v>
      </c>
      <c r="AC770" s="67" t="n">
        <v>603.2</v>
      </c>
      <c r="AD770" s="63"/>
    </row>
    <row r="771" customFormat="false" ht="15" hidden="false" customHeight="false" outlineLevel="0" collapsed="false">
      <c r="A771" s="64" t="n">
        <v>31352</v>
      </c>
      <c r="B771" s="65" t="n">
        <v>1355</v>
      </c>
      <c r="C771" s="65" t="n">
        <v>33.5307456</v>
      </c>
      <c r="D771" s="65" t="n">
        <v>110.9944858</v>
      </c>
      <c r="E771" s="65" t="n">
        <v>86.81765635</v>
      </c>
      <c r="F771" s="65" t="n">
        <v>27.31156285</v>
      </c>
      <c r="G771" s="65" t="n">
        <v>58.24100472</v>
      </c>
      <c r="H771" s="65" t="n">
        <v>35.29</v>
      </c>
      <c r="I771" s="65" t="n">
        <v>150</v>
      </c>
      <c r="J771" s="65" t="n">
        <v>62.60719857</v>
      </c>
      <c r="K771" s="65" t="n">
        <v>198.4472649</v>
      </c>
      <c r="L771" s="65" t="n">
        <v>149.5871641</v>
      </c>
      <c r="M771" s="65" t="n">
        <v>83.6619403</v>
      </c>
      <c r="N771" s="65" t="n">
        <v>22.44851128</v>
      </c>
      <c r="O771" s="65" t="n">
        <v>1700</v>
      </c>
      <c r="P771" s="65" t="n">
        <v>219.5</v>
      </c>
      <c r="Q771" s="65" t="n">
        <v>71.09632375</v>
      </c>
      <c r="R771" s="65" t="n">
        <v>15.11624219</v>
      </c>
      <c r="S771" s="65" t="n">
        <v>4372</v>
      </c>
      <c r="T771" s="66" t="n">
        <v>5359</v>
      </c>
      <c r="U771" s="66" t="n">
        <v>11631</v>
      </c>
      <c r="V771" s="65" t="n">
        <v>582.9</v>
      </c>
      <c r="W771" s="66" t="n">
        <v>886.6</v>
      </c>
      <c r="X771" s="65" t="n">
        <v>200.1</v>
      </c>
      <c r="Y771" s="65" t="n">
        <v>91.32809671</v>
      </c>
      <c r="Z771" s="65" t="n">
        <v>69.17832845</v>
      </c>
      <c r="AA771" s="65" t="n">
        <v>150</v>
      </c>
      <c r="AB771" s="65" t="n">
        <v>1408</v>
      </c>
      <c r="AC771" s="67" t="n">
        <v>385.5</v>
      </c>
      <c r="AD771" s="63"/>
    </row>
    <row r="772" customFormat="false" ht="15" hidden="false" customHeight="false" outlineLevel="0" collapsed="false">
      <c r="A772" s="64" t="n">
        <v>31382</v>
      </c>
      <c r="B772" s="65" t="n">
        <v>1420</v>
      </c>
      <c r="C772" s="65" t="n">
        <v>129.3224374</v>
      </c>
      <c r="D772" s="65" t="n">
        <v>428.0870345</v>
      </c>
      <c r="E772" s="65" t="n">
        <v>355.4535257</v>
      </c>
      <c r="F772" s="65" t="n">
        <v>98.15955276</v>
      </c>
      <c r="G772" s="65" t="n">
        <v>209.3220006</v>
      </c>
      <c r="H772" s="65" t="n">
        <v>5.09</v>
      </c>
      <c r="I772" s="65" t="n">
        <v>150</v>
      </c>
      <c r="J772" s="65" t="n">
        <v>83.1405657</v>
      </c>
      <c r="K772" s="65" t="n">
        <v>765.377672</v>
      </c>
      <c r="L772" s="65" t="n">
        <v>576.9324938</v>
      </c>
      <c r="M772" s="65" t="n">
        <v>322.6700107</v>
      </c>
      <c r="N772" s="65" t="n">
        <v>86.58012652</v>
      </c>
      <c r="O772" s="65" t="n">
        <v>2058</v>
      </c>
      <c r="P772" s="65" t="n">
        <v>209</v>
      </c>
      <c r="Q772" s="65" t="n">
        <v>274.2065444</v>
      </c>
      <c r="R772" s="65" t="n">
        <v>58.30079976</v>
      </c>
      <c r="S772" s="65" t="n">
        <v>3862</v>
      </c>
      <c r="T772" s="66" t="n">
        <v>4563</v>
      </c>
      <c r="U772" s="66" t="n">
        <v>10173</v>
      </c>
      <c r="V772" s="65" t="n">
        <v>139.8</v>
      </c>
      <c r="W772" s="66" t="n">
        <v>472.9</v>
      </c>
      <c r="X772" s="65" t="n">
        <v>200</v>
      </c>
      <c r="Y772" s="65" t="n">
        <v>328.2391849</v>
      </c>
      <c r="Z772" s="65" t="n">
        <v>266.8091596</v>
      </c>
      <c r="AA772" s="65" t="n">
        <v>158.5</v>
      </c>
      <c r="AB772" s="65" t="n">
        <v>1462</v>
      </c>
      <c r="AC772" s="67" t="n">
        <v>261.8</v>
      </c>
      <c r="AD772" s="63"/>
    </row>
    <row r="773" customFormat="false" ht="15" hidden="false" customHeight="false" outlineLevel="0" collapsed="false">
      <c r="A773" s="64" t="n">
        <v>31413</v>
      </c>
      <c r="B773" s="65" t="n">
        <v>1185</v>
      </c>
      <c r="C773" s="65" t="n">
        <v>163.6842043</v>
      </c>
      <c r="D773" s="65" t="n">
        <v>541.8323921</v>
      </c>
      <c r="E773" s="65" t="n">
        <v>419.9069294</v>
      </c>
      <c r="F773" s="65" t="n">
        <v>110.9430331</v>
      </c>
      <c r="G773" s="65" t="n">
        <v>236.5823498</v>
      </c>
      <c r="H773" s="65" t="n">
        <v>140.9</v>
      </c>
      <c r="I773" s="65" t="n">
        <v>150</v>
      </c>
      <c r="J773" s="65" t="n">
        <v>390.2131326</v>
      </c>
      <c r="K773" s="65" t="n">
        <v>968.7432261</v>
      </c>
      <c r="L773" s="65" t="n">
        <v>730.2270052</v>
      </c>
      <c r="M773" s="65" t="n">
        <v>408.4054168</v>
      </c>
      <c r="N773" s="65" t="n">
        <v>109.5849986</v>
      </c>
      <c r="O773" s="65" t="n">
        <v>1700</v>
      </c>
      <c r="P773" s="65" t="n">
        <v>218.1</v>
      </c>
      <c r="Q773" s="65" t="n">
        <v>347.0649095</v>
      </c>
      <c r="R773" s="65" t="n">
        <v>73.79168078</v>
      </c>
      <c r="S773" s="65" t="n">
        <v>5287</v>
      </c>
      <c r="T773" s="66" t="n">
        <v>7391</v>
      </c>
      <c r="U773" s="66" t="n">
        <v>16759</v>
      </c>
      <c r="V773" s="65" t="n">
        <v>129.8</v>
      </c>
      <c r="W773" s="66" t="n">
        <v>459.6</v>
      </c>
      <c r="X773" s="65" t="n">
        <v>219.6</v>
      </c>
      <c r="Y773" s="65" t="n">
        <v>370.986315</v>
      </c>
      <c r="Z773" s="65" t="n">
        <v>337.701994</v>
      </c>
      <c r="AA773" s="65" t="n">
        <v>165.9</v>
      </c>
      <c r="AB773" s="65" t="n">
        <v>841.3</v>
      </c>
      <c r="AC773" s="67" t="n">
        <v>331</v>
      </c>
      <c r="AD773" s="63"/>
    </row>
    <row r="774" customFormat="false" ht="15" hidden="false" customHeight="false" outlineLevel="0" collapsed="false">
      <c r="A774" s="64" t="n">
        <v>31444</v>
      </c>
      <c r="B774" s="65" t="n">
        <v>968.7</v>
      </c>
      <c r="C774" s="65" t="n">
        <v>276.8606721</v>
      </c>
      <c r="D774" s="65" t="n">
        <v>916.4725505</v>
      </c>
      <c r="E774" s="65" t="n">
        <v>748.7885731</v>
      </c>
      <c r="F774" s="65" t="n">
        <v>191.6436228</v>
      </c>
      <c r="G774" s="65" t="n">
        <v>408.673689</v>
      </c>
      <c r="H774" s="65" t="n">
        <v>124.2</v>
      </c>
      <c r="I774" s="65" t="n">
        <v>150</v>
      </c>
      <c r="J774" s="65" t="n">
        <v>341.2118012</v>
      </c>
      <c r="K774" s="65" t="n">
        <v>1638.563121</v>
      </c>
      <c r="L774" s="65" t="n">
        <v>1235.129194</v>
      </c>
      <c r="M774" s="65" t="n">
        <v>690.7899185</v>
      </c>
      <c r="N774" s="65" t="n">
        <v>185.3555538</v>
      </c>
      <c r="O774" s="65" t="n">
        <v>1700</v>
      </c>
      <c r="P774" s="65" t="n">
        <v>223.9</v>
      </c>
      <c r="Q774" s="65" t="n">
        <v>587.0366324</v>
      </c>
      <c r="R774" s="65" t="n">
        <v>124.8135971</v>
      </c>
      <c r="S774" s="65" t="n">
        <v>4982</v>
      </c>
      <c r="T774" s="66" t="n">
        <v>7116</v>
      </c>
      <c r="U774" s="66" t="n">
        <v>13901</v>
      </c>
      <c r="V774" s="65" t="n">
        <v>193.9</v>
      </c>
      <c r="W774" s="66" t="n">
        <v>605.8</v>
      </c>
      <c r="X774" s="65" t="n">
        <v>221.6</v>
      </c>
      <c r="Y774" s="65" t="n">
        <v>640.8438586</v>
      </c>
      <c r="Z774" s="65" t="n">
        <v>571.1998993</v>
      </c>
      <c r="AA774" s="65" t="n">
        <v>150</v>
      </c>
      <c r="AB774" s="65" t="n">
        <v>1076</v>
      </c>
      <c r="AC774" s="67" t="n">
        <v>1052</v>
      </c>
      <c r="AD774" s="63"/>
    </row>
    <row r="775" customFormat="false" ht="15" hidden="false" customHeight="false" outlineLevel="0" collapsed="false">
      <c r="A775" s="64" t="n">
        <v>31472</v>
      </c>
      <c r="B775" s="65" t="n">
        <v>515.9</v>
      </c>
      <c r="C775" s="65" t="n">
        <v>103.3609213</v>
      </c>
      <c r="D775" s="65" t="n">
        <v>342.1484403</v>
      </c>
      <c r="E775" s="65" t="n">
        <v>484.209087</v>
      </c>
      <c r="F775" s="65" t="n">
        <v>78.93546906</v>
      </c>
      <c r="G775" s="65" t="n">
        <v>168.3272778</v>
      </c>
      <c r="H775" s="65" t="n">
        <v>4.43</v>
      </c>
      <c r="I775" s="65" t="n">
        <v>150</v>
      </c>
      <c r="J775" s="65" t="n">
        <v>111.1192358</v>
      </c>
      <c r="K775" s="65" t="n">
        <v>611.7278861</v>
      </c>
      <c r="L775" s="65" t="n">
        <v>461.1131311</v>
      </c>
      <c r="M775" s="65" t="n">
        <v>257.893914</v>
      </c>
      <c r="N775" s="65" t="n">
        <v>69.19914143</v>
      </c>
      <c r="O775" s="65" t="n">
        <v>4039</v>
      </c>
      <c r="P775" s="65" t="n">
        <v>262.4</v>
      </c>
      <c r="Q775" s="65" t="n">
        <v>219.1595024</v>
      </c>
      <c r="R775" s="65" t="n">
        <v>46.59689758</v>
      </c>
      <c r="S775" s="65" t="n">
        <v>9398</v>
      </c>
      <c r="T775" s="66" t="n">
        <v>10609</v>
      </c>
      <c r="U775" s="66" t="n">
        <v>19196</v>
      </c>
      <c r="V775" s="65" t="n">
        <v>125.8</v>
      </c>
      <c r="W775" s="66" t="n">
        <v>548.4</v>
      </c>
      <c r="X775" s="65" t="n">
        <v>200</v>
      </c>
      <c r="Y775" s="65" t="n">
        <v>263.9550945</v>
      </c>
      <c r="Z775" s="65" t="n">
        <v>213.2471447</v>
      </c>
      <c r="AA775" s="65" t="n">
        <v>150</v>
      </c>
      <c r="AB775" s="65" t="n">
        <v>2051</v>
      </c>
      <c r="AC775" s="67" t="n">
        <v>213.9</v>
      </c>
      <c r="AD775" s="63"/>
    </row>
    <row r="776" customFormat="false" ht="15" hidden="false" customHeight="false" outlineLevel="0" collapsed="false">
      <c r="A776" s="64" t="n">
        <v>31503</v>
      </c>
      <c r="B776" s="65" t="n">
        <v>1578</v>
      </c>
      <c r="C776" s="65" t="n">
        <v>54.75139918</v>
      </c>
      <c r="D776" s="65" t="n">
        <v>181.2397336</v>
      </c>
      <c r="E776" s="65" t="n">
        <v>208.6844066</v>
      </c>
      <c r="F776" s="65" t="n">
        <v>55.75191465</v>
      </c>
      <c r="G776" s="65" t="n">
        <v>118.8891146</v>
      </c>
      <c r="H776" s="65" t="n">
        <v>5.077</v>
      </c>
      <c r="I776" s="65" t="n">
        <v>150</v>
      </c>
      <c r="J776" s="65" t="n">
        <v>80.59321796</v>
      </c>
      <c r="K776" s="65" t="n">
        <v>324.038885</v>
      </c>
      <c r="L776" s="65" t="n">
        <v>244.2566185</v>
      </c>
      <c r="M776" s="65" t="n">
        <v>136.6091987</v>
      </c>
      <c r="N776" s="65" t="n">
        <v>36.6555345</v>
      </c>
      <c r="O776" s="65" t="n">
        <v>2645</v>
      </c>
      <c r="P776" s="65" t="n">
        <v>194</v>
      </c>
      <c r="Q776" s="65" t="n">
        <v>116.0911615</v>
      </c>
      <c r="R776" s="65" t="n">
        <v>24.6828812</v>
      </c>
      <c r="S776" s="65" t="n">
        <v>6930</v>
      </c>
      <c r="T776" s="66" t="n">
        <v>6724</v>
      </c>
      <c r="U776" s="66" t="n">
        <v>12902</v>
      </c>
      <c r="V776" s="65" t="n">
        <v>613</v>
      </c>
      <c r="W776" s="66" t="n">
        <v>856</v>
      </c>
      <c r="X776" s="65" t="n">
        <v>687.5</v>
      </c>
      <c r="Y776" s="65" t="n">
        <v>186.4307905</v>
      </c>
      <c r="Z776" s="65" t="n">
        <v>112.9593216</v>
      </c>
      <c r="AA776" s="65" t="n">
        <v>326.7</v>
      </c>
      <c r="AB776" s="65" t="n">
        <v>1533</v>
      </c>
      <c r="AC776" s="67" t="n">
        <v>350.9</v>
      </c>
      <c r="AD776" s="63"/>
    </row>
    <row r="777" customFormat="false" ht="15" hidden="false" customHeight="false" outlineLevel="0" collapsed="false">
      <c r="A777" s="64" t="n">
        <v>31533</v>
      </c>
      <c r="B777" s="65" t="n">
        <v>504.6</v>
      </c>
      <c r="C777" s="65" t="n">
        <v>26.02081957</v>
      </c>
      <c r="D777" s="65" t="n">
        <v>86.13490208</v>
      </c>
      <c r="E777" s="65" t="n">
        <v>37.08862288</v>
      </c>
      <c r="F777" s="65" t="n">
        <v>40.79387261</v>
      </c>
      <c r="G777" s="65" t="n">
        <v>86.9915845</v>
      </c>
      <c r="H777" s="65" t="n">
        <v>10.33</v>
      </c>
      <c r="I777" s="65" t="n">
        <v>237.1</v>
      </c>
      <c r="J777" s="65" t="n">
        <v>11.78086161</v>
      </c>
      <c r="K777" s="65" t="n">
        <v>154.0007651</v>
      </c>
      <c r="L777" s="65" t="n">
        <v>116.0839265</v>
      </c>
      <c r="M777" s="65" t="n">
        <v>64.92406341</v>
      </c>
      <c r="N777" s="65" t="n">
        <v>17.42068813</v>
      </c>
      <c r="O777" s="65" t="n">
        <v>1249</v>
      </c>
      <c r="P777" s="65" t="n">
        <v>233.9</v>
      </c>
      <c r="Q777" s="65" t="n">
        <v>55.17278485</v>
      </c>
      <c r="R777" s="65" t="n">
        <v>11.73063717</v>
      </c>
      <c r="S777" s="65" t="n">
        <v>5183</v>
      </c>
      <c r="T777" s="66" t="n">
        <v>4218</v>
      </c>
      <c r="U777" s="66" t="n">
        <v>8701</v>
      </c>
      <c r="V777" s="65" t="n">
        <v>381.8</v>
      </c>
      <c r="W777" s="66" t="n">
        <v>573.8</v>
      </c>
      <c r="X777" s="65" t="n">
        <v>697.9</v>
      </c>
      <c r="Y777" s="65" t="n">
        <v>136.4120671</v>
      </c>
      <c r="Z777" s="65" t="n">
        <v>53.68436552</v>
      </c>
      <c r="AA777" s="65" t="n">
        <v>310.3</v>
      </c>
      <c r="AB777" s="65" t="n">
        <v>2000</v>
      </c>
      <c r="AC777" s="67" t="n">
        <v>702.1</v>
      </c>
      <c r="AD777" s="63"/>
    </row>
    <row r="778" customFormat="false" ht="15" hidden="false" customHeight="false" outlineLevel="0" collapsed="false">
      <c r="A778" s="64" t="n">
        <v>31564</v>
      </c>
      <c r="B778" s="65" t="n">
        <v>989.7</v>
      </c>
      <c r="C778" s="65" t="n">
        <v>19.40623973</v>
      </c>
      <c r="D778" s="65" t="n">
        <v>64.2391203</v>
      </c>
      <c r="E778" s="65" t="n">
        <v>3.201611908</v>
      </c>
      <c r="F778" s="65" t="n">
        <v>26.71378023</v>
      </c>
      <c r="G778" s="65" t="n">
        <v>56.96625306</v>
      </c>
      <c r="H778" s="65" t="n">
        <v>8.015</v>
      </c>
      <c r="I778" s="65" t="n">
        <v>150</v>
      </c>
      <c r="J778" s="65" t="n">
        <v>50.5103696</v>
      </c>
      <c r="K778" s="65" t="n">
        <v>114.8532527</v>
      </c>
      <c r="L778" s="65" t="n">
        <v>86.57500202</v>
      </c>
      <c r="M778" s="65" t="n">
        <v>48.42014815</v>
      </c>
      <c r="N778" s="65" t="n">
        <v>12.99229062</v>
      </c>
      <c r="O778" s="65" t="n">
        <v>3051</v>
      </c>
      <c r="P778" s="65" t="n">
        <v>185.2</v>
      </c>
      <c r="Q778" s="65" t="n">
        <v>41.14767739</v>
      </c>
      <c r="R778" s="65" t="n">
        <v>8.748669751</v>
      </c>
      <c r="S778" s="65" t="n">
        <v>14944</v>
      </c>
      <c r="T778" s="66" t="n">
        <v>7691</v>
      </c>
      <c r="U778" s="66" t="n">
        <v>11776</v>
      </c>
      <c r="V778" s="65" t="n">
        <v>630.7</v>
      </c>
      <c r="W778" s="66" t="n">
        <v>608.2</v>
      </c>
      <c r="X778" s="65" t="n">
        <v>300.8</v>
      </c>
      <c r="Y778" s="65" t="n">
        <v>89.32915037</v>
      </c>
      <c r="Z778" s="65" t="n">
        <v>40.03761927</v>
      </c>
      <c r="AA778" s="65" t="n">
        <v>50</v>
      </c>
      <c r="AB778" s="65" t="n">
        <v>1500</v>
      </c>
      <c r="AC778" s="67" t="n">
        <v>680.8</v>
      </c>
      <c r="AD778" s="63"/>
    </row>
    <row r="779" customFormat="false" ht="15" hidden="false" customHeight="false" outlineLevel="0" collapsed="false">
      <c r="A779" s="64" t="n">
        <v>31594</v>
      </c>
      <c r="B779" s="65" t="n">
        <v>443.2</v>
      </c>
      <c r="C779" s="65" t="n">
        <v>17.13532717</v>
      </c>
      <c r="D779" s="65" t="n">
        <v>56.72187704</v>
      </c>
      <c r="E779" s="65" t="n">
        <v>0.302805004</v>
      </c>
      <c r="F779" s="65" t="n">
        <v>31.29304338</v>
      </c>
      <c r="G779" s="65" t="n">
        <v>66.73138031</v>
      </c>
      <c r="H779" s="65" t="n">
        <v>12.96</v>
      </c>
      <c r="I779" s="65" t="n">
        <v>85</v>
      </c>
      <c r="J779" s="65" t="n">
        <v>16.51077497</v>
      </c>
      <c r="K779" s="65" t="n">
        <v>101.4131583</v>
      </c>
      <c r="L779" s="65" t="n">
        <v>76.44402034</v>
      </c>
      <c r="M779" s="65" t="n">
        <v>42.75403643</v>
      </c>
      <c r="N779" s="65" t="n">
        <v>11.47193653</v>
      </c>
      <c r="O779" s="65" t="n">
        <v>1771</v>
      </c>
      <c r="P779" s="65" t="n">
        <v>137.1</v>
      </c>
      <c r="Q779" s="65" t="n">
        <v>36.33258809</v>
      </c>
      <c r="R779" s="65" t="n">
        <v>7.724902949</v>
      </c>
      <c r="S779" s="65" t="n">
        <v>12589</v>
      </c>
      <c r="T779" s="66" t="n">
        <v>6328</v>
      </c>
      <c r="U779" s="66" t="n">
        <v>8907</v>
      </c>
      <c r="V779" s="65" t="n">
        <v>898.4</v>
      </c>
      <c r="W779" s="66" t="n">
        <v>742.3</v>
      </c>
      <c r="X779" s="65" t="n">
        <v>330.4</v>
      </c>
      <c r="Y779" s="65" t="n">
        <v>104.6419097</v>
      </c>
      <c r="Z779" s="65" t="n">
        <v>35.35242865</v>
      </c>
      <c r="AA779" s="65" t="n">
        <v>50</v>
      </c>
      <c r="AB779" s="65" t="n">
        <v>700</v>
      </c>
      <c r="AC779" s="67" t="n">
        <v>982.7</v>
      </c>
      <c r="AD779" s="63"/>
    </row>
    <row r="780" customFormat="false" ht="15" hidden="false" customHeight="false" outlineLevel="0" collapsed="false">
      <c r="A780" s="64" t="n">
        <v>31625</v>
      </c>
      <c r="B780" s="65" t="n">
        <v>863.9</v>
      </c>
      <c r="C780" s="65" t="n">
        <v>18.14837435</v>
      </c>
      <c r="D780" s="65" t="n">
        <v>60.07529637</v>
      </c>
      <c r="E780" s="65" t="n">
        <v>21.62256763</v>
      </c>
      <c r="F780" s="65" t="n">
        <v>30.82914463</v>
      </c>
      <c r="G780" s="65" t="n">
        <v>65.74213155</v>
      </c>
      <c r="H780" s="65" t="n">
        <v>17.43</v>
      </c>
      <c r="I780" s="65" t="n">
        <v>85</v>
      </c>
      <c r="J780" s="65" t="n">
        <v>1.722873901</v>
      </c>
      <c r="K780" s="65" t="n">
        <v>107.4087435</v>
      </c>
      <c r="L780" s="65" t="n">
        <v>80.96342042</v>
      </c>
      <c r="M780" s="65" t="n">
        <v>45.28167162</v>
      </c>
      <c r="N780" s="65" t="n">
        <v>12.15016186</v>
      </c>
      <c r="O780" s="65" t="n">
        <v>3358</v>
      </c>
      <c r="P780" s="65" t="n">
        <v>116</v>
      </c>
      <c r="Q780" s="65" t="n">
        <v>38.48058477</v>
      </c>
      <c r="R780" s="65" t="n">
        <v>8.181602202</v>
      </c>
      <c r="S780" s="65" t="n">
        <v>8473</v>
      </c>
      <c r="T780" s="66" t="n">
        <v>4182</v>
      </c>
      <c r="U780" s="66" t="n">
        <v>9216</v>
      </c>
      <c r="V780" s="65" t="n">
        <v>1068</v>
      </c>
      <c r="W780" s="66" t="n">
        <v>985.3</v>
      </c>
      <c r="X780" s="65" t="n">
        <v>328.4</v>
      </c>
      <c r="Y780" s="65" t="n">
        <v>103.0906623</v>
      </c>
      <c r="Z780" s="65" t="n">
        <v>37.44247792</v>
      </c>
      <c r="AA780" s="65" t="n">
        <v>50</v>
      </c>
      <c r="AB780" s="65" t="n">
        <v>600</v>
      </c>
      <c r="AC780" s="67" t="n">
        <v>1144</v>
      </c>
      <c r="AD780" s="63"/>
    </row>
    <row r="781" customFormat="false" ht="15" hidden="false" customHeight="false" outlineLevel="0" collapsed="false">
      <c r="A781" s="64" t="n">
        <v>31656</v>
      </c>
      <c r="B781" s="65" t="n">
        <v>400.6</v>
      </c>
      <c r="C781" s="65" t="n">
        <v>19.40601356</v>
      </c>
      <c r="D781" s="65" t="n">
        <v>64.23837162</v>
      </c>
      <c r="E781" s="65" t="n">
        <v>17.00994058</v>
      </c>
      <c r="F781" s="65" t="n">
        <v>24.77136814</v>
      </c>
      <c r="G781" s="65" t="n">
        <v>52.82412349</v>
      </c>
      <c r="H781" s="65" t="n">
        <v>16.42</v>
      </c>
      <c r="I781" s="65" t="n">
        <v>150</v>
      </c>
      <c r="J781" s="65" t="n">
        <v>20.25558047</v>
      </c>
      <c r="K781" s="65" t="n">
        <v>114.8519141</v>
      </c>
      <c r="L781" s="65" t="n">
        <v>86.57399302</v>
      </c>
      <c r="M781" s="65" t="n">
        <v>48.41958384</v>
      </c>
      <c r="N781" s="65" t="n">
        <v>12.9921392</v>
      </c>
      <c r="O781" s="65" t="n">
        <v>1037</v>
      </c>
      <c r="P781" s="65" t="n">
        <v>78.69</v>
      </c>
      <c r="Q781" s="65" t="n">
        <v>41.14719783</v>
      </c>
      <c r="R781" s="65" t="n">
        <v>8.748567789</v>
      </c>
      <c r="S781" s="65" t="n">
        <v>5195</v>
      </c>
      <c r="T781" s="66" t="n">
        <v>3344</v>
      </c>
      <c r="U781" s="66" t="n">
        <v>6448</v>
      </c>
      <c r="V781" s="65" t="n">
        <v>1171</v>
      </c>
      <c r="W781" s="66" t="n">
        <v>1188</v>
      </c>
      <c r="X781" s="65" t="n">
        <v>256.5</v>
      </c>
      <c r="Y781" s="65" t="n">
        <v>82.83385017</v>
      </c>
      <c r="Z781" s="65" t="n">
        <v>40.03715264</v>
      </c>
      <c r="AA781" s="65" t="n">
        <v>50</v>
      </c>
      <c r="AB781" s="65" t="n">
        <v>500</v>
      </c>
      <c r="AC781" s="67" t="n">
        <v>1125</v>
      </c>
      <c r="AD781" s="63"/>
    </row>
    <row r="782" customFormat="false" ht="15" hidden="false" customHeight="false" outlineLevel="0" collapsed="false">
      <c r="A782" s="64" t="n">
        <v>31686</v>
      </c>
      <c r="B782" s="65" t="n">
        <v>620.8</v>
      </c>
      <c r="C782" s="65" t="n">
        <v>33.42649214</v>
      </c>
      <c r="D782" s="65" t="n">
        <v>110.6493829</v>
      </c>
      <c r="E782" s="65" t="n">
        <v>110.4818822</v>
      </c>
      <c r="F782" s="65" t="n">
        <v>31.00935953</v>
      </c>
      <c r="G782" s="65" t="n">
        <v>66.12643387</v>
      </c>
      <c r="H782" s="65" t="n">
        <v>7.672</v>
      </c>
      <c r="I782" s="65" t="n">
        <v>150</v>
      </c>
      <c r="J782" s="65" t="n">
        <v>26.85867811</v>
      </c>
      <c r="K782" s="65" t="n">
        <v>197.8302547</v>
      </c>
      <c r="L782" s="65" t="n">
        <v>149.1220692</v>
      </c>
      <c r="M782" s="65" t="n">
        <v>83.40181943</v>
      </c>
      <c r="N782" s="65" t="n">
        <v>22.3787146</v>
      </c>
      <c r="O782" s="65" t="n">
        <v>4113</v>
      </c>
      <c r="P782" s="65" t="n">
        <v>252.2</v>
      </c>
      <c r="Q782" s="65" t="n">
        <v>70.87527178</v>
      </c>
      <c r="R782" s="65" t="n">
        <v>15.06924292</v>
      </c>
      <c r="S782" s="65" t="n">
        <v>4096</v>
      </c>
      <c r="T782" s="66" t="n">
        <v>3250</v>
      </c>
      <c r="U782" s="66" t="n">
        <v>8900</v>
      </c>
      <c r="V782" s="65" t="n">
        <v>665.2</v>
      </c>
      <c r="W782" s="66" t="n">
        <v>868.4</v>
      </c>
      <c r="X782" s="65" t="n">
        <v>584.9</v>
      </c>
      <c r="Y782" s="65" t="n">
        <v>103.6932892</v>
      </c>
      <c r="Z782" s="65" t="n">
        <v>68.96323989</v>
      </c>
      <c r="AA782" s="65" t="n">
        <v>126</v>
      </c>
      <c r="AB782" s="65" t="n">
        <v>569.8</v>
      </c>
      <c r="AC782" s="67" t="n">
        <v>655.9</v>
      </c>
      <c r="AD782" s="63"/>
    </row>
    <row r="783" customFormat="false" ht="15" hidden="false" customHeight="false" outlineLevel="0" collapsed="false">
      <c r="A783" s="64" t="n">
        <v>31717</v>
      </c>
      <c r="B783" s="65" t="n">
        <v>641</v>
      </c>
      <c r="C783" s="65" t="n">
        <v>181.0773674</v>
      </c>
      <c r="D783" s="65" t="n">
        <v>599.4077653</v>
      </c>
      <c r="E783" s="65" t="n">
        <v>436.7022604</v>
      </c>
      <c r="F783" s="65" t="n">
        <v>165.7727167</v>
      </c>
      <c r="G783" s="65" t="n">
        <v>353.5048371</v>
      </c>
      <c r="H783" s="65" t="n">
        <v>6.802</v>
      </c>
      <c r="I783" s="65" t="n">
        <v>150</v>
      </c>
      <c r="J783" s="65" t="n">
        <v>234.6210689</v>
      </c>
      <c r="K783" s="65" t="n">
        <v>1071.682352</v>
      </c>
      <c r="L783" s="65" t="n">
        <v>807.8212816</v>
      </c>
      <c r="M783" s="65" t="n">
        <v>451.8027748</v>
      </c>
      <c r="N783" s="65" t="n">
        <v>121.2295538</v>
      </c>
      <c r="O783" s="65" t="n">
        <v>1521</v>
      </c>
      <c r="P783" s="65" t="n">
        <v>204.7</v>
      </c>
      <c r="Q783" s="65" t="n">
        <v>383.9441953</v>
      </c>
      <c r="R783" s="65" t="n">
        <v>81.63282063</v>
      </c>
      <c r="S783" s="65" t="n">
        <v>3781</v>
      </c>
      <c r="T783" s="66" t="n">
        <v>4131</v>
      </c>
      <c r="U783" s="66" t="n">
        <v>7960</v>
      </c>
      <c r="V783" s="65" t="n">
        <v>440.5</v>
      </c>
      <c r="W783" s="66" t="n">
        <v>809.8</v>
      </c>
      <c r="X783" s="65" t="n">
        <v>200</v>
      </c>
      <c r="Y783" s="65" t="n">
        <v>554.3332247</v>
      </c>
      <c r="Z783" s="65" t="n">
        <v>373.586372</v>
      </c>
      <c r="AA783" s="65" t="n">
        <v>150</v>
      </c>
      <c r="AB783" s="65" t="n">
        <v>600</v>
      </c>
      <c r="AC783" s="67" t="n">
        <v>532.4</v>
      </c>
      <c r="AD783" s="63"/>
    </row>
    <row r="784" customFormat="false" ht="15" hidden="false" customHeight="false" outlineLevel="0" collapsed="false">
      <c r="A784" s="64" t="n">
        <v>31747</v>
      </c>
      <c r="B784" s="65" t="n">
        <v>674.2</v>
      </c>
      <c r="C784" s="65" t="n">
        <v>392.2773499</v>
      </c>
      <c r="D784" s="65" t="n">
        <v>1298.52832</v>
      </c>
      <c r="E784" s="65" t="n">
        <v>975.9953117</v>
      </c>
      <c r="F784" s="65" t="n">
        <v>424.027324</v>
      </c>
      <c r="G784" s="65" t="n">
        <v>904.2242479</v>
      </c>
      <c r="H784" s="65" t="n">
        <v>18.11</v>
      </c>
      <c r="I784" s="65" t="n">
        <v>150</v>
      </c>
      <c r="J784" s="65" t="n">
        <v>374.2710225</v>
      </c>
      <c r="K784" s="65" t="n">
        <v>2321.641401</v>
      </c>
      <c r="L784" s="65" t="n">
        <v>1750.025395</v>
      </c>
      <c r="M784" s="65" t="n">
        <v>978.7639267</v>
      </c>
      <c r="N784" s="65" t="n">
        <v>262.6259082</v>
      </c>
      <c r="O784" s="65" t="n">
        <v>1516</v>
      </c>
      <c r="P784" s="65" t="n">
        <v>171.7</v>
      </c>
      <c r="Q784" s="65" t="n">
        <v>831.7583451</v>
      </c>
      <c r="R784" s="65" t="n">
        <v>176.845439</v>
      </c>
      <c r="S784" s="65" t="n">
        <v>3871</v>
      </c>
      <c r="T784" s="66" t="n">
        <v>4634</v>
      </c>
      <c r="U784" s="66" t="n">
        <v>8439</v>
      </c>
      <c r="V784" s="65" t="n">
        <v>154.5</v>
      </c>
      <c r="W784" s="66" t="n">
        <v>575.6</v>
      </c>
      <c r="X784" s="65" t="n">
        <v>200</v>
      </c>
      <c r="Y784" s="65" t="n">
        <v>1417.9199</v>
      </c>
      <c r="Z784" s="65" t="n">
        <v>809.3196519</v>
      </c>
      <c r="AA784" s="65" t="n">
        <v>156</v>
      </c>
      <c r="AB784" s="65" t="n">
        <v>599.1</v>
      </c>
      <c r="AC784" s="67" t="n">
        <v>261.2</v>
      </c>
      <c r="AD784" s="63"/>
    </row>
    <row r="785" customFormat="false" ht="15" hidden="false" customHeight="false" outlineLevel="0" collapsed="false">
      <c r="A785" s="64" t="n">
        <v>31778</v>
      </c>
      <c r="B785" s="65" t="n">
        <v>519.8</v>
      </c>
      <c r="C785" s="65" t="n">
        <v>152.6528369</v>
      </c>
      <c r="D785" s="65" t="n">
        <v>505.3160268</v>
      </c>
      <c r="E785" s="65" t="n">
        <v>510.8982857</v>
      </c>
      <c r="F785" s="65" t="n">
        <v>111.6192213</v>
      </c>
      <c r="G785" s="65" t="n">
        <v>238.0242987</v>
      </c>
      <c r="H785" s="65" t="n">
        <v>4.953</v>
      </c>
      <c r="I785" s="65" t="n">
        <v>150</v>
      </c>
      <c r="J785" s="65" t="n">
        <v>128.2152723</v>
      </c>
      <c r="K785" s="65" t="n">
        <v>903.455543</v>
      </c>
      <c r="L785" s="65" t="n">
        <v>681.0139341</v>
      </c>
      <c r="M785" s="65" t="n">
        <v>380.8812569</v>
      </c>
      <c r="N785" s="65" t="n">
        <v>102.1996043</v>
      </c>
      <c r="O785" s="65" t="n">
        <v>1514</v>
      </c>
      <c r="P785" s="65" t="n">
        <v>186.9</v>
      </c>
      <c r="Q785" s="65" t="n">
        <v>323.6747445</v>
      </c>
      <c r="R785" s="65" t="n">
        <v>68.81854885</v>
      </c>
      <c r="S785" s="65" t="n">
        <v>3896</v>
      </c>
      <c r="T785" s="66" t="n">
        <v>4323</v>
      </c>
      <c r="U785" s="66" t="n">
        <v>7505</v>
      </c>
      <c r="V785" s="65" t="n">
        <v>131</v>
      </c>
      <c r="W785" s="66" t="n">
        <v>388</v>
      </c>
      <c r="X785" s="65" t="n">
        <v>212.9</v>
      </c>
      <c r="Y785" s="65" t="n">
        <v>373.2474444</v>
      </c>
      <c r="Z785" s="65" t="n">
        <v>314.9428354</v>
      </c>
      <c r="AA785" s="65" t="n">
        <v>164</v>
      </c>
      <c r="AB785" s="65" t="n">
        <v>500</v>
      </c>
      <c r="AC785" s="67" t="n">
        <v>222.6</v>
      </c>
      <c r="AD785" s="63"/>
    </row>
    <row r="786" customFormat="false" ht="15" hidden="false" customHeight="false" outlineLevel="0" collapsed="false">
      <c r="A786" s="64" t="n">
        <v>31809</v>
      </c>
      <c r="B786" s="65" t="n">
        <v>494.4</v>
      </c>
      <c r="C786" s="65" t="n">
        <v>64.23320857</v>
      </c>
      <c r="D786" s="65" t="n">
        <v>212.6267051</v>
      </c>
      <c r="E786" s="65" t="n">
        <v>456.41785</v>
      </c>
      <c r="F786" s="65" t="n">
        <v>49.54039483</v>
      </c>
      <c r="G786" s="65" t="n">
        <v>105.6432539</v>
      </c>
      <c r="H786" s="65" t="n">
        <v>63.5</v>
      </c>
      <c r="I786" s="65" t="n">
        <v>150</v>
      </c>
      <c r="J786" s="65" t="n">
        <v>76.85306677</v>
      </c>
      <c r="K786" s="65" t="n">
        <v>380.1557147</v>
      </c>
      <c r="L786" s="65" t="n">
        <v>286.5568105</v>
      </c>
      <c r="M786" s="65" t="n">
        <v>160.2670852</v>
      </c>
      <c r="N786" s="65" t="n">
        <v>43.00351459</v>
      </c>
      <c r="O786" s="65" t="n">
        <v>1556</v>
      </c>
      <c r="P786" s="65" t="n">
        <v>203.4</v>
      </c>
      <c r="Q786" s="65" t="n">
        <v>136.1957484</v>
      </c>
      <c r="R786" s="65" t="n">
        <v>28.95744547</v>
      </c>
      <c r="S786" s="65" t="n">
        <v>4229</v>
      </c>
      <c r="T786" s="66" t="n">
        <v>5652</v>
      </c>
      <c r="U786" s="66" t="n">
        <v>11745</v>
      </c>
      <c r="V786" s="65" t="n">
        <v>149.3</v>
      </c>
      <c r="W786" s="66" t="n">
        <v>492.3</v>
      </c>
      <c r="X786" s="65" t="n">
        <v>214.4</v>
      </c>
      <c r="Y786" s="65" t="n">
        <v>165.6598707</v>
      </c>
      <c r="Z786" s="65" t="n">
        <v>132.5215387</v>
      </c>
      <c r="AA786" s="65" t="n">
        <v>150</v>
      </c>
      <c r="AB786" s="65" t="n">
        <v>662.2</v>
      </c>
      <c r="AC786" s="67" t="n">
        <v>325.2</v>
      </c>
      <c r="AD786" s="63"/>
    </row>
    <row r="787" customFormat="false" ht="15" hidden="false" customHeight="false" outlineLevel="0" collapsed="false">
      <c r="A787" s="64" t="n">
        <v>31837</v>
      </c>
      <c r="B787" s="65" t="n">
        <v>520.9</v>
      </c>
      <c r="C787" s="65" t="n">
        <v>47.27288019</v>
      </c>
      <c r="D787" s="65" t="n">
        <v>156.4841144</v>
      </c>
      <c r="E787" s="65" t="n">
        <v>485.7653575</v>
      </c>
      <c r="F787" s="65" t="n">
        <v>45.24797664</v>
      </c>
      <c r="G787" s="65" t="n">
        <v>96.48981406</v>
      </c>
      <c r="H787" s="65" t="n">
        <v>308.4</v>
      </c>
      <c r="I787" s="65" t="n">
        <v>50</v>
      </c>
      <c r="J787" s="65" t="n">
        <v>84.30735806</v>
      </c>
      <c r="K787" s="65" t="n">
        <v>279.7782636</v>
      </c>
      <c r="L787" s="65" t="n">
        <v>210.8934938</v>
      </c>
      <c r="M787" s="65" t="n">
        <v>117.949685</v>
      </c>
      <c r="N787" s="65" t="n">
        <v>31.64873806</v>
      </c>
      <c r="O787" s="65" t="n">
        <v>3616</v>
      </c>
      <c r="P787" s="65" t="n">
        <v>304</v>
      </c>
      <c r="Q787" s="65" t="n">
        <v>100.2342159</v>
      </c>
      <c r="R787" s="65" t="n">
        <v>21.31143502</v>
      </c>
      <c r="S787" s="65" t="n">
        <v>6242</v>
      </c>
      <c r="T787" s="66" t="n">
        <v>9227</v>
      </c>
      <c r="U787" s="66" t="n">
        <v>23075</v>
      </c>
      <c r="V787" s="65" t="n">
        <v>1935</v>
      </c>
      <c r="W787" s="66" t="n">
        <v>2733</v>
      </c>
      <c r="X787" s="65" t="n">
        <v>200.5</v>
      </c>
      <c r="Y787" s="65" t="n">
        <v>151.3063024</v>
      </c>
      <c r="Z787" s="65" t="n">
        <v>97.53015552</v>
      </c>
      <c r="AA787" s="65" t="n">
        <v>150</v>
      </c>
      <c r="AB787" s="65" t="n">
        <v>1514</v>
      </c>
      <c r="AC787" s="67" t="n">
        <v>1517</v>
      </c>
      <c r="AD787" s="63"/>
    </row>
    <row r="788" customFormat="false" ht="15" hidden="false" customHeight="false" outlineLevel="0" collapsed="false">
      <c r="A788" s="64" t="n">
        <v>31868</v>
      </c>
      <c r="B788" s="65" t="n">
        <v>1619</v>
      </c>
      <c r="C788" s="65" t="n">
        <v>52.95745462</v>
      </c>
      <c r="D788" s="65" t="n">
        <v>175.3013642</v>
      </c>
      <c r="E788" s="65" t="n">
        <v>295.1749255</v>
      </c>
      <c r="F788" s="65" t="n">
        <v>54.32021989</v>
      </c>
      <c r="G788" s="65" t="n">
        <v>115.8360728</v>
      </c>
      <c r="H788" s="65" t="n">
        <v>5.106</v>
      </c>
      <c r="I788" s="65" t="n">
        <v>50</v>
      </c>
      <c r="J788" s="65" t="n">
        <v>47.79837327</v>
      </c>
      <c r="K788" s="65" t="n">
        <v>313.4216624</v>
      </c>
      <c r="L788" s="65" t="n">
        <v>236.2534836</v>
      </c>
      <c r="M788" s="65" t="n">
        <v>132.133161</v>
      </c>
      <c r="N788" s="65" t="n">
        <v>35.4545059</v>
      </c>
      <c r="O788" s="65" t="n">
        <v>1000</v>
      </c>
      <c r="P788" s="65" t="n">
        <v>178.9</v>
      </c>
      <c r="Q788" s="65" t="n">
        <v>112.2874028</v>
      </c>
      <c r="R788" s="65" t="n">
        <v>23.87413985</v>
      </c>
      <c r="S788" s="65" t="n">
        <v>5071</v>
      </c>
      <c r="T788" s="66" t="n">
        <v>6928</v>
      </c>
      <c r="U788" s="66" t="n">
        <v>13953</v>
      </c>
      <c r="V788" s="65" t="n">
        <v>1416</v>
      </c>
      <c r="W788" s="66" t="n">
        <v>2402</v>
      </c>
      <c r="X788" s="65" t="n">
        <v>695.9</v>
      </c>
      <c r="Y788" s="65" t="n">
        <v>181.643296</v>
      </c>
      <c r="Z788" s="65" t="n">
        <v>109.2581786</v>
      </c>
      <c r="AA788" s="65" t="n">
        <v>436.1</v>
      </c>
      <c r="AB788" s="65" t="n">
        <v>2665</v>
      </c>
      <c r="AC788" s="67" t="n">
        <v>250.6</v>
      </c>
      <c r="AD788" s="63"/>
    </row>
    <row r="789" customFormat="false" ht="15" hidden="false" customHeight="false" outlineLevel="0" collapsed="false">
      <c r="A789" s="64" t="n">
        <v>31898</v>
      </c>
      <c r="B789" s="65" t="n">
        <v>2350</v>
      </c>
      <c r="C789" s="65" t="n">
        <v>34.07009947</v>
      </c>
      <c r="D789" s="65" t="n">
        <v>112.7798713</v>
      </c>
      <c r="E789" s="65" t="n">
        <v>68.52203105</v>
      </c>
      <c r="F789" s="65" t="n">
        <v>34.76707166</v>
      </c>
      <c r="G789" s="65" t="n">
        <v>74.13963074</v>
      </c>
      <c r="H789" s="65" t="n">
        <v>6.181</v>
      </c>
      <c r="I789" s="65" t="n">
        <v>156.5</v>
      </c>
      <c r="J789" s="65" t="n">
        <v>8.979896953</v>
      </c>
      <c r="K789" s="65" t="n">
        <v>201.6393592</v>
      </c>
      <c r="L789" s="65" t="n">
        <v>151.9933264</v>
      </c>
      <c r="M789" s="65" t="n">
        <v>85.00767212</v>
      </c>
      <c r="N789" s="65" t="n">
        <v>22.80960351</v>
      </c>
      <c r="O789" s="65" t="n">
        <v>1000</v>
      </c>
      <c r="P789" s="65" t="n">
        <v>222.1</v>
      </c>
      <c r="Q789" s="65" t="n">
        <v>72.2399332</v>
      </c>
      <c r="R789" s="65" t="n">
        <v>15.35939228</v>
      </c>
      <c r="S789" s="65" t="n">
        <v>6178</v>
      </c>
      <c r="T789" s="66" t="n">
        <v>4736</v>
      </c>
      <c r="U789" s="66" t="n">
        <v>10074</v>
      </c>
      <c r="V789" s="65" t="n">
        <v>382.2</v>
      </c>
      <c r="W789" s="66" t="n">
        <v>809.4</v>
      </c>
      <c r="X789" s="65" t="n">
        <v>698.8</v>
      </c>
      <c r="Y789" s="65" t="n">
        <v>116.2588351</v>
      </c>
      <c r="Z789" s="65" t="n">
        <v>70.29108627</v>
      </c>
      <c r="AA789" s="65" t="n">
        <v>409.6</v>
      </c>
      <c r="AB789" s="65" t="n">
        <v>2000</v>
      </c>
      <c r="AC789" s="67" t="n">
        <v>343</v>
      </c>
      <c r="AD789" s="63"/>
    </row>
    <row r="790" customFormat="false" ht="15" hidden="false" customHeight="false" outlineLevel="0" collapsed="false">
      <c r="A790" s="64" t="n">
        <v>31929</v>
      </c>
      <c r="B790" s="65" t="n">
        <v>3043</v>
      </c>
      <c r="C790" s="65" t="n">
        <v>19.18221197</v>
      </c>
      <c r="D790" s="65" t="n">
        <v>63.49753685</v>
      </c>
      <c r="E790" s="65" t="n">
        <v>1.785219284</v>
      </c>
      <c r="F790" s="65" t="n">
        <v>27.82795991</v>
      </c>
      <c r="G790" s="65" t="n">
        <v>59.34220437</v>
      </c>
      <c r="H790" s="65" t="n">
        <v>9.434</v>
      </c>
      <c r="I790" s="65" t="n">
        <v>50</v>
      </c>
      <c r="J790" s="65" t="n">
        <v>24.94559215</v>
      </c>
      <c r="K790" s="65" t="n">
        <v>113.5273741</v>
      </c>
      <c r="L790" s="65" t="n">
        <v>85.57557069</v>
      </c>
      <c r="M790" s="65" t="n">
        <v>47.86118065</v>
      </c>
      <c r="N790" s="65" t="n">
        <v>12.84230619</v>
      </c>
      <c r="O790" s="65" t="n">
        <v>1953</v>
      </c>
      <c r="P790" s="65" t="n">
        <v>200.1</v>
      </c>
      <c r="Q790" s="65" t="n">
        <v>40.67266409</v>
      </c>
      <c r="R790" s="65" t="n">
        <v>8.647674147</v>
      </c>
      <c r="S790" s="65" t="n">
        <v>9278</v>
      </c>
      <c r="T790" s="66" t="n">
        <v>4573</v>
      </c>
      <c r="U790" s="66" t="n">
        <v>11058</v>
      </c>
      <c r="V790" s="65" t="n">
        <v>550.5</v>
      </c>
      <c r="W790" s="66" t="n">
        <v>611.6</v>
      </c>
      <c r="X790" s="65" t="n">
        <v>479.9</v>
      </c>
      <c r="Y790" s="65" t="n">
        <v>93.05489502</v>
      </c>
      <c r="Z790" s="65" t="n">
        <v>39.57542059</v>
      </c>
      <c r="AA790" s="65" t="n">
        <v>50</v>
      </c>
      <c r="AB790" s="65" t="n">
        <v>2066</v>
      </c>
      <c r="AC790" s="67" t="n">
        <v>673</v>
      </c>
      <c r="AD790" s="63"/>
    </row>
    <row r="791" customFormat="false" ht="15" hidden="false" customHeight="false" outlineLevel="0" collapsed="false">
      <c r="A791" s="64" t="n">
        <v>31959</v>
      </c>
      <c r="B791" s="65" t="n">
        <v>3150</v>
      </c>
      <c r="C791" s="65" t="n">
        <v>15.23077797</v>
      </c>
      <c r="D791" s="65" t="n">
        <v>50.41738079</v>
      </c>
      <c r="E791" s="65" t="n">
        <v>0.263931599</v>
      </c>
      <c r="F791" s="65" t="n">
        <v>41.13908386</v>
      </c>
      <c r="G791" s="65" t="n">
        <v>87.72773606</v>
      </c>
      <c r="H791" s="65" t="n">
        <v>12.51</v>
      </c>
      <c r="I791" s="65" t="n">
        <v>85</v>
      </c>
      <c r="J791" s="65" t="n">
        <v>8.125870861</v>
      </c>
      <c r="K791" s="65" t="n">
        <v>90.14133674</v>
      </c>
      <c r="L791" s="65" t="n">
        <v>67.94745667</v>
      </c>
      <c r="M791" s="65" t="n">
        <v>38.00203109</v>
      </c>
      <c r="N791" s="65" t="n">
        <v>10.19685918</v>
      </c>
      <c r="O791" s="65" t="n">
        <v>2050</v>
      </c>
      <c r="P791" s="65" t="n">
        <v>178.6</v>
      </c>
      <c r="Q791" s="65" t="n">
        <v>32.29431085</v>
      </c>
      <c r="R791" s="65" t="n">
        <v>6.866299104</v>
      </c>
      <c r="S791" s="65" t="n">
        <v>6598</v>
      </c>
      <c r="T791" s="66" t="n">
        <v>3301</v>
      </c>
      <c r="U791" s="66" t="n">
        <v>8783</v>
      </c>
      <c r="V791" s="65" t="n">
        <v>897.3</v>
      </c>
      <c r="W791" s="66" t="n">
        <v>791.8</v>
      </c>
      <c r="X791" s="65" t="n">
        <v>312.3</v>
      </c>
      <c r="Y791" s="65" t="n">
        <v>137.5664311</v>
      </c>
      <c r="Z791" s="65" t="n">
        <v>31.4230937</v>
      </c>
      <c r="AA791" s="65" t="n">
        <v>50</v>
      </c>
      <c r="AB791" s="65" t="n">
        <v>700</v>
      </c>
      <c r="AC791" s="67" t="n">
        <v>818.9</v>
      </c>
      <c r="AD791" s="63"/>
    </row>
    <row r="792" customFormat="false" ht="15" hidden="false" customHeight="false" outlineLevel="0" collapsed="false">
      <c r="A792" s="64" t="n">
        <v>31990</v>
      </c>
      <c r="B792" s="65" t="n">
        <v>864.4</v>
      </c>
      <c r="C792" s="65" t="n">
        <v>16.58723036</v>
      </c>
      <c r="D792" s="65" t="n">
        <v>54.90755043</v>
      </c>
      <c r="E792" s="65" t="n">
        <v>5.938341962</v>
      </c>
      <c r="F792" s="65" t="n">
        <v>24.30706451</v>
      </c>
      <c r="G792" s="65" t="n">
        <v>51.83401136</v>
      </c>
      <c r="H792" s="65" t="n">
        <v>14.09</v>
      </c>
      <c r="I792" s="65" t="n">
        <v>85</v>
      </c>
      <c r="J792" s="65" t="n">
        <v>46.03144155</v>
      </c>
      <c r="K792" s="65" t="n">
        <v>98.16932009</v>
      </c>
      <c r="L792" s="65" t="n">
        <v>73.99885407</v>
      </c>
      <c r="M792" s="65" t="n">
        <v>41.38649026</v>
      </c>
      <c r="N792" s="65" t="n">
        <v>11.10499099</v>
      </c>
      <c r="O792" s="65" t="n">
        <v>2048</v>
      </c>
      <c r="P792" s="65" t="n">
        <v>146.6</v>
      </c>
      <c r="Q792" s="65" t="n">
        <v>35.1704407</v>
      </c>
      <c r="R792" s="65" t="n">
        <v>7.47781139</v>
      </c>
      <c r="S792" s="65" t="n">
        <v>6419</v>
      </c>
      <c r="T792" s="66" t="n">
        <v>3373</v>
      </c>
      <c r="U792" s="66" t="n">
        <v>6834</v>
      </c>
      <c r="V792" s="65" t="n">
        <v>1228</v>
      </c>
      <c r="W792" s="66" t="n">
        <v>1170</v>
      </c>
      <c r="X792" s="65" t="n">
        <v>340.7</v>
      </c>
      <c r="Y792" s="65" t="n">
        <v>81.28124893</v>
      </c>
      <c r="Z792" s="65" t="n">
        <v>34.22163299</v>
      </c>
      <c r="AA792" s="65" t="n">
        <v>50</v>
      </c>
      <c r="AB792" s="65" t="n">
        <v>600</v>
      </c>
      <c r="AC792" s="67" t="n">
        <v>1017</v>
      </c>
      <c r="AD792" s="63"/>
    </row>
    <row r="793" customFormat="false" ht="15" hidden="false" customHeight="false" outlineLevel="0" collapsed="false">
      <c r="A793" s="64" t="n">
        <v>32021</v>
      </c>
      <c r="B793" s="65" t="n">
        <v>867.7</v>
      </c>
      <c r="C793" s="65" t="n">
        <v>17.3641237</v>
      </c>
      <c r="D793" s="65" t="n">
        <v>57.47924622</v>
      </c>
      <c r="E793" s="65" t="n">
        <v>1.063639202</v>
      </c>
      <c r="F793" s="65" t="n">
        <v>21.07805545</v>
      </c>
      <c r="G793" s="65" t="n">
        <v>44.9482563</v>
      </c>
      <c r="H793" s="65" t="n">
        <v>16.09</v>
      </c>
      <c r="I793" s="65" t="n">
        <v>150</v>
      </c>
      <c r="J793" s="65" t="n">
        <v>27.02209321</v>
      </c>
      <c r="K793" s="65" t="n">
        <v>102.7672602</v>
      </c>
      <c r="L793" s="65" t="n">
        <v>77.46472607</v>
      </c>
      <c r="M793" s="65" t="n">
        <v>43.3249024</v>
      </c>
      <c r="N793" s="65" t="n">
        <v>11.62511361</v>
      </c>
      <c r="O793" s="65" t="n">
        <v>1273</v>
      </c>
      <c r="P793" s="65" t="n">
        <v>72.52</v>
      </c>
      <c r="Q793" s="65" t="n">
        <v>36.81771277</v>
      </c>
      <c r="R793" s="65" t="n">
        <v>7.828048396</v>
      </c>
      <c r="S793" s="65" t="n">
        <v>5195</v>
      </c>
      <c r="T793" s="66" t="n">
        <v>3397</v>
      </c>
      <c r="U793" s="66" t="n">
        <v>7116</v>
      </c>
      <c r="V793" s="65" t="n">
        <v>1053</v>
      </c>
      <c r="W793" s="66" t="n">
        <v>1068</v>
      </c>
      <c r="X793" s="65" t="n">
        <v>279</v>
      </c>
      <c r="Y793" s="65" t="n">
        <v>70.48365182</v>
      </c>
      <c r="Z793" s="65" t="n">
        <v>35.82446592</v>
      </c>
      <c r="AA793" s="65" t="n">
        <v>50</v>
      </c>
      <c r="AB793" s="65" t="n">
        <v>500</v>
      </c>
      <c r="AC793" s="67" t="n">
        <v>1001</v>
      </c>
      <c r="AD793" s="63"/>
    </row>
    <row r="794" customFormat="false" ht="15" hidden="false" customHeight="false" outlineLevel="0" collapsed="false">
      <c r="A794" s="64" t="n">
        <v>32051</v>
      </c>
      <c r="B794" s="65" t="n">
        <v>517.3</v>
      </c>
      <c r="C794" s="65" t="n">
        <v>95.09987356</v>
      </c>
      <c r="D794" s="65" t="n">
        <v>314.8024709</v>
      </c>
      <c r="E794" s="65" t="n">
        <v>286.1717961</v>
      </c>
      <c r="F794" s="65" t="n">
        <v>78.32606096</v>
      </c>
      <c r="G794" s="65" t="n">
        <v>167.0277352</v>
      </c>
      <c r="H794" s="65" t="n">
        <v>7.591</v>
      </c>
      <c r="I794" s="65" t="n">
        <v>150</v>
      </c>
      <c r="J794" s="65" t="n">
        <v>66.33856246</v>
      </c>
      <c r="K794" s="65" t="n">
        <v>562.8359724</v>
      </c>
      <c r="L794" s="65" t="n">
        <v>424.258994</v>
      </c>
      <c r="M794" s="65" t="n">
        <v>237.2819274</v>
      </c>
      <c r="N794" s="65" t="n">
        <v>63.66844955</v>
      </c>
      <c r="O794" s="65" t="n">
        <v>3278</v>
      </c>
      <c r="P794" s="65" t="n">
        <v>253.6</v>
      </c>
      <c r="Q794" s="65" t="n">
        <v>201.6433359</v>
      </c>
      <c r="R794" s="65" t="n">
        <v>42.87267388</v>
      </c>
      <c r="S794" s="65" t="n">
        <v>5092</v>
      </c>
      <c r="T794" s="66" t="n">
        <v>3387</v>
      </c>
      <c r="U794" s="66" t="n">
        <v>8195</v>
      </c>
      <c r="V794" s="65" t="n">
        <v>753</v>
      </c>
      <c r="W794" s="66" t="n">
        <v>1430</v>
      </c>
      <c r="X794" s="65" t="n">
        <v>577.4</v>
      </c>
      <c r="Y794" s="65" t="n">
        <v>261.9172733</v>
      </c>
      <c r="Z794" s="65" t="n">
        <v>196.2035192</v>
      </c>
      <c r="AA794" s="65" t="n">
        <v>126</v>
      </c>
      <c r="AB794" s="65" t="n">
        <v>508.9</v>
      </c>
      <c r="AC794" s="67" t="n">
        <v>765.9</v>
      </c>
      <c r="AD794" s="63"/>
    </row>
    <row r="795" customFormat="false" ht="15" hidden="false" customHeight="false" outlineLevel="0" collapsed="false">
      <c r="A795" s="64" t="n">
        <v>32082</v>
      </c>
      <c r="B795" s="65" t="n">
        <v>500</v>
      </c>
      <c r="C795" s="65" t="n">
        <v>134.8500071</v>
      </c>
      <c r="D795" s="65" t="n">
        <v>446.3845625</v>
      </c>
      <c r="E795" s="65" t="n">
        <v>832.8345831</v>
      </c>
      <c r="F795" s="65" t="n">
        <v>94.57287672</v>
      </c>
      <c r="G795" s="65" t="n">
        <v>201.6735326</v>
      </c>
      <c r="H795" s="65" t="n">
        <v>8.798</v>
      </c>
      <c r="I795" s="65" t="n">
        <v>150</v>
      </c>
      <c r="J795" s="65" t="n">
        <v>213.7107316</v>
      </c>
      <c r="K795" s="65" t="n">
        <v>798.0918591</v>
      </c>
      <c r="L795" s="65" t="n">
        <v>601.592055</v>
      </c>
      <c r="M795" s="65" t="n">
        <v>336.4617471</v>
      </c>
      <c r="N795" s="65" t="n">
        <v>90.2807812</v>
      </c>
      <c r="O795" s="65" t="n">
        <v>1528</v>
      </c>
      <c r="P795" s="65" t="n">
        <v>203.5</v>
      </c>
      <c r="Q795" s="65" t="n">
        <v>285.9268291</v>
      </c>
      <c r="R795" s="65" t="n">
        <v>60.79272413</v>
      </c>
      <c r="S795" s="65" t="n">
        <v>3996</v>
      </c>
      <c r="T795" s="66" t="n">
        <v>4533</v>
      </c>
      <c r="U795" s="66" t="n">
        <v>8477</v>
      </c>
      <c r="V795" s="65" t="n">
        <v>940.1</v>
      </c>
      <c r="W795" s="66" t="n">
        <v>1221</v>
      </c>
      <c r="X795" s="65" t="n">
        <v>200</v>
      </c>
      <c r="Y795" s="65" t="n">
        <v>316.2455726</v>
      </c>
      <c r="Z795" s="65" t="n">
        <v>278.2132612</v>
      </c>
      <c r="AA795" s="65" t="n">
        <v>150</v>
      </c>
      <c r="AB795" s="65" t="n">
        <v>668.7</v>
      </c>
      <c r="AC795" s="67" t="n">
        <v>553.6</v>
      </c>
      <c r="AD795" s="63"/>
    </row>
    <row r="796" customFormat="false" ht="15" hidden="false" customHeight="false" outlineLevel="0" collapsed="false">
      <c r="A796" s="64" t="n">
        <v>32112</v>
      </c>
      <c r="B796" s="65" t="n">
        <v>500</v>
      </c>
      <c r="C796" s="65" t="n">
        <v>107.790512</v>
      </c>
      <c r="D796" s="65" t="n">
        <v>356.8114052</v>
      </c>
      <c r="E796" s="65" t="n">
        <v>612.6151177</v>
      </c>
      <c r="F796" s="65" t="n">
        <v>79.75077158</v>
      </c>
      <c r="G796" s="65" t="n">
        <v>170.0658835</v>
      </c>
      <c r="H796" s="65" t="n">
        <v>62.05</v>
      </c>
      <c r="I796" s="65" t="n">
        <v>150</v>
      </c>
      <c r="J796" s="65" t="n">
        <v>105.1831474</v>
      </c>
      <c r="K796" s="65" t="n">
        <v>637.9438307</v>
      </c>
      <c r="L796" s="65" t="n">
        <v>480.8743952</v>
      </c>
      <c r="M796" s="65" t="n">
        <v>268.9461036</v>
      </c>
      <c r="N796" s="65" t="n">
        <v>72.16470978</v>
      </c>
      <c r="O796" s="65" t="n">
        <v>1700</v>
      </c>
      <c r="P796" s="65" t="n">
        <v>195.4</v>
      </c>
      <c r="Q796" s="65" t="n">
        <v>228.5517069</v>
      </c>
      <c r="R796" s="65" t="n">
        <v>48.59383399</v>
      </c>
      <c r="S796" s="65" t="n">
        <v>4342</v>
      </c>
      <c r="T796" s="66" t="n">
        <v>5224</v>
      </c>
      <c r="U796" s="66" t="n">
        <v>11712</v>
      </c>
      <c r="V796" s="65" t="n">
        <v>213.9</v>
      </c>
      <c r="W796" s="66" t="n">
        <v>699.4</v>
      </c>
      <c r="X796" s="65" t="n">
        <v>200.1</v>
      </c>
      <c r="Y796" s="65" t="n">
        <v>266.6814133</v>
      </c>
      <c r="Z796" s="65" t="n">
        <v>222.3859717</v>
      </c>
      <c r="AA796" s="65" t="n">
        <v>155.9</v>
      </c>
      <c r="AB796" s="65" t="n">
        <v>653.6</v>
      </c>
      <c r="AC796" s="67" t="n">
        <v>245.6</v>
      </c>
      <c r="AD796" s="63"/>
    </row>
    <row r="797" customFormat="false" ht="15" hidden="false" customHeight="false" outlineLevel="0" collapsed="false">
      <c r="A797" s="64" t="n">
        <v>32143</v>
      </c>
      <c r="B797" s="65" t="n">
        <v>489.7</v>
      </c>
      <c r="C797" s="65" t="n">
        <v>89.57586452</v>
      </c>
      <c r="D797" s="65" t="n">
        <v>296.5167295</v>
      </c>
      <c r="E797" s="65" t="n">
        <v>383.4541872</v>
      </c>
      <c r="F797" s="65" t="n">
        <v>59.62260464</v>
      </c>
      <c r="G797" s="65" t="n">
        <v>127.143233</v>
      </c>
      <c r="H797" s="65" t="n">
        <v>31.99</v>
      </c>
      <c r="I797" s="65" t="n">
        <v>30</v>
      </c>
      <c r="J797" s="65" t="n">
        <v>88.6786956</v>
      </c>
      <c r="K797" s="65" t="n">
        <v>530.1428585</v>
      </c>
      <c r="L797" s="65" t="n">
        <v>399.6153175</v>
      </c>
      <c r="M797" s="65" t="n">
        <v>223.4990751</v>
      </c>
      <c r="N797" s="65" t="n">
        <v>59.9701787</v>
      </c>
      <c r="O797" s="65" t="n">
        <v>1700</v>
      </c>
      <c r="P797" s="65" t="n">
        <v>206.2</v>
      </c>
      <c r="Q797" s="65" t="n">
        <v>189.930601</v>
      </c>
      <c r="R797" s="65" t="n">
        <v>40.38235471</v>
      </c>
      <c r="S797" s="65" t="n">
        <v>4479</v>
      </c>
      <c r="T797" s="66" t="n">
        <v>5506</v>
      </c>
      <c r="U797" s="66" t="n">
        <v>11746</v>
      </c>
      <c r="V797" s="65" t="n">
        <v>206.1</v>
      </c>
      <c r="W797" s="66" t="n">
        <v>640</v>
      </c>
      <c r="X797" s="65" t="n">
        <v>213</v>
      </c>
      <c r="Y797" s="65" t="n">
        <v>199.3741271</v>
      </c>
      <c r="Z797" s="65" t="n">
        <v>184.8067637</v>
      </c>
      <c r="AA797" s="65" t="n">
        <v>162.9</v>
      </c>
      <c r="AB797" s="65" t="n">
        <v>699.7</v>
      </c>
      <c r="AC797" s="67" t="n">
        <v>237.8</v>
      </c>
      <c r="AD797" s="63"/>
    </row>
    <row r="798" customFormat="false" ht="15" hidden="false" customHeight="false" outlineLevel="0" collapsed="false">
      <c r="A798" s="64" t="n">
        <v>32174</v>
      </c>
      <c r="B798" s="65" t="n">
        <v>1350</v>
      </c>
      <c r="C798" s="65" t="n">
        <v>417.5867895</v>
      </c>
      <c r="D798" s="65" t="n">
        <v>1382.308391</v>
      </c>
      <c r="E798" s="65" t="n">
        <v>2168.413776</v>
      </c>
      <c r="F798" s="65" t="n">
        <v>314.7588394</v>
      </c>
      <c r="G798" s="65" t="n">
        <v>671.2128175</v>
      </c>
      <c r="H798" s="65" t="n">
        <v>337.4</v>
      </c>
      <c r="I798" s="65" t="n">
        <v>50</v>
      </c>
      <c r="J798" s="65" t="n">
        <v>693.261212</v>
      </c>
      <c r="K798" s="65" t="n">
        <v>2471.431958</v>
      </c>
      <c r="L798" s="65" t="n">
        <v>1862.935718</v>
      </c>
      <c r="M798" s="65" t="n">
        <v>1041.913039</v>
      </c>
      <c r="N798" s="65" t="n">
        <v>279.5703343</v>
      </c>
      <c r="O798" s="65" t="n">
        <v>1700</v>
      </c>
      <c r="P798" s="65" t="n">
        <v>262.4</v>
      </c>
      <c r="Q798" s="65" t="n">
        <v>885.4227681</v>
      </c>
      <c r="R798" s="65" t="n">
        <v>188.2553738</v>
      </c>
      <c r="S798" s="65" t="n">
        <v>6666</v>
      </c>
      <c r="T798" s="66" t="n">
        <v>9910</v>
      </c>
      <c r="U798" s="66" t="n">
        <v>22759</v>
      </c>
      <c r="V798" s="65" t="n">
        <v>963.2</v>
      </c>
      <c r="W798" s="66" t="n">
        <v>1742</v>
      </c>
      <c r="X798" s="65" t="n">
        <v>214.9</v>
      </c>
      <c r="Y798" s="65" t="n">
        <v>1052.533166</v>
      </c>
      <c r="Z798" s="65" t="n">
        <v>861.5363472</v>
      </c>
      <c r="AA798" s="65" t="n">
        <v>150</v>
      </c>
      <c r="AB798" s="65" t="n">
        <v>1256</v>
      </c>
      <c r="AC798" s="67" t="n">
        <v>2619</v>
      </c>
      <c r="AD798" s="63"/>
    </row>
    <row r="799" customFormat="false" ht="15" hidden="false" customHeight="false" outlineLevel="0" collapsed="false">
      <c r="A799" s="64" t="n">
        <v>32203</v>
      </c>
      <c r="B799" s="65" t="n">
        <v>1641</v>
      </c>
      <c r="C799" s="65" t="n">
        <v>153.2403554</v>
      </c>
      <c r="D799" s="65" t="n">
        <v>507.2608483</v>
      </c>
      <c r="E799" s="65" t="n">
        <v>1128.600916</v>
      </c>
      <c r="F799" s="65" t="n">
        <v>119.099826</v>
      </c>
      <c r="G799" s="65" t="n">
        <v>253.976441</v>
      </c>
      <c r="H799" s="65" t="n">
        <v>42.23</v>
      </c>
      <c r="I799" s="65" t="n">
        <v>50</v>
      </c>
      <c r="J799" s="65" t="n">
        <v>236.7960572</v>
      </c>
      <c r="K799" s="65" t="n">
        <v>906.9326932</v>
      </c>
      <c r="L799" s="65" t="n">
        <v>683.6349682</v>
      </c>
      <c r="M799" s="65" t="n">
        <v>382.3471634</v>
      </c>
      <c r="N799" s="65" t="n">
        <v>102.5929423</v>
      </c>
      <c r="O799" s="65" t="n">
        <v>1700</v>
      </c>
      <c r="P799" s="65" t="n">
        <v>279.2</v>
      </c>
      <c r="Q799" s="65" t="n">
        <v>324.920479</v>
      </c>
      <c r="R799" s="65" t="n">
        <v>69.08341239</v>
      </c>
      <c r="S799" s="65" t="n">
        <v>6144</v>
      </c>
      <c r="T799" s="66" t="n">
        <v>8751</v>
      </c>
      <c r="U799" s="66" t="n">
        <v>18273</v>
      </c>
      <c r="V799" s="65" t="n">
        <v>1319</v>
      </c>
      <c r="W799" s="66" t="n">
        <v>2060</v>
      </c>
      <c r="X799" s="65" t="n">
        <v>200.1</v>
      </c>
      <c r="Y799" s="65" t="n">
        <v>398.2621021</v>
      </c>
      <c r="Z799" s="65" t="n">
        <v>316.1549632</v>
      </c>
      <c r="AA799" s="65" t="n">
        <v>150</v>
      </c>
      <c r="AB799" s="65" t="n">
        <v>1794</v>
      </c>
      <c r="AC799" s="67" t="n">
        <v>710.3</v>
      </c>
      <c r="AD799" s="63"/>
    </row>
    <row r="800" customFormat="false" ht="15" hidden="false" customHeight="false" outlineLevel="0" collapsed="false">
      <c r="A800" s="64" t="n">
        <v>32234</v>
      </c>
      <c r="B800" s="65" t="n">
        <v>2726</v>
      </c>
      <c r="C800" s="65" t="n">
        <v>70.73090755</v>
      </c>
      <c r="D800" s="65" t="n">
        <v>234.1355844</v>
      </c>
      <c r="E800" s="65" t="n">
        <v>429.5914067</v>
      </c>
      <c r="F800" s="65" t="n">
        <v>76.12520969</v>
      </c>
      <c r="G800" s="65" t="n">
        <v>162.3344926</v>
      </c>
      <c r="H800" s="65" t="n">
        <v>5.147</v>
      </c>
      <c r="I800" s="65" t="n">
        <v>50</v>
      </c>
      <c r="J800" s="65" t="n">
        <v>84.6118767</v>
      </c>
      <c r="K800" s="65" t="n">
        <v>418.6114833</v>
      </c>
      <c r="L800" s="65" t="n">
        <v>315.5443068</v>
      </c>
      <c r="M800" s="65" t="n">
        <v>176.4793732</v>
      </c>
      <c r="N800" s="65" t="n">
        <v>47.35366148</v>
      </c>
      <c r="O800" s="65" t="n">
        <v>1000</v>
      </c>
      <c r="P800" s="65" t="n">
        <v>187.1</v>
      </c>
      <c r="Q800" s="65" t="n">
        <v>149.9730296</v>
      </c>
      <c r="R800" s="65" t="n">
        <v>31.88672097</v>
      </c>
      <c r="S800" s="65" t="n">
        <v>8058</v>
      </c>
      <c r="T800" s="66" t="n">
        <v>8877</v>
      </c>
      <c r="U800" s="66" t="n">
        <v>16182</v>
      </c>
      <c r="V800" s="65" t="n">
        <v>359</v>
      </c>
      <c r="W800" s="66" t="n">
        <v>1320</v>
      </c>
      <c r="X800" s="65" t="n">
        <v>1164</v>
      </c>
      <c r="Y800" s="65" t="n">
        <v>254.5577692</v>
      </c>
      <c r="Z800" s="65" t="n">
        <v>145.9271444</v>
      </c>
      <c r="AA800" s="65" t="n">
        <v>338.9</v>
      </c>
      <c r="AB800" s="65" t="n">
        <v>1924</v>
      </c>
      <c r="AC800" s="67" t="n">
        <v>268.1</v>
      </c>
      <c r="AD800" s="63"/>
    </row>
    <row r="801" customFormat="false" ht="15" hidden="false" customHeight="false" outlineLevel="0" collapsed="false">
      <c r="A801" s="64" t="n">
        <v>32264</v>
      </c>
      <c r="B801" s="65" t="n">
        <v>912.7</v>
      </c>
      <c r="C801" s="65" t="n">
        <v>29.71848637</v>
      </c>
      <c r="D801" s="65" t="n">
        <v>98.3750303</v>
      </c>
      <c r="E801" s="65" t="n">
        <v>81.21462552</v>
      </c>
      <c r="F801" s="65" t="n">
        <v>30.49480728</v>
      </c>
      <c r="G801" s="65" t="n">
        <v>65.02916823</v>
      </c>
      <c r="H801" s="65" t="n">
        <v>6.502</v>
      </c>
      <c r="I801" s="65" t="n">
        <v>237.1</v>
      </c>
      <c r="J801" s="65" t="n">
        <v>73.31884363</v>
      </c>
      <c r="K801" s="65" t="n">
        <v>175.884915</v>
      </c>
      <c r="L801" s="65" t="n">
        <v>132.5799358</v>
      </c>
      <c r="M801" s="65" t="n">
        <v>74.15004314</v>
      </c>
      <c r="N801" s="65" t="n">
        <v>19.89624044</v>
      </c>
      <c r="O801" s="65" t="n">
        <v>3586</v>
      </c>
      <c r="P801" s="65" t="n">
        <v>238.6</v>
      </c>
      <c r="Q801" s="65" t="n">
        <v>63.01306729</v>
      </c>
      <c r="R801" s="65" t="n">
        <v>13.39760955</v>
      </c>
      <c r="S801" s="65" t="n">
        <v>11495</v>
      </c>
      <c r="T801" s="66" t="n">
        <v>7301</v>
      </c>
      <c r="U801" s="66" t="n">
        <v>11729</v>
      </c>
      <c r="V801" s="65" t="n">
        <v>476.2</v>
      </c>
      <c r="W801" s="66" t="n">
        <v>796.1</v>
      </c>
      <c r="X801" s="65" t="n">
        <v>704.7</v>
      </c>
      <c r="Y801" s="65" t="n">
        <v>101.9726599</v>
      </c>
      <c r="Z801" s="65" t="n">
        <v>61.31313738</v>
      </c>
      <c r="AA801" s="65" t="n">
        <v>321.3</v>
      </c>
      <c r="AB801" s="65" t="n">
        <v>1000</v>
      </c>
      <c r="AC801" s="67" t="n">
        <v>377.5</v>
      </c>
      <c r="AD801" s="63"/>
    </row>
    <row r="802" customFormat="false" ht="15" hidden="false" customHeight="false" outlineLevel="0" collapsed="false">
      <c r="A802" s="64" t="n">
        <v>32295</v>
      </c>
      <c r="B802" s="65" t="n">
        <v>2039</v>
      </c>
      <c r="C802" s="65" t="n">
        <v>18.083738</v>
      </c>
      <c r="D802" s="65" t="n">
        <v>59.86133517</v>
      </c>
      <c r="E802" s="65" t="n">
        <v>9.822399312</v>
      </c>
      <c r="F802" s="65" t="n">
        <v>30.66264413</v>
      </c>
      <c r="G802" s="65" t="n">
        <v>65.38707474</v>
      </c>
      <c r="H802" s="65" t="n">
        <v>12.52</v>
      </c>
      <c r="I802" s="65" t="n">
        <v>50</v>
      </c>
      <c r="J802" s="65" t="n">
        <v>41.47359993</v>
      </c>
      <c r="K802" s="65" t="n">
        <v>107.0262018</v>
      </c>
      <c r="L802" s="65" t="n">
        <v>80.67506511</v>
      </c>
      <c r="M802" s="65" t="n">
        <v>45.12039866</v>
      </c>
      <c r="N802" s="65" t="n">
        <v>12.10688845</v>
      </c>
      <c r="O802" s="65" t="n">
        <v>2118</v>
      </c>
      <c r="P802" s="65" t="n">
        <v>192.7</v>
      </c>
      <c r="Q802" s="65" t="n">
        <v>38.34353422</v>
      </c>
      <c r="R802" s="65" t="n">
        <v>8.152463013</v>
      </c>
      <c r="S802" s="65" t="n">
        <v>11238</v>
      </c>
      <c r="T802" s="66" t="n">
        <v>5064</v>
      </c>
      <c r="U802" s="66" t="n">
        <v>8849</v>
      </c>
      <c r="V802" s="65" t="n">
        <v>774.1</v>
      </c>
      <c r="W802" s="66" t="n">
        <v>779.9</v>
      </c>
      <c r="X802" s="65" t="n">
        <v>260.7</v>
      </c>
      <c r="Y802" s="65" t="n">
        <v>102.5338954</v>
      </c>
      <c r="Z802" s="65" t="n">
        <v>37.30912464</v>
      </c>
      <c r="AA802" s="65" t="n">
        <v>50</v>
      </c>
      <c r="AB802" s="65" t="n">
        <v>650</v>
      </c>
      <c r="AC802" s="67" t="n">
        <v>885.6</v>
      </c>
      <c r="AD802" s="63"/>
    </row>
    <row r="803" customFormat="false" ht="15" hidden="false" customHeight="false" outlineLevel="0" collapsed="false">
      <c r="A803" s="64" t="n">
        <v>32325</v>
      </c>
      <c r="B803" s="65" t="n">
        <v>1034</v>
      </c>
      <c r="C803" s="65" t="n">
        <v>15.77212166</v>
      </c>
      <c r="D803" s="65" t="n">
        <v>52.20935303</v>
      </c>
      <c r="E803" s="65" t="n">
        <v>0.304384577</v>
      </c>
      <c r="F803" s="65" t="n">
        <v>27.08955469</v>
      </c>
      <c r="G803" s="65" t="n">
        <v>57.76757967</v>
      </c>
      <c r="H803" s="65" t="n">
        <v>15.51</v>
      </c>
      <c r="I803" s="65" t="n">
        <v>85</v>
      </c>
      <c r="J803" s="65" t="n">
        <v>20.59557009</v>
      </c>
      <c r="K803" s="65" t="n">
        <v>93.34520753</v>
      </c>
      <c r="L803" s="65" t="n">
        <v>70.36249598</v>
      </c>
      <c r="M803" s="65" t="n">
        <v>39.3527277</v>
      </c>
      <c r="N803" s="65" t="n">
        <v>10.55928357</v>
      </c>
      <c r="O803" s="65" t="n">
        <v>2673</v>
      </c>
      <c r="P803" s="65" t="n">
        <v>144.1</v>
      </c>
      <c r="Q803" s="65" t="n">
        <v>33.44213939</v>
      </c>
      <c r="R803" s="65" t="n">
        <v>7.110346241</v>
      </c>
      <c r="S803" s="65" t="n">
        <v>11553</v>
      </c>
      <c r="T803" s="66" t="n">
        <v>6138</v>
      </c>
      <c r="U803" s="66" t="n">
        <v>9827</v>
      </c>
      <c r="V803" s="65" t="n">
        <v>1028</v>
      </c>
      <c r="W803" s="66" t="n">
        <v>915.5</v>
      </c>
      <c r="X803" s="65" t="n">
        <v>248.4</v>
      </c>
      <c r="Y803" s="65" t="n">
        <v>90.58571583</v>
      </c>
      <c r="Z803" s="65" t="n">
        <v>32.53995679</v>
      </c>
      <c r="AA803" s="65" t="n">
        <v>50</v>
      </c>
      <c r="AB803" s="65" t="n">
        <v>500</v>
      </c>
      <c r="AC803" s="67" t="n">
        <v>993.4</v>
      </c>
      <c r="AD803" s="63"/>
    </row>
    <row r="804" customFormat="false" ht="15" hidden="false" customHeight="false" outlineLevel="0" collapsed="false">
      <c r="A804" s="64" t="n">
        <v>32356</v>
      </c>
      <c r="B804" s="65" t="n">
        <v>389.3</v>
      </c>
      <c r="C804" s="65" t="n">
        <v>74.77514613</v>
      </c>
      <c r="D804" s="65" t="n">
        <v>247.5229449</v>
      </c>
      <c r="E804" s="65" t="n">
        <v>326.7342335</v>
      </c>
      <c r="F804" s="65" t="n">
        <v>77.42068725</v>
      </c>
      <c r="G804" s="65" t="n">
        <v>165.0970557</v>
      </c>
      <c r="H804" s="65" t="n">
        <v>16.35</v>
      </c>
      <c r="I804" s="65" t="n">
        <v>85</v>
      </c>
      <c r="J804" s="65" t="n">
        <v>168.868413</v>
      </c>
      <c r="K804" s="65" t="n">
        <v>442.5467722</v>
      </c>
      <c r="L804" s="65" t="n">
        <v>333.5864401</v>
      </c>
      <c r="M804" s="65" t="n">
        <v>186.5700777</v>
      </c>
      <c r="N804" s="65" t="n">
        <v>50.06124026</v>
      </c>
      <c r="O804" s="65" t="n">
        <v>2432</v>
      </c>
      <c r="P804" s="65" t="n">
        <v>124.2</v>
      </c>
      <c r="Q804" s="65" t="n">
        <v>158.5481594</v>
      </c>
      <c r="R804" s="65" t="n">
        <v>33.70993393</v>
      </c>
      <c r="S804" s="65" t="n">
        <v>9110</v>
      </c>
      <c r="T804" s="66" t="n">
        <v>3308</v>
      </c>
      <c r="U804" s="66" t="n">
        <v>6313</v>
      </c>
      <c r="V804" s="65" t="n">
        <v>1085</v>
      </c>
      <c r="W804" s="66" t="n">
        <v>1005</v>
      </c>
      <c r="X804" s="65" t="n">
        <v>257.7</v>
      </c>
      <c r="Y804" s="65" t="n">
        <v>258.8897623</v>
      </c>
      <c r="Z804" s="65" t="n">
        <v>154.2709393</v>
      </c>
      <c r="AA804" s="65" t="n">
        <v>50</v>
      </c>
      <c r="AB804" s="65" t="n">
        <v>500</v>
      </c>
      <c r="AC804" s="67" t="n">
        <v>1230</v>
      </c>
      <c r="AD804" s="63"/>
    </row>
    <row r="805" customFormat="false" ht="15" hidden="false" customHeight="false" outlineLevel="0" collapsed="false">
      <c r="A805" s="64" t="n">
        <v>32387</v>
      </c>
      <c r="B805" s="65" t="n">
        <v>531.3</v>
      </c>
      <c r="C805" s="65" t="n">
        <v>89.90548362</v>
      </c>
      <c r="D805" s="65" t="n">
        <v>297.6078446</v>
      </c>
      <c r="E805" s="65" t="n">
        <v>357.0190697</v>
      </c>
      <c r="F805" s="65" t="n">
        <v>88.82890083</v>
      </c>
      <c r="G805" s="65" t="n">
        <v>189.4246939</v>
      </c>
      <c r="H805" s="65" t="n">
        <v>15.24</v>
      </c>
      <c r="I805" s="65" t="n">
        <v>150</v>
      </c>
      <c r="J805" s="65" t="n">
        <v>87.91046739</v>
      </c>
      <c r="K805" s="65" t="n">
        <v>532.0936653</v>
      </c>
      <c r="L805" s="65" t="n">
        <v>401.0858123</v>
      </c>
      <c r="M805" s="65" t="n">
        <v>224.3215016</v>
      </c>
      <c r="N805" s="65" t="n">
        <v>60.19085551</v>
      </c>
      <c r="O805" s="65" t="n">
        <v>1485</v>
      </c>
      <c r="P805" s="65" t="n">
        <v>73.27</v>
      </c>
      <c r="Q805" s="65" t="n">
        <v>190.6295031</v>
      </c>
      <c r="R805" s="65" t="n">
        <v>40.53095272</v>
      </c>
      <c r="S805" s="65" t="n">
        <v>5895</v>
      </c>
      <c r="T805" s="66" t="n">
        <v>3741</v>
      </c>
      <c r="U805" s="66" t="n">
        <v>7350</v>
      </c>
      <c r="V805" s="65" t="n">
        <v>1064</v>
      </c>
      <c r="W805" s="66" t="n">
        <v>1025</v>
      </c>
      <c r="X805" s="65" t="n">
        <v>215</v>
      </c>
      <c r="Y805" s="65" t="n">
        <v>297.0380894</v>
      </c>
      <c r="Z805" s="65" t="n">
        <v>185.4868111</v>
      </c>
      <c r="AA805" s="65" t="n">
        <v>50</v>
      </c>
      <c r="AB805" s="65" t="n">
        <v>504.9</v>
      </c>
      <c r="AC805" s="67" t="n">
        <v>1010</v>
      </c>
      <c r="AD805" s="63"/>
    </row>
    <row r="806" customFormat="false" ht="15" hidden="false" customHeight="false" outlineLevel="0" collapsed="false">
      <c r="A806" s="64" t="n">
        <v>32417</v>
      </c>
      <c r="B806" s="65" t="n">
        <v>469.1</v>
      </c>
      <c r="C806" s="65" t="n">
        <v>60.66868731</v>
      </c>
      <c r="D806" s="65" t="n">
        <v>200.8273193</v>
      </c>
      <c r="E806" s="65" t="n">
        <v>75.30193929</v>
      </c>
      <c r="F806" s="65" t="n">
        <v>53.01013683</v>
      </c>
      <c r="G806" s="65" t="n">
        <v>113.042364</v>
      </c>
      <c r="H806" s="65" t="n">
        <v>17.34</v>
      </c>
      <c r="I806" s="65" t="n">
        <v>150</v>
      </c>
      <c r="J806" s="65" t="n">
        <v>110.5931776</v>
      </c>
      <c r="K806" s="65" t="n">
        <v>359.059569</v>
      </c>
      <c r="L806" s="65" t="n">
        <v>270.6547893</v>
      </c>
      <c r="M806" s="65" t="n">
        <v>151.3733144</v>
      </c>
      <c r="N806" s="65" t="n">
        <v>40.61710193</v>
      </c>
      <c r="O806" s="65" t="n">
        <v>1512</v>
      </c>
      <c r="P806" s="65" t="n">
        <v>257.3</v>
      </c>
      <c r="Q806" s="65" t="n">
        <v>128.6377788</v>
      </c>
      <c r="R806" s="65" t="n">
        <v>27.35049741</v>
      </c>
      <c r="S806" s="65" t="n">
        <v>4205</v>
      </c>
      <c r="T806" s="66" t="n">
        <v>3335</v>
      </c>
      <c r="U806" s="66" t="n">
        <v>7892</v>
      </c>
      <c r="V806" s="65" t="n">
        <v>904.4</v>
      </c>
      <c r="W806" s="66" t="n">
        <v>1221</v>
      </c>
      <c r="X806" s="65" t="n">
        <v>582.5</v>
      </c>
      <c r="Y806" s="65" t="n">
        <v>177.2624632</v>
      </c>
      <c r="Z806" s="65" t="n">
        <v>125.1674635</v>
      </c>
      <c r="AA806" s="65" t="n">
        <v>126</v>
      </c>
      <c r="AB806" s="65" t="n">
        <v>623.3</v>
      </c>
      <c r="AC806" s="67" t="n">
        <v>734.9</v>
      </c>
      <c r="AD806" s="63"/>
    </row>
    <row r="807" customFormat="false" ht="15" hidden="false" customHeight="false" outlineLevel="0" collapsed="false">
      <c r="A807" s="64" t="n">
        <v>32448</v>
      </c>
      <c r="B807" s="65" t="n">
        <v>475.8</v>
      </c>
      <c r="C807" s="65" t="n">
        <v>32.99641808</v>
      </c>
      <c r="D807" s="65" t="n">
        <v>109.2257388</v>
      </c>
      <c r="E807" s="65" t="n">
        <v>235.3989318</v>
      </c>
      <c r="F807" s="65" t="n">
        <v>27.40242393</v>
      </c>
      <c r="G807" s="65" t="n">
        <v>58.43476298</v>
      </c>
      <c r="H807" s="65" t="n">
        <v>5.218</v>
      </c>
      <c r="I807" s="65" t="n">
        <v>150</v>
      </c>
      <c r="J807" s="65" t="n">
        <v>60.27797695</v>
      </c>
      <c r="K807" s="65" t="n">
        <v>195.2849185</v>
      </c>
      <c r="L807" s="65" t="n">
        <v>147.2034254</v>
      </c>
      <c r="M807" s="65" t="n">
        <v>82.32874964</v>
      </c>
      <c r="N807" s="65" t="n">
        <v>22.09078416</v>
      </c>
      <c r="O807" s="65" t="n">
        <v>2930</v>
      </c>
      <c r="P807" s="65" t="n">
        <v>198.8</v>
      </c>
      <c r="Q807" s="65" t="n">
        <v>69.96337185</v>
      </c>
      <c r="R807" s="65" t="n">
        <v>14.87535807</v>
      </c>
      <c r="S807" s="65" t="n">
        <v>3825</v>
      </c>
      <c r="T807" s="66" t="n">
        <v>3837</v>
      </c>
      <c r="U807" s="66" t="n">
        <v>8369</v>
      </c>
      <c r="V807" s="65" t="n">
        <v>529.9</v>
      </c>
      <c r="W807" s="66" t="n">
        <v>1394</v>
      </c>
      <c r="X807" s="65" t="n">
        <v>200</v>
      </c>
      <c r="Y807" s="65" t="n">
        <v>91.63193029</v>
      </c>
      <c r="Z807" s="65" t="n">
        <v>68.07594066</v>
      </c>
      <c r="AA807" s="65" t="n">
        <v>150</v>
      </c>
      <c r="AB807" s="65" t="n">
        <v>648.4</v>
      </c>
      <c r="AC807" s="67" t="n">
        <v>243.4</v>
      </c>
      <c r="AD807" s="63"/>
    </row>
    <row r="808" customFormat="false" ht="15" hidden="false" customHeight="false" outlineLevel="0" collapsed="false">
      <c r="A808" s="64" t="n">
        <v>32478</v>
      </c>
      <c r="B808" s="65" t="n">
        <v>500</v>
      </c>
      <c r="C808" s="65" t="n">
        <v>138.1574277</v>
      </c>
      <c r="D808" s="65" t="n">
        <v>457.3328859</v>
      </c>
      <c r="E808" s="65" t="n">
        <v>654.3794949</v>
      </c>
      <c r="F808" s="65" t="n">
        <v>116.7586631</v>
      </c>
      <c r="G808" s="65" t="n">
        <v>248.9839884</v>
      </c>
      <c r="H808" s="65" t="n">
        <v>200.4</v>
      </c>
      <c r="I808" s="65" t="n">
        <v>150</v>
      </c>
      <c r="J808" s="65" t="n">
        <v>329.4737063</v>
      </c>
      <c r="K808" s="65" t="n">
        <v>817.6663886</v>
      </c>
      <c r="L808" s="65" t="n">
        <v>616.3471002</v>
      </c>
      <c r="M808" s="65" t="n">
        <v>344.7140307</v>
      </c>
      <c r="N808" s="65" t="n">
        <v>92.49506743</v>
      </c>
      <c r="O808" s="65" t="n">
        <v>1593</v>
      </c>
      <c r="P808" s="65" t="n">
        <v>213.6</v>
      </c>
      <c r="Q808" s="65" t="n">
        <v>292.9396598</v>
      </c>
      <c r="R808" s="65" t="n">
        <v>62.28376675</v>
      </c>
      <c r="S808" s="65" t="n">
        <v>5246</v>
      </c>
      <c r="T808" s="66" t="n">
        <v>6823</v>
      </c>
      <c r="U808" s="66" t="n">
        <v>15542</v>
      </c>
      <c r="V808" s="65" t="n">
        <v>353.5</v>
      </c>
      <c r="W808" s="66" t="n">
        <v>881.9</v>
      </c>
      <c r="X808" s="65" t="n">
        <v>200.3</v>
      </c>
      <c r="Y808" s="65" t="n">
        <v>390.4334048</v>
      </c>
      <c r="Z808" s="65" t="n">
        <v>285.0369039</v>
      </c>
      <c r="AA808" s="65" t="n">
        <v>155.2</v>
      </c>
      <c r="AB808" s="65" t="n">
        <v>705.3</v>
      </c>
      <c r="AC808" s="67" t="n">
        <v>1149</v>
      </c>
      <c r="AD808" s="63"/>
    </row>
    <row r="809" customFormat="false" ht="15" hidden="false" customHeight="false" outlineLevel="0" collapsed="false">
      <c r="A809" s="64" t="n">
        <v>32509</v>
      </c>
      <c r="B809" s="65" t="n">
        <v>5421</v>
      </c>
      <c r="C809" s="65" t="n">
        <v>129.8576365</v>
      </c>
      <c r="D809" s="65" t="n">
        <v>429.8586667</v>
      </c>
      <c r="E809" s="65" t="n">
        <v>469.507592</v>
      </c>
      <c r="F809" s="65" t="n">
        <v>89.59547039</v>
      </c>
      <c r="G809" s="65" t="n">
        <v>191.0593781</v>
      </c>
      <c r="H809" s="65" t="n">
        <v>486.6</v>
      </c>
      <c r="I809" s="65" t="n">
        <v>150</v>
      </c>
      <c r="J809" s="65" t="n">
        <v>359.0640177</v>
      </c>
      <c r="K809" s="65" t="n">
        <v>768.5451767</v>
      </c>
      <c r="L809" s="65" t="n">
        <v>579.3201208</v>
      </c>
      <c r="M809" s="65" t="n">
        <v>324.005376</v>
      </c>
      <c r="N809" s="65" t="n">
        <v>86.93843716</v>
      </c>
      <c r="O809" s="65" t="n">
        <v>2433</v>
      </c>
      <c r="P809" s="65" t="n">
        <v>274.4</v>
      </c>
      <c r="Q809" s="65" t="n">
        <v>275.3413443</v>
      </c>
      <c r="R809" s="65" t="n">
        <v>58.5420768</v>
      </c>
      <c r="S809" s="65" t="n">
        <v>12592</v>
      </c>
      <c r="T809" s="66" t="n">
        <v>22056</v>
      </c>
      <c r="U809" s="66" t="n">
        <v>47889</v>
      </c>
      <c r="V809" s="65" t="n">
        <v>1608</v>
      </c>
      <c r="W809" s="66" t="n">
        <v>2385</v>
      </c>
      <c r="X809" s="65" t="n">
        <v>213.7</v>
      </c>
      <c r="Y809" s="65" t="n">
        <v>299.6014483</v>
      </c>
      <c r="Z809" s="65" t="n">
        <v>267.9133456</v>
      </c>
      <c r="AA809" s="65" t="n">
        <v>161.8</v>
      </c>
      <c r="AB809" s="65" t="n">
        <v>2992</v>
      </c>
      <c r="AC809" s="67" t="n">
        <v>6713</v>
      </c>
      <c r="AD809" s="63"/>
    </row>
    <row r="810" customFormat="false" ht="15" hidden="false" customHeight="false" outlineLevel="0" collapsed="false">
      <c r="A810" s="64" t="n">
        <v>32540</v>
      </c>
      <c r="B810" s="65" t="n">
        <v>8372</v>
      </c>
      <c r="C810" s="65" t="n">
        <v>94.38698321</v>
      </c>
      <c r="D810" s="65" t="n">
        <v>312.4426398</v>
      </c>
      <c r="E810" s="65" t="n">
        <v>594.8217767</v>
      </c>
      <c r="F810" s="65" t="n">
        <v>65.96777731</v>
      </c>
      <c r="G810" s="65" t="n">
        <v>140.6741039</v>
      </c>
      <c r="H810" s="65" t="n">
        <v>614.7</v>
      </c>
      <c r="I810" s="65" t="n">
        <v>150</v>
      </c>
      <c r="J810" s="65" t="n">
        <v>170.3469924</v>
      </c>
      <c r="K810" s="65" t="n">
        <v>558.6168255</v>
      </c>
      <c r="L810" s="65" t="n">
        <v>421.0786518</v>
      </c>
      <c r="M810" s="65" t="n">
        <v>235.503208</v>
      </c>
      <c r="N810" s="65" t="n">
        <v>63.19117633</v>
      </c>
      <c r="O810" s="65" t="n">
        <v>4883</v>
      </c>
      <c r="P810" s="65" t="n">
        <v>275.5</v>
      </c>
      <c r="Q810" s="65" t="n">
        <v>200.1317715</v>
      </c>
      <c r="R810" s="65" t="n">
        <v>42.55129053</v>
      </c>
      <c r="S810" s="65" t="n">
        <v>12345</v>
      </c>
      <c r="T810" s="66" t="n">
        <v>21512</v>
      </c>
      <c r="U810" s="66" t="n">
        <v>51545</v>
      </c>
      <c r="V810" s="65" t="n">
        <v>3382</v>
      </c>
      <c r="W810" s="66" t="n">
        <v>4275</v>
      </c>
      <c r="X810" s="65" t="n">
        <v>214.7</v>
      </c>
      <c r="Y810" s="65" t="n">
        <v>220.5919734</v>
      </c>
      <c r="Z810" s="65" t="n">
        <v>194.7327329</v>
      </c>
      <c r="AA810" s="65" t="n">
        <v>150</v>
      </c>
      <c r="AB810" s="65" t="n">
        <v>4484</v>
      </c>
      <c r="AC810" s="67" t="n">
        <v>6716</v>
      </c>
      <c r="AD810" s="63"/>
    </row>
    <row r="811" customFormat="false" ht="15" hidden="false" customHeight="false" outlineLevel="0" collapsed="false">
      <c r="A811" s="64" t="n">
        <v>32568</v>
      </c>
      <c r="B811" s="65" t="n">
        <v>28180</v>
      </c>
      <c r="C811" s="65" t="n">
        <v>47.66467714</v>
      </c>
      <c r="D811" s="65" t="n">
        <v>157.7810525</v>
      </c>
      <c r="E811" s="65" t="n">
        <v>483.0487891</v>
      </c>
      <c r="F811" s="65" t="n">
        <v>46.35898328</v>
      </c>
      <c r="G811" s="65" t="n">
        <v>98.85899898</v>
      </c>
      <c r="H811" s="65" t="n">
        <v>323.1</v>
      </c>
      <c r="I811" s="65" t="n">
        <v>150</v>
      </c>
      <c r="J811" s="65" t="n">
        <v>94.33885066</v>
      </c>
      <c r="K811" s="65" t="n">
        <v>282.0970618</v>
      </c>
      <c r="L811" s="65" t="n">
        <v>212.641376</v>
      </c>
      <c r="M811" s="65" t="n">
        <v>118.9272503</v>
      </c>
      <c r="N811" s="65" t="n">
        <v>31.91104235</v>
      </c>
      <c r="O811" s="65" t="n">
        <v>9322</v>
      </c>
      <c r="P811" s="65" t="n">
        <v>2794</v>
      </c>
      <c r="Q811" s="65" t="n">
        <v>101.0649557</v>
      </c>
      <c r="R811" s="65" t="n">
        <v>21.48806389</v>
      </c>
      <c r="S811" s="65" t="n">
        <v>21276</v>
      </c>
      <c r="T811" s="66" t="n">
        <v>26040</v>
      </c>
      <c r="U811" s="66" t="n">
        <v>74356</v>
      </c>
      <c r="V811" s="65" t="n">
        <v>5734</v>
      </c>
      <c r="W811" s="66" t="n">
        <v>9196</v>
      </c>
      <c r="X811" s="65" t="n">
        <v>200.1</v>
      </c>
      <c r="Y811" s="65" t="n">
        <v>155.0214366</v>
      </c>
      <c r="Z811" s="65" t="n">
        <v>98.33848404</v>
      </c>
      <c r="AA811" s="65" t="n">
        <v>150</v>
      </c>
      <c r="AB811" s="65" t="n">
        <v>15097</v>
      </c>
      <c r="AC811" s="67" t="n">
        <v>10520</v>
      </c>
      <c r="AD811" s="63"/>
    </row>
    <row r="812" customFormat="false" ht="15" hidden="false" customHeight="false" outlineLevel="0" collapsed="false">
      <c r="A812" s="64" t="n">
        <v>32599</v>
      </c>
      <c r="B812" s="65" t="n">
        <v>3804</v>
      </c>
      <c r="C812" s="65" t="n">
        <v>64.09597634</v>
      </c>
      <c r="D812" s="65" t="n">
        <v>212.1724349</v>
      </c>
      <c r="E812" s="65" t="n">
        <v>453.0053049</v>
      </c>
      <c r="F812" s="65" t="n">
        <v>56.04329595</v>
      </c>
      <c r="G812" s="65" t="n">
        <v>119.5104756</v>
      </c>
      <c r="H812" s="65" t="n">
        <v>5.187</v>
      </c>
      <c r="I812" s="65" t="n">
        <v>150</v>
      </c>
      <c r="J812" s="65" t="n">
        <v>110.1522343</v>
      </c>
      <c r="K812" s="65" t="n">
        <v>379.343524</v>
      </c>
      <c r="L812" s="65" t="n">
        <v>285.9445909</v>
      </c>
      <c r="M812" s="65" t="n">
        <v>159.9246796</v>
      </c>
      <c r="N812" s="65" t="n">
        <v>42.91163893</v>
      </c>
      <c r="O812" s="65" t="n">
        <v>10003</v>
      </c>
      <c r="P812" s="65" t="n">
        <v>586.7</v>
      </c>
      <c r="Q812" s="65" t="n">
        <v>135.9047705</v>
      </c>
      <c r="R812" s="65" t="n">
        <v>28.8955788</v>
      </c>
      <c r="S812" s="65" t="n">
        <v>15496</v>
      </c>
      <c r="T812" s="66" t="n">
        <v>17953</v>
      </c>
      <c r="U812" s="66" t="n">
        <v>38162</v>
      </c>
      <c r="V812" s="65" t="n">
        <v>2484</v>
      </c>
      <c r="W812" s="66" t="n">
        <v>3998</v>
      </c>
      <c r="X812" s="65" t="n">
        <v>1008</v>
      </c>
      <c r="Y812" s="65" t="n">
        <v>187.4051508</v>
      </c>
      <c r="Z812" s="65" t="n">
        <v>132.2384106</v>
      </c>
      <c r="AA812" s="65" t="n">
        <v>1161</v>
      </c>
      <c r="AB812" s="65" t="n">
        <v>3630</v>
      </c>
      <c r="AC812" s="67" t="n">
        <v>297.2</v>
      </c>
      <c r="AD812" s="63"/>
    </row>
    <row r="813" customFormat="false" ht="15" hidden="false" customHeight="false" outlineLevel="0" collapsed="false">
      <c r="A813" s="64" t="n">
        <v>32629</v>
      </c>
      <c r="B813" s="65" t="n">
        <v>2721</v>
      </c>
      <c r="C813" s="65" t="n">
        <v>41.68528862</v>
      </c>
      <c r="D813" s="65" t="n">
        <v>137.9879002</v>
      </c>
      <c r="E813" s="65" t="n">
        <v>112.2318427</v>
      </c>
      <c r="F813" s="65" t="n">
        <v>39.28009124</v>
      </c>
      <c r="G813" s="65" t="n">
        <v>83.76349577</v>
      </c>
      <c r="H813" s="65" t="n">
        <v>6.221</v>
      </c>
      <c r="I813" s="65" t="n">
        <v>277.4</v>
      </c>
      <c r="J813" s="65" t="n">
        <v>30.98858729</v>
      </c>
      <c r="K813" s="65" t="n">
        <v>246.7088449</v>
      </c>
      <c r="L813" s="65" t="n">
        <v>185.9661633</v>
      </c>
      <c r="M813" s="65" t="n">
        <v>104.0081891</v>
      </c>
      <c r="N813" s="65" t="n">
        <v>27.90789931</v>
      </c>
      <c r="O813" s="65" t="n">
        <v>6168</v>
      </c>
      <c r="P813" s="65" t="n">
        <v>1663</v>
      </c>
      <c r="Q813" s="65" t="n">
        <v>88.38666491</v>
      </c>
      <c r="R813" s="65" t="n">
        <v>18.79245174</v>
      </c>
      <c r="S813" s="65" t="n">
        <v>7087</v>
      </c>
      <c r="T813" s="66" t="n">
        <v>6846</v>
      </c>
      <c r="U813" s="66" t="n">
        <v>21525</v>
      </c>
      <c r="V813" s="65" t="n">
        <v>2484</v>
      </c>
      <c r="W813" s="66" t="n">
        <v>4340</v>
      </c>
      <c r="X813" s="65" t="n">
        <v>1034</v>
      </c>
      <c r="Y813" s="65" t="n">
        <v>131.3500802</v>
      </c>
      <c r="Z813" s="65" t="n">
        <v>86.00222084</v>
      </c>
      <c r="AA813" s="65" t="n">
        <v>1007</v>
      </c>
      <c r="AB813" s="65" t="n">
        <v>5054</v>
      </c>
      <c r="AC813" s="67" t="n">
        <v>387.6</v>
      </c>
      <c r="AD813" s="63"/>
    </row>
    <row r="814" customFormat="false" ht="15" hidden="false" customHeight="false" outlineLevel="0" collapsed="false">
      <c r="A814" s="64" t="n">
        <v>32660</v>
      </c>
      <c r="B814" s="65" t="n">
        <v>2817</v>
      </c>
      <c r="C814" s="65" t="n">
        <v>18.19662838</v>
      </c>
      <c r="D814" s="65" t="n">
        <v>60.23502833</v>
      </c>
      <c r="E814" s="65" t="n">
        <v>0.461407019</v>
      </c>
      <c r="F814" s="65" t="n">
        <v>23.62365414</v>
      </c>
      <c r="G814" s="65" t="n">
        <v>50.37666134</v>
      </c>
      <c r="H814" s="65" t="n">
        <v>11.08</v>
      </c>
      <c r="I814" s="65" t="n">
        <v>200</v>
      </c>
      <c r="J814" s="65" t="n">
        <v>24.58789615</v>
      </c>
      <c r="K814" s="65" t="n">
        <v>107.6943286</v>
      </c>
      <c r="L814" s="65" t="n">
        <v>81.17869102</v>
      </c>
      <c r="M814" s="65" t="n">
        <v>45.40206936</v>
      </c>
      <c r="N814" s="65" t="n">
        <v>12.18246747</v>
      </c>
      <c r="O814" s="65" t="n">
        <v>3737</v>
      </c>
      <c r="P814" s="65" t="n">
        <v>264.3</v>
      </c>
      <c r="Q814" s="65" t="n">
        <v>38.58289935</v>
      </c>
      <c r="R814" s="65" t="n">
        <v>8.203355957</v>
      </c>
      <c r="S814" s="65" t="n">
        <v>12545</v>
      </c>
      <c r="T814" s="66" t="n">
        <v>7334</v>
      </c>
      <c r="U814" s="66" t="n">
        <v>17066</v>
      </c>
      <c r="V814" s="65" t="n">
        <v>978</v>
      </c>
      <c r="W814" s="66" t="n">
        <v>1343</v>
      </c>
      <c r="X814" s="65" t="n">
        <v>2349</v>
      </c>
      <c r="Y814" s="65" t="n">
        <v>78.99596892</v>
      </c>
      <c r="Z814" s="65" t="n">
        <v>37.54203232</v>
      </c>
      <c r="AA814" s="65" t="n">
        <v>250</v>
      </c>
      <c r="AB814" s="65" t="n">
        <v>3424</v>
      </c>
      <c r="AC814" s="67" t="n">
        <v>773.9</v>
      </c>
      <c r="AD814" s="63"/>
    </row>
    <row r="815" customFormat="false" ht="15" hidden="false" customHeight="false" outlineLevel="0" collapsed="false">
      <c r="A815" s="64" t="n">
        <v>32690</v>
      </c>
      <c r="B815" s="65" t="n">
        <v>2540</v>
      </c>
      <c r="C815" s="65" t="n">
        <v>17.28154285</v>
      </c>
      <c r="D815" s="65" t="n">
        <v>57.20588459</v>
      </c>
      <c r="E815" s="65" t="n">
        <v>19.92938182</v>
      </c>
      <c r="F815" s="65" t="n">
        <v>27.630658</v>
      </c>
      <c r="G815" s="65" t="n">
        <v>58.92146458</v>
      </c>
      <c r="H815" s="65" t="n">
        <v>11.64</v>
      </c>
      <c r="I815" s="65" t="n">
        <v>85</v>
      </c>
      <c r="J815" s="65" t="n">
        <v>26.52439405</v>
      </c>
      <c r="K815" s="65" t="n">
        <v>102.2785164</v>
      </c>
      <c r="L815" s="65" t="n">
        <v>77.09631685</v>
      </c>
      <c r="M815" s="65" t="n">
        <v>43.11885645</v>
      </c>
      <c r="N815" s="65" t="n">
        <v>11.56982652</v>
      </c>
      <c r="O815" s="65" t="n">
        <v>10458</v>
      </c>
      <c r="P815" s="65" t="n">
        <v>239.7</v>
      </c>
      <c r="Q815" s="65" t="n">
        <v>36.64261392</v>
      </c>
      <c r="R815" s="65" t="n">
        <v>7.790819514</v>
      </c>
      <c r="S815" s="65" t="n">
        <v>11650</v>
      </c>
      <c r="T815" s="66" t="n">
        <v>5292</v>
      </c>
      <c r="U815" s="66" t="n">
        <v>19429</v>
      </c>
      <c r="V815" s="65" t="n">
        <v>1186</v>
      </c>
      <c r="W815" s="66" t="n">
        <v>1158</v>
      </c>
      <c r="X815" s="65" t="n">
        <v>1187</v>
      </c>
      <c r="Y815" s="65" t="n">
        <v>92.39513023</v>
      </c>
      <c r="Z815" s="65" t="n">
        <v>35.65409078</v>
      </c>
      <c r="AA815" s="65" t="n">
        <v>250</v>
      </c>
      <c r="AB815" s="65" t="n">
        <v>1285</v>
      </c>
      <c r="AC815" s="67" t="n">
        <v>836.5</v>
      </c>
      <c r="AD815" s="63"/>
    </row>
    <row r="816" customFormat="false" ht="15" hidden="false" customHeight="false" outlineLevel="0" collapsed="false">
      <c r="A816" s="64" t="n">
        <v>32721</v>
      </c>
      <c r="B816" s="65" t="n">
        <v>1468</v>
      </c>
      <c r="C816" s="65" t="n">
        <v>14.74365782</v>
      </c>
      <c r="D816" s="65" t="n">
        <v>48.804901</v>
      </c>
      <c r="E816" s="65" t="n">
        <v>36.77872724</v>
      </c>
      <c r="F816" s="65" t="n">
        <v>22.39706036</v>
      </c>
      <c r="G816" s="65" t="n">
        <v>47.76099066</v>
      </c>
      <c r="H816" s="65" t="n">
        <v>13.26</v>
      </c>
      <c r="I816" s="65" t="n">
        <v>85</v>
      </c>
      <c r="J816" s="65" t="n">
        <v>14.63191408</v>
      </c>
      <c r="K816" s="65" t="n">
        <v>87.25838088</v>
      </c>
      <c r="L816" s="65" t="n">
        <v>65.77431917</v>
      </c>
      <c r="M816" s="65" t="n">
        <v>36.78662668</v>
      </c>
      <c r="N816" s="65" t="n">
        <v>9.870736935</v>
      </c>
      <c r="O816" s="65" t="n">
        <v>6796</v>
      </c>
      <c r="P816" s="65" t="n">
        <v>545.2</v>
      </c>
      <c r="Q816" s="65" t="n">
        <v>31.26145426</v>
      </c>
      <c r="R816" s="65" t="n">
        <v>6.646696888</v>
      </c>
      <c r="S816" s="65" t="n">
        <v>10118</v>
      </c>
      <c r="T816" s="66" t="n">
        <v>5527</v>
      </c>
      <c r="U816" s="66" t="n">
        <v>14432</v>
      </c>
      <c r="V816" s="65" t="n">
        <v>1234</v>
      </c>
      <c r="W816" s="66" t="n">
        <v>1624</v>
      </c>
      <c r="X816" s="65" t="n">
        <v>327.4</v>
      </c>
      <c r="Y816" s="65" t="n">
        <v>74.89431879</v>
      </c>
      <c r="Z816" s="65" t="n">
        <v>30.41810092</v>
      </c>
      <c r="AA816" s="65" t="n">
        <v>250</v>
      </c>
      <c r="AB816" s="65" t="n">
        <v>600</v>
      </c>
      <c r="AC816" s="67" t="n">
        <v>1023</v>
      </c>
      <c r="AD816" s="63"/>
    </row>
    <row r="817" customFormat="false" ht="15" hidden="false" customHeight="false" outlineLevel="0" collapsed="false">
      <c r="A817" s="64" t="n">
        <v>32752</v>
      </c>
      <c r="B817" s="65" t="n">
        <v>1146</v>
      </c>
      <c r="C817" s="65" t="n">
        <v>15.10267342</v>
      </c>
      <c r="D817" s="65" t="n">
        <v>49.99332524</v>
      </c>
      <c r="E817" s="65" t="n">
        <v>7.037838</v>
      </c>
      <c r="F817" s="65" t="n">
        <v>18.70900871</v>
      </c>
      <c r="G817" s="65" t="n">
        <v>39.89634247</v>
      </c>
      <c r="H817" s="65" t="n">
        <v>15.53</v>
      </c>
      <c r="I817" s="65" t="n">
        <v>150</v>
      </c>
      <c r="J817" s="65" t="n">
        <v>25.36848426</v>
      </c>
      <c r="K817" s="65" t="n">
        <v>89.38316698</v>
      </c>
      <c r="L817" s="65" t="n">
        <v>67.37595741</v>
      </c>
      <c r="M817" s="65" t="n">
        <v>37.68239982</v>
      </c>
      <c r="N817" s="65" t="n">
        <v>10.11109442</v>
      </c>
      <c r="O817" s="65" t="n">
        <v>1000</v>
      </c>
      <c r="P817" s="65" t="n">
        <v>479.9</v>
      </c>
      <c r="Q817" s="65" t="n">
        <v>32.02268663</v>
      </c>
      <c r="R817" s="65" t="n">
        <v>6.80854735</v>
      </c>
      <c r="S817" s="65" t="n">
        <v>6201</v>
      </c>
      <c r="T817" s="66" t="n">
        <v>4760</v>
      </c>
      <c r="U817" s="66" t="n">
        <v>8677</v>
      </c>
      <c r="V817" s="65" t="n">
        <v>1100</v>
      </c>
      <c r="W817" s="66" t="n">
        <v>1452</v>
      </c>
      <c r="X817" s="65" t="n">
        <v>281.6</v>
      </c>
      <c r="Y817" s="65" t="n">
        <v>62.56171302</v>
      </c>
      <c r="Z817" s="65" t="n">
        <v>31.1587972</v>
      </c>
      <c r="AA817" s="65" t="n">
        <v>250</v>
      </c>
      <c r="AB817" s="65" t="n">
        <v>500</v>
      </c>
      <c r="AC817" s="67" t="n">
        <v>1086</v>
      </c>
      <c r="AD817" s="63"/>
    </row>
    <row r="818" customFormat="false" ht="15" hidden="false" customHeight="false" outlineLevel="0" collapsed="false">
      <c r="A818" s="64" t="n">
        <v>32782</v>
      </c>
      <c r="B818" s="65" t="n">
        <v>1164</v>
      </c>
      <c r="C818" s="65" t="n">
        <v>30.93326462</v>
      </c>
      <c r="D818" s="65" t="n">
        <v>102.3962259</v>
      </c>
      <c r="E818" s="65" t="n">
        <v>61.86292165</v>
      </c>
      <c r="F818" s="65" t="n">
        <v>24.08839283</v>
      </c>
      <c r="G818" s="65" t="n">
        <v>51.36770123</v>
      </c>
      <c r="H818" s="65" t="n">
        <v>9.046</v>
      </c>
      <c r="I818" s="65" t="n">
        <v>200</v>
      </c>
      <c r="J818" s="65" t="n">
        <v>21.57742667</v>
      </c>
      <c r="K818" s="65" t="n">
        <v>183.0744187</v>
      </c>
      <c r="L818" s="65" t="n">
        <v>137.9992973</v>
      </c>
      <c r="M818" s="65" t="n">
        <v>77.18101377</v>
      </c>
      <c r="N818" s="65" t="n">
        <v>20.70952278</v>
      </c>
      <c r="O818" s="65" t="n">
        <v>4726</v>
      </c>
      <c r="P818" s="65" t="n">
        <v>295.3</v>
      </c>
      <c r="Q818" s="65" t="n">
        <v>65.58880087</v>
      </c>
      <c r="R818" s="65" t="n">
        <v>13.94525267</v>
      </c>
      <c r="S818" s="65" t="n">
        <v>6572</v>
      </c>
      <c r="T818" s="66" t="n">
        <v>5969</v>
      </c>
      <c r="U818" s="66" t="n">
        <v>13672</v>
      </c>
      <c r="V818" s="65" t="n">
        <v>1015</v>
      </c>
      <c r="W818" s="66" t="n">
        <v>1355</v>
      </c>
      <c r="X818" s="65" t="n">
        <v>640.5</v>
      </c>
      <c r="Y818" s="65" t="n">
        <v>80.55002499</v>
      </c>
      <c r="Z818" s="65" t="n">
        <v>63.81938432</v>
      </c>
      <c r="AA818" s="65" t="n">
        <v>396.8</v>
      </c>
      <c r="AB818" s="65" t="n">
        <v>593.9</v>
      </c>
      <c r="AC818" s="67" t="n">
        <v>680.5</v>
      </c>
      <c r="AD818" s="63"/>
    </row>
    <row r="819" customFormat="false" ht="15" hidden="false" customHeight="false" outlineLevel="0" collapsed="false">
      <c r="A819" s="64" t="n">
        <v>32813</v>
      </c>
      <c r="B819" s="65" t="n">
        <v>1644</v>
      </c>
      <c r="C819" s="65" t="n">
        <v>36.85845372</v>
      </c>
      <c r="D819" s="65" t="n">
        <v>122.0099656</v>
      </c>
      <c r="E819" s="65" t="n">
        <v>72.60811835</v>
      </c>
      <c r="F819" s="65" t="n">
        <v>27.21007468</v>
      </c>
      <c r="G819" s="65" t="n">
        <v>58.02458456</v>
      </c>
      <c r="H819" s="65" t="n">
        <v>419.8</v>
      </c>
      <c r="I819" s="65" t="n">
        <v>200</v>
      </c>
      <c r="J819" s="65" t="n">
        <v>57.70411673</v>
      </c>
      <c r="K819" s="65" t="n">
        <v>218.1418635</v>
      </c>
      <c r="L819" s="65" t="n">
        <v>164.4327159</v>
      </c>
      <c r="M819" s="65" t="n">
        <v>91.964843</v>
      </c>
      <c r="N819" s="65" t="n">
        <v>24.67637983</v>
      </c>
      <c r="O819" s="65" t="n">
        <v>4233</v>
      </c>
      <c r="P819" s="65" t="n">
        <v>239.8</v>
      </c>
      <c r="Q819" s="65" t="n">
        <v>78.15217085</v>
      </c>
      <c r="R819" s="65" t="n">
        <v>16.61643078</v>
      </c>
      <c r="S819" s="65" t="n">
        <v>4879</v>
      </c>
      <c r="T819" s="66" t="n">
        <v>4760</v>
      </c>
      <c r="U819" s="66" t="n">
        <v>12862</v>
      </c>
      <c r="V819" s="65" t="n">
        <v>724.8</v>
      </c>
      <c r="W819" s="66" t="n">
        <v>1636</v>
      </c>
      <c r="X819" s="65" t="n">
        <v>200.1</v>
      </c>
      <c r="Y819" s="65" t="n">
        <v>90.98872686</v>
      </c>
      <c r="Z819" s="65" t="n">
        <v>76.043827</v>
      </c>
      <c r="AA819" s="65" t="n">
        <v>300</v>
      </c>
      <c r="AB819" s="65" t="n">
        <v>616.6</v>
      </c>
      <c r="AC819" s="67" t="n">
        <v>371</v>
      </c>
      <c r="AD819" s="63"/>
    </row>
    <row r="820" customFormat="false" ht="15" hidden="false" customHeight="false" outlineLevel="0" collapsed="false">
      <c r="A820" s="64" t="n">
        <v>32843</v>
      </c>
      <c r="B820" s="65" t="n">
        <v>1730</v>
      </c>
      <c r="C820" s="65" t="n">
        <v>37.17924025</v>
      </c>
      <c r="D820" s="65" t="n">
        <v>123.0718429</v>
      </c>
      <c r="E820" s="65" t="n">
        <v>65.73601164</v>
      </c>
      <c r="F820" s="65" t="n">
        <v>25.34382596</v>
      </c>
      <c r="G820" s="65" t="n">
        <v>54.04487086</v>
      </c>
      <c r="H820" s="65" t="n">
        <v>42.34</v>
      </c>
      <c r="I820" s="65" t="n">
        <v>200</v>
      </c>
      <c r="J820" s="65" t="n">
        <v>33.46478494</v>
      </c>
      <c r="K820" s="65" t="n">
        <v>220.040396</v>
      </c>
      <c r="L820" s="65" t="n">
        <v>165.8638069</v>
      </c>
      <c r="M820" s="65" t="n">
        <v>92.76523151</v>
      </c>
      <c r="N820" s="65" t="n">
        <v>24.89114332</v>
      </c>
      <c r="O820" s="65" t="n">
        <v>4232</v>
      </c>
      <c r="P820" s="65" t="n">
        <v>245.8</v>
      </c>
      <c r="Q820" s="65" t="n">
        <v>78.8323449</v>
      </c>
      <c r="R820" s="65" t="n">
        <v>16.76104691</v>
      </c>
      <c r="S820" s="65" t="n">
        <v>4457</v>
      </c>
      <c r="T820" s="66" t="n">
        <v>5412</v>
      </c>
      <c r="U820" s="66" t="n">
        <v>14812</v>
      </c>
      <c r="V820" s="65" t="n">
        <v>277.1</v>
      </c>
      <c r="W820" s="66" t="n">
        <v>823.7</v>
      </c>
      <c r="X820" s="65" t="n">
        <v>200.1</v>
      </c>
      <c r="Y820" s="65" t="n">
        <v>84.74811203</v>
      </c>
      <c r="Z820" s="65" t="n">
        <v>76.70565172</v>
      </c>
      <c r="AA820" s="65" t="n">
        <v>313.2</v>
      </c>
      <c r="AB820" s="65" t="n">
        <v>674.5</v>
      </c>
      <c r="AC820" s="67" t="n">
        <v>235.2</v>
      </c>
      <c r="AD820" s="63"/>
    </row>
    <row r="821" customFormat="false" ht="15" hidden="false" customHeight="false" outlineLevel="0" collapsed="false">
      <c r="A821" s="64" t="n">
        <v>32874</v>
      </c>
      <c r="B821" s="65" t="n">
        <v>1434</v>
      </c>
      <c r="C821" s="65" t="n">
        <v>50.92094882</v>
      </c>
      <c r="D821" s="65" t="n">
        <v>168.5600612</v>
      </c>
      <c r="E821" s="65" t="n">
        <v>232.0537634</v>
      </c>
      <c r="F821" s="65" t="n">
        <v>45.63995846</v>
      </c>
      <c r="G821" s="65" t="n">
        <v>97.32570234</v>
      </c>
      <c r="H821" s="65" t="n">
        <v>55.93</v>
      </c>
      <c r="I821" s="65" t="n">
        <v>200</v>
      </c>
      <c r="J821" s="65" t="n">
        <v>102.2332726</v>
      </c>
      <c r="K821" s="65" t="n">
        <v>301.3688733</v>
      </c>
      <c r="L821" s="65" t="n">
        <v>227.168236</v>
      </c>
      <c r="M821" s="65" t="n">
        <v>127.0519132</v>
      </c>
      <c r="N821" s="65" t="n">
        <v>34.09108488</v>
      </c>
      <c r="O821" s="65" t="n">
        <v>4229</v>
      </c>
      <c r="P821" s="65" t="n">
        <v>250.6</v>
      </c>
      <c r="Q821" s="65" t="n">
        <v>107.9693338</v>
      </c>
      <c r="R821" s="65" t="n">
        <v>22.95604769</v>
      </c>
      <c r="S821" s="65" t="n">
        <v>5106</v>
      </c>
      <c r="T821" s="66" t="n">
        <v>6746</v>
      </c>
      <c r="U821" s="66" t="n">
        <v>16234</v>
      </c>
      <c r="V821" s="65" t="n">
        <v>217.5</v>
      </c>
      <c r="W821" s="66" t="n">
        <v>693</v>
      </c>
      <c r="X821" s="65" t="n">
        <v>219.5</v>
      </c>
      <c r="Y821" s="65" t="n">
        <v>152.6170642</v>
      </c>
      <c r="Z821" s="65" t="n">
        <v>105.0565998</v>
      </c>
      <c r="AA821" s="65" t="n">
        <v>325.2</v>
      </c>
      <c r="AB821" s="65" t="n">
        <v>780.3</v>
      </c>
      <c r="AC821" s="67" t="n">
        <v>262.6</v>
      </c>
      <c r="AD821" s="63"/>
    </row>
    <row r="822" customFormat="false" ht="15" hidden="false" customHeight="false" outlineLevel="0" collapsed="false">
      <c r="A822" s="64" t="n">
        <v>32905</v>
      </c>
      <c r="B822" s="65" t="n">
        <v>1188</v>
      </c>
      <c r="C822" s="65" t="n">
        <v>185.8650737</v>
      </c>
      <c r="D822" s="65" t="n">
        <v>615.256175</v>
      </c>
      <c r="E822" s="65" t="n">
        <v>1021.58537</v>
      </c>
      <c r="F822" s="65" t="n">
        <v>165.7875951</v>
      </c>
      <c r="G822" s="65" t="n">
        <v>353.5365647</v>
      </c>
      <c r="H822" s="65" t="n">
        <v>93.12</v>
      </c>
      <c r="I822" s="65" t="n">
        <v>200</v>
      </c>
      <c r="J822" s="65" t="n">
        <v>646.6268275</v>
      </c>
      <c r="K822" s="65" t="n">
        <v>1100.017756</v>
      </c>
      <c r="L822" s="65" t="n">
        <v>829.1801684</v>
      </c>
      <c r="M822" s="65" t="n">
        <v>463.7484917</v>
      </c>
      <c r="N822" s="65" t="n">
        <v>124.434877</v>
      </c>
      <c r="O822" s="65" t="n">
        <v>4230</v>
      </c>
      <c r="P822" s="65" t="n">
        <v>253.8</v>
      </c>
      <c r="Q822" s="65" t="n">
        <v>394.0957237</v>
      </c>
      <c r="R822" s="65" t="n">
        <v>83.79120171</v>
      </c>
      <c r="S822" s="65" t="n">
        <v>6013</v>
      </c>
      <c r="T822" s="66" t="n">
        <v>8749</v>
      </c>
      <c r="U822" s="66" t="n">
        <v>21713</v>
      </c>
      <c r="V822" s="65" t="n">
        <v>544.2</v>
      </c>
      <c r="W822" s="66" t="n">
        <v>1077</v>
      </c>
      <c r="X822" s="65" t="n">
        <v>221.6</v>
      </c>
      <c r="Y822" s="65" t="n">
        <v>554.382977</v>
      </c>
      <c r="Z822" s="65" t="n">
        <v>383.4640383</v>
      </c>
      <c r="AA822" s="65" t="n">
        <v>300</v>
      </c>
      <c r="AB822" s="65" t="n">
        <v>1052</v>
      </c>
      <c r="AC822" s="67" t="n">
        <v>742.4</v>
      </c>
      <c r="AD822" s="63"/>
    </row>
    <row r="823" customFormat="false" ht="15" hidden="false" customHeight="false" outlineLevel="0" collapsed="false">
      <c r="A823" s="64" t="n">
        <v>32933</v>
      </c>
      <c r="B823" s="65" t="n">
        <v>541.4</v>
      </c>
      <c r="C823" s="65" t="n">
        <v>108.7295632</v>
      </c>
      <c r="D823" s="65" t="n">
        <v>359.9198807</v>
      </c>
      <c r="E823" s="65" t="n">
        <v>641.5147223</v>
      </c>
      <c r="F823" s="65" t="n">
        <v>99.9325093</v>
      </c>
      <c r="G823" s="65" t="n">
        <v>213.1027718</v>
      </c>
      <c r="H823" s="65" t="n">
        <v>4.571</v>
      </c>
      <c r="I823" s="65" t="n">
        <v>200</v>
      </c>
      <c r="J823" s="65" t="n">
        <v>164.7705754</v>
      </c>
      <c r="K823" s="65" t="n">
        <v>643.5014803</v>
      </c>
      <c r="L823" s="65" t="n">
        <v>485.0636847</v>
      </c>
      <c r="M823" s="65" t="n">
        <v>271.2891127</v>
      </c>
      <c r="N823" s="65" t="n">
        <v>72.7933955</v>
      </c>
      <c r="O823" s="65" t="n">
        <v>4229</v>
      </c>
      <c r="P823" s="65" t="n">
        <v>299.6</v>
      </c>
      <c r="Q823" s="65" t="n">
        <v>230.5428074</v>
      </c>
      <c r="R823" s="65" t="n">
        <v>49.01717455</v>
      </c>
      <c r="S823" s="65" t="n">
        <v>10189</v>
      </c>
      <c r="T823" s="66" t="n">
        <v>11612</v>
      </c>
      <c r="U823" s="66" t="n">
        <v>18759</v>
      </c>
      <c r="V823" s="65" t="n">
        <v>1411</v>
      </c>
      <c r="W823" s="66" t="n">
        <v>1980</v>
      </c>
      <c r="X823" s="65" t="n">
        <v>200</v>
      </c>
      <c r="Y823" s="65" t="n">
        <v>334.1678367</v>
      </c>
      <c r="Z823" s="65" t="n">
        <v>224.3233575</v>
      </c>
      <c r="AA823" s="65" t="n">
        <v>768.6</v>
      </c>
      <c r="AB823" s="65" t="n">
        <v>1478</v>
      </c>
      <c r="AC823" s="67" t="n">
        <v>248.3</v>
      </c>
      <c r="AD823" s="63"/>
    </row>
    <row r="824" customFormat="false" ht="15" hidden="false" customHeight="false" outlineLevel="0" collapsed="false">
      <c r="A824" s="64" t="n">
        <v>32964</v>
      </c>
      <c r="B824" s="65" t="n">
        <v>1982</v>
      </c>
      <c r="C824" s="65" t="n">
        <v>48.59872798</v>
      </c>
      <c r="D824" s="65" t="n">
        <v>160.8729757</v>
      </c>
      <c r="E824" s="65" t="n">
        <v>482.9240778</v>
      </c>
      <c r="F824" s="65" t="n">
        <v>61.5139909</v>
      </c>
      <c r="G824" s="65" t="n">
        <v>131.1765516</v>
      </c>
      <c r="H824" s="65" t="n">
        <v>8.803</v>
      </c>
      <c r="I824" s="65" t="n">
        <v>200</v>
      </c>
      <c r="J824" s="65" t="n">
        <v>82.30072931</v>
      </c>
      <c r="K824" s="65" t="n">
        <v>287.6251176</v>
      </c>
      <c r="L824" s="65" t="n">
        <v>216.8083581</v>
      </c>
      <c r="M824" s="65" t="n">
        <v>121.2577831</v>
      </c>
      <c r="N824" s="65" t="n">
        <v>32.53638039</v>
      </c>
      <c r="O824" s="65" t="n">
        <v>1000</v>
      </c>
      <c r="P824" s="65" t="n">
        <v>228.7</v>
      </c>
      <c r="Q824" s="65" t="n">
        <v>103.0454539</v>
      </c>
      <c r="R824" s="65" t="n">
        <v>21.90915022</v>
      </c>
      <c r="S824" s="65" t="n">
        <v>7063</v>
      </c>
      <c r="T824" s="66" t="n">
        <v>7310</v>
      </c>
      <c r="U824" s="66" t="n">
        <v>13471</v>
      </c>
      <c r="V824" s="65" t="n">
        <v>623.7</v>
      </c>
      <c r="W824" s="66" t="n">
        <v>1128</v>
      </c>
      <c r="X824" s="65" t="n">
        <v>696.1</v>
      </c>
      <c r="Y824" s="65" t="n">
        <v>205.6988002</v>
      </c>
      <c r="Z824" s="65" t="n">
        <v>100.2655535</v>
      </c>
      <c r="AA824" s="65" t="n">
        <v>506.1</v>
      </c>
      <c r="AB824" s="65" t="n">
        <v>1638</v>
      </c>
      <c r="AC824" s="67" t="n">
        <v>919</v>
      </c>
      <c r="AD824" s="63"/>
    </row>
    <row r="825" customFormat="false" ht="15" hidden="false" customHeight="false" outlineLevel="0" collapsed="false">
      <c r="A825" s="64" t="n">
        <v>32994</v>
      </c>
      <c r="B825" s="65" t="n">
        <v>552.9</v>
      </c>
      <c r="C825" s="65" t="n">
        <v>20.64968409</v>
      </c>
      <c r="D825" s="65" t="n">
        <v>68.35520734</v>
      </c>
      <c r="E825" s="65" t="n">
        <v>62.03044946</v>
      </c>
      <c r="F825" s="65" t="n">
        <v>97.54325993</v>
      </c>
      <c r="G825" s="65" t="n">
        <v>208.0077765</v>
      </c>
      <c r="H825" s="65" t="n">
        <v>6.375</v>
      </c>
      <c r="I825" s="65" t="n">
        <v>277.4</v>
      </c>
      <c r="J825" s="65" t="n">
        <v>35.14887465</v>
      </c>
      <c r="K825" s="65" t="n">
        <v>122.212413</v>
      </c>
      <c r="L825" s="65" t="n">
        <v>92.12224864</v>
      </c>
      <c r="M825" s="65" t="n">
        <v>51.52264307</v>
      </c>
      <c r="N825" s="65" t="n">
        <v>13.82476464</v>
      </c>
      <c r="O825" s="65" t="n">
        <v>1285</v>
      </c>
      <c r="P825" s="65" t="n">
        <v>258.3</v>
      </c>
      <c r="Q825" s="65" t="n">
        <v>43.78419266</v>
      </c>
      <c r="R825" s="65" t="n">
        <v>9.309236053</v>
      </c>
      <c r="S825" s="65" t="n">
        <v>6481</v>
      </c>
      <c r="T825" s="66" t="n">
        <v>4138</v>
      </c>
      <c r="U825" s="66" t="n">
        <v>6857</v>
      </c>
      <c r="V825" s="65" t="n">
        <v>722.3</v>
      </c>
      <c r="W825" s="66" t="n">
        <v>1515</v>
      </c>
      <c r="X825" s="65" t="n">
        <v>701.2</v>
      </c>
      <c r="Y825" s="65" t="n">
        <v>326.1783416</v>
      </c>
      <c r="Z825" s="65" t="n">
        <v>42.60300816</v>
      </c>
      <c r="AA825" s="65" t="n">
        <v>427.3</v>
      </c>
      <c r="AB825" s="65" t="n">
        <v>750</v>
      </c>
      <c r="AC825" s="67" t="n">
        <v>401.5</v>
      </c>
      <c r="AD825" s="63"/>
    </row>
    <row r="826" customFormat="false" ht="15" hidden="false" customHeight="false" outlineLevel="0" collapsed="false">
      <c r="A826" s="64" t="n">
        <v>33025</v>
      </c>
      <c r="B826" s="65" t="n">
        <v>1381</v>
      </c>
      <c r="C826" s="65" t="n">
        <v>12.48392091</v>
      </c>
      <c r="D826" s="65" t="n">
        <v>41.32465166</v>
      </c>
      <c r="E826" s="65" t="n">
        <v>0.370718435</v>
      </c>
      <c r="F826" s="65" t="n">
        <v>53.12286906</v>
      </c>
      <c r="G826" s="65" t="n">
        <v>113.2827618</v>
      </c>
      <c r="H826" s="65" t="n">
        <v>9.782</v>
      </c>
      <c r="I826" s="65" t="n">
        <v>200</v>
      </c>
      <c r="J826" s="65" t="n">
        <v>25.05087255</v>
      </c>
      <c r="K826" s="65" t="n">
        <v>73.88442801</v>
      </c>
      <c r="L826" s="65" t="n">
        <v>55.69319418</v>
      </c>
      <c r="M826" s="65" t="n">
        <v>31.14839908</v>
      </c>
      <c r="N826" s="65" t="n">
        <v>8.357864829</v>
      </c>
      <c r="O826" s="65" t="n">
        <v>3289</v>
      </c>
      <c r="P826" s="65" t="n">
        <v>212.4</v>
      </c>
      <c r="Q826" s="65" t="n">
        <v>26.47006103</v>
      </c>
      <c r="R826" s="65" t="n">
        <v>5.627968258</v>
      </c>
      <c r="S826" s="65" t="n">
        <v>16514</v>
      </c>
      <c r="T826" s="66" t="n">
        <v>8708</v>
      </c>
      <c r="U826" s="66" t="n">
        <v>12217</v>
      </c>
      <c r="V826" s="65" t="n">
        <v>674.1</v>
      </c>
      <c r="W826" s="66" t="n">
        <v>870.5</v>
      </c>
      <c r="X826" s="65" t="n">
        <v>309.4</v>
      </c>
      <c r="Y826" s="65" t="n">
        <v>177.6394324</v>
      </c>
      <c r="Z826" s="65" t="n">
        <v>25.75596711</v>
      </c>
      <c r="AA826" s="65" t="n">
        <v>50</v>
      </c>
      <c r="AB826" s="65" t="n">
        <v>400</v>
      </c>
      <c r="AC826" s="67" t="n">
        <v>729.5</v>
      </c>
      <c r="AD826" s="63"/>
    </row>
    <row r="827" customFormat="false" ht="15" hidden="false" customHeight="false" outlineLevel="0" collapsed="false">
      <c r="A827" s="64" t="n">
        <v>33055</v>
      </c>
      <c r="B827" s="65" t="n">
        <v>552.7</v>
      </c>
      <c r="C827" s="65" t="n">
        <v>11.71823456</v>
      </c>
      <c r="D827" s="65" t="n">
        <v>38.79005362</v>
      </c>
      <c r="E827" s="65" t="n">
        <v>0.286874953</v>
      </c>
      <c r="F827" s="65" t="n">
        <v>20.11616987</v>
      </c>
      <c r="G827" s="65" t="n">
        <v>42.8970671</v>
      </c>
      <c r="H827" s="65" t="n">
        <v>12.89</v>
      </c>
      <c r="I827" s="65" t="n">
        <v>85</v>
      </c>
      <c r="J827" s="65" t="n">
        <v>23.07623014</v>
      </c>
      <c r="K827" s="65" t="n">
        <v>69.35281505</v>
      </c>
      <c r="L827" s="65" t="n">
        <v>52.27731877</v>
      </c>
      <c r="M827" s="65" t="n">
        <v>29.23794931</v>
      </c>
      <c r="N827" s="65" t="n">
        <v>7.845245193</v>
      </c>
      <c r="O827" s="65" t="n">
        <v>7138</v>
      </c>
      <c r="P827" s="65" t="n">
        <v>173.4</v>
      </c>
      <c r="Q827" s="65" t="n">
        <v>24.84655152</v>
      </c>
      <c r="R827" s="65" t="n">
        <v>5.282783561</v>
      </c>
      <c r="S827" s="65" t="n">
        <v>15605</v>
      </c>
      <c r="T827" s="66" t="n">
        <v>8938</v>
      </c>
      <c r="U827" s="66" t="n">
        <v>16770</v>
      </c>
      <c r="V827" s="65" t="n">
        <v>908.4</v>
      </c>
      <c r="W827" s="66" t="n">
        <v>792.7</v>
      </c>
      <c r="X827" s="65" t="n">
        <v>327.7</v>
      </c>
      <c r="Y827" s="65" t="n">
        <v>67.26716875</v>
      </c>
      <c r="Z827" s="65" t="n">
        <v>24.17625569</v>
      </c>
      <c r="AA827" s="65" t="n">
        <v>50</v>
      </c>
      <c r="AB827" s="65" t="n">
        <v>400</v>
      </c>
      <c r="AC827" s="67" t="n">
        <v>1007</v>
      </c>
      <c r="AD827" s="63"/>
    </row>
    <row r="828" customFormat="false" ht="15" hidden="false" customHeight="false" outlineLevel="0" collapsed="false">
      <c r="A828" s="64" t="n">
        <v>33086</v>
      </c>
      <c r="B828" s="65" t="n">
        <v>1724</v>
      </c>
      <c r="C828" s="65" t="n">
        <v>12.53844767</v>
      </c>
      <c r="D828" s="65" t="n">
        <v>41.50514781</v>
      </c>
      <c r="E828" s="65" t="n">
        <v>36.74081909</v>
      </c>
      <c r="F828" s="65" t="n">
        <v>27.57741762</v>
      </c>
      <c r="G828" s="65" t="n">
        <v>58.80793123</v>
      </c>
      <c r="H828" s="65" t="n">
        <v>17.72</v>
      </c>
      <c r="I828" s="65" t="n">
        <v>85</v>
      </c>
      <c r="J828" s="65" t="n">
        <v>11.16218215</v>
      </c>
      <c r="K828" s="65" t="n">
        <v>74.20713743</v>
      </c>
      <c r="L828" s="65" t="n">
        <v>55.93644866</v>
      </c>
      <c r="M828" s="65" t="n">
        <v>31.2844478</v>
      </c>
      <c r="N828" s="65" t="n">
        <v>8.394369973</v>
      </c>
      <c r="O828" s="65" t="n">
        <v>1456</v>
      </c>
      <c r="P828" s="65" t="n">
        <v>142.6</v>
      </c>
      <c r="Q828" s="65" t="n">
        <v>26.58567589</v>
      </c>
      <c r="R828" s="65" t="n">
        <v>5.65254987</v>
      </c>
      <c r="S828" s="65" t="n">
        <v>15681</v>
      </c>
      <c r="T828" s="66" t="n">
        <v>11022</v>
      </c>
      <c r="U828" s="66" t="n">
        <v>14609</v>
      </c>
      <c r="V828" s="65" t="n">
        <v>1142</v>
      </c>
      <c r="W828" s="66" t="n">
        <v>1060</v>
      </c>
      <c r="X828" s="65" t="n">
        <v>328.9</v>
      </c>
      <c r="Y828" s="65" t="n">
        <v>92.21709785</v>
      </c>
      <c r="Z828" s="65" t="n">
        <v>25.86846298</v>
      </c>
      <c r="AA828" s="65" t="n">
        <v>50</v>
      </c>
      <c r="AB828" s="65" t="n">
        <v>400</v>
      </c>
      <c r="AC828" s="67" t="n">
        <v>1070</v>
      </c>
      <c r="AD828" s="63"/>
    </row>
    <row r="829" customFormat="false" ht="15" hidden="false" customHeight="false" outlineLevel="0" collapsed="false">
      <c r="A829" s="64" t="n">
        <v>33117</v>
      </c>
      <c r="B829" s="65" t="n">
        <v>514.9</v>
      </c>
      <c r="C829" s="65" t="n">
        <v>16.74944271</v>
      </c>
      <c r="D829" s="65" t="n">
        <v>55.44451063</v>
      </c>
      <c r="E829" s="65" t="n">
        <v>19.38292565</v>
      </c>
      <c r="F829" s="65" t="n">
        <v>17.61533162</v>
      </c>
      <c r="G829" s="65" t="n">
        <v>37.56411224</v>
      </c>
      <c r="H829" s="65" t="n">
        <v>14.81</v>
      </c>
      <c r="I829" s="65" t="n">
        <v>150</v>
      </c>
      <c r="J829" s="65" t="n">
        <v>53.34173674</v>
      </c>
      <c r="K829" s="65" t="n">
        <v>99.12935232</v>
      </c>
      <c r="L829" s="65" t="n">
        <v>74.72251483</v>
      </c>
      <c r="M829" s="65" t="n">
        <v>41.79122327</v>
      </c>
      <c r="N829" s="65" t="n">
        <v>11.2135906</v>
      </c>
      <c r="O829" s="65" t="n">
        <v>1482</v>
      </c>
      <c r="P829" s="65" t="n">
        <v>77.84</v>
      </c>
      <c r="Q829" s="65" t="n">
        <v>35.51438478</v>
      </c>
      <c r="R829" s="65" t="n">
        <v>7.550939532</v>
      </c>
      <c r="S829" s="65" t="n">
        <v>7669</v>
      </c>
      <c r="T829" s="66" t="n">
        <v>6182</v>
      </c>
      <c r="U829" s="66" t="n">
        <v>9380</v>
      </c>
      <c r="V829" s="65" t="n">
        <v>1172</v>
      </c>
      <c r="W829" s="66" t="n">
        <v>1176</v>
      </c>
      <c r="X829" s="65" t="n">
        <v>279.3</v>
      </c>
      <c r="Y829" s="65" t="n">
        <v>58.90452769</v>
      </c>
      <c r="Z829" s="65" t="n">
        <v>34.55629835</v>
      </c>
      <c r="AA829" s="65" t="n">
        <v>50</v>
      </c>
      <c r="AB829" s="65" t="n">
        <v>400</v>
      </c>
      <c r="AC829" s="67" t="n">
        <v>1051</v>
      </c>
      <c r="AD829" s="63"/>
    </row>
    <row r="830" customFormat="false" ht="15" hidden="false" customHeight="false" outlineLevel="0" collapsed="false">
      <c r="A830" s="64" t="n">
        <v>33147</v>
      </c>
      <c r="B830" s="65" t="n">
        <v>573.8</v>
      </c>
      <c r="C830" s="65" t="n">
        <v>31.87810798</v>
      </c>
      <c r="D830" s="65" t="n">
        <v>105.5238749</v>
      </c>
      <c r="E830" s="65" t="n">
        <v>35.45917663</v>
      </c>
      <c r="F830" s="65" t="n">
        <v>23.94271038</v>
      </c>
      <c r="G830" s="65" t="n">
        <v>51.05703822</v>
      </c>
      <c r="H830" s="65" t="n">
        <v>9.115</v>
      </c>
      <c r="I830" s="65" t="n">
        <v>200</v>
      </c>
      <c r="J830" s="65" t="n">
        <v>78.56942381</v>
      </c>
      <c r="K830" s="65" t="n">
        <v>188.6663487</v>
      </c>
      <c r="L830" s="65" t="n">
        <v>142.214427</v>
      </c>
      <c r="M830" s="65" t="n">
        <v>79.53847489</v>
      </c>
      <c r="N830" s="65" t="n">
        <v>21.34208632</v>
      </c>
      <c r="O830" s="65" t="n">
        <v>1200</v>
      </c>
      <c r="P830" s="65" t="n">
        <v>253.1</v>
      </c>
      <c r="Q830" s="65" t="n">
        <v>67.5921828</v>
      </c>
      <c r="R830" s="65" t="n">
        <v>14.37120446</v>
      </c>
      <c r="S830" s="65" t="n">
        <v>11173</v>
      </c>
      <c r="T830" s="66" t="n">
        <v>9725</v>
      </c>
      <c r="U830" s="66" t="n">
        <v>12313</v>
      </c>
      <c r="V830" s="65" t="n">
        <v>637.7</v>
      </c>
      <c r="W830" s="66" t="n">
        <v>882.5</v>
      </c>
      <c r="X830" s="65" t="n">
        <v>582.4</v>
      </c>
      <c r="Y830" s="65" t="n">
        <v>80.06287232</v>
      </c>
      <c r="Z830" s="65" t="n">
        <v>65.76872017</v>
      </c>
      <c r="AA830" s="65" t="n">
        <v>150</v>
      </c>
      <c r="AB830" s="65" t="n">
        <v>544.9</v>
      </c>
      <c r="AC830" s="67" t="n">
        <v>764</v>
      </c>
      <c r="AD830" s="63"/>
    </row>
    <row r="831" customFormat="false" ht="15" hidden="false" customHeight="false" outlineLevel="0" collapsed="false">
      <c r="A831" s="64" t="n">
        <v>33178</v>
      </c>
      <c r="B831" s="65" t="n">
        <v>495.5</v>
      </c>
      <c r="C831" s="65" t="n">
        <v>68.09589761</v>
      </c>
      <c r="D831" s="65" t="n">
        <v>225.413095</v>
      </c>
      <c r="E831" s="65" t="n">
        <v>235.6973433</v>
      </c>
      <c r="F831" s="65" t="n">
        <v>62.99960975</v>
      </c>
      <c r="G831" s="65" t="n">
        <v>134.3445847</v>
      </c>
      <c r="H831" s="65" t="n">
        <v>79.59</v>
      </c>
      <c r="I831" s="65" t="n">
        <v>150</v>
      </c>
      <c r="J831" s="65" t="n">
        <v>165.8938996</v>
      </c>
      <c r="K831" s="65" t="n">
        <v>403.0165269</v>
      </c>
      <c r="L831" s="65" t="n">
        <v>303.7890161</v>
      </c>
      <c r="M831" s="65" t="n">
        <v>169.9048088</v>
      </c>
      <c r="N831" s="65" t="n">
        <v>45.5895477</v>
      </c>
      <c r="O831" s="65" t="n">
        <v>1200</v>
      </c>
      <c r="P831" s="65" t="n">
        <v>221.4</v>
      </c>
      <c r="Q831" s="65" t="n">
        <v>144.3859329</v>
      </c>
      <c r="R831" s="65" t="n">
        <v>30.69881275</v>
      </c>
      <c r="S831" s="65" t="n">
        <v>4486</v>
      </c>
      <c r="T831" s="66" t="n">
        <v>5224</v>
      </c>
      <c r="U831" s="66" t="n">
        <v>12302</v>
      </c>
      <c r="V831" s="65" t="n">
        <v>612.3</v>
      </c>
      <c r="W831" s="66" t="n">
        <v>1470</v>
      </c>
      <c r="X831" s="65" t="n">
        <v>200.2</v>
      </c>
      <c r="Y831" s="65" t="n">
        <v>210.6666134</v>
      </c>
      <c r="Z831" s="65" t="n">
        <v>140.4907731</v>
      </c>
      <c r="AA831" s="65" t="n">
        <v>150</v>
      </c>
      <c r="AB831" s="65" t="n">
        <v>599.1</v>
      </c>
      <c r="AC831" s="67" t="n">
        <v>561</v>
      </c>
      <c r="AD831" s="63"/>
    </row>
    <row r="832" customFormat="false" ht="15" hidden="false" customHeight="false" outlineLevel="0" collapsed="false">
      <c r="A832" s="64" t="n">
        <v>33208</v>
      </c>
      <c r="B832" s="65" t="n">
        <v>507.6</v>
      </c>
      <c r="C832" s="65" t="n">
        <v>78.52998739</v>
      </c>
      <c r="D832" s="65" t="n">
        <v>259.9523338</v>
      </c>
      <c r="E832" s="65" t="n">
        <v>267.8303681</v>
      </c>
      <c r="F832" s="65" t="n">
        <v>64.22492428</v>
      </c>
      <c r="G832" s="65" t="n">
        <v>136.9575274</v>
      </c>
      <c r="H832" s="65" t="n">
        <v>57.87</v>
      </c>
      <c r="I832" s="65" t="n">
        <v>150</v>
      </c>
      <c r="J832" s="65" t="n">
        <v>96.49284188</v>
      </c>
      <c r="K832" s="65" t="n">
        <v>464.7693016</v>
      </c>
      <c r="L832" s="65" t="n">
        <v>350.3375157</v>
      </c>
      <c r="M832" s="65" t="n">
        <v>195.9387123</v>
      </c>
      <c r="N832" s="65" t="n">
        <v>52.57507033</v>
      </c>
      <c r="O832" s="65" t="n">
        <v>1200</v>
      </c>
      <c r="P832" s="65" t="n">
        <v>220.6</v>
      </c>
      <c r="Q832" s="65" t="n">
        <v>166.5096707</v>
      </c>
      <c r="R832" s="65" t="n">
        <v>35.40268155</v>
      </c>
      <c r="S832" s="65" t="n">
        <v>5233</v>
      </c>
      <c r="T832" s="66" t="n">
        <v>7086</v>
      </c>
      <c r="U832" s="66" t="n">
        <v>14332</v>
      </c>
      <c r="V832" s="65" t="n">
        <v>310.8</v>
      </c>
      <c r="W832" s="66" t="n">
        <v>816.9</v>
      </c>
      <c r="X832" s="65" t="n">
        <v>200.1</v>
      </c>
      <c r="Y832" s="65" t="n">
        <v>214.7639858</v>
      </c>
      <c r="Z832" s="65" t="n">
        <v>162.0176696</v>
      </c>
      <c r="AA832" s="65" t="n">
        <v>159.7</v>
      </c>
      <c r="AB832" s="65" t="n">
        <v>780.1</v>
      </c>
      <c r="AC832" s="67" t="n">
        <v>219</v>
      </c>
      <c r="AD832" s="63"/>
    </row>
    <row r="833" customFormat="false" ht="15" hidden="false" customHeight="false" outlineLevel="0" collapsed="false">
      <c r="A833" s="64" t="n">
        <v>33239</v>
      </c>
      <c r="B833" s="65" t="n">
        <v>20298</v>
      </c>
      <c r="C833" s="65" t="n">
        <v>229.6258826</v>
      </c>
      <c r="D833" s="65" t="n">
        <v>760.1145251</v>
      </c>
      <c r="E833" s="65" t="n">
        <v>813.6229555</v>
      </c>
      <c r="F833" s="65" t="n">
        <v>180.7325223</v>
      </c>
      <c r="G833" s="65" t="n">
        <v>385.4061279</v>
      </c>
      <c r="H833" s="65" t="n">
        <v>1398</v>
      </c>
      <c r="I833" s="65" t="n">
        <v>150</v>
      </c>
      <c r="J833" s="65" t="n">
        <v>793.976486</v>
      </c>
      <c r="K833" s="65" t="n">
        <v>1359.010292</v>
      </c>
      <c r="L833" s="65" t="n">
        <v>1024.405631</v>
      </c>
      <c r="M833" s="65" t="n">
        <v>572.9352728</v>
      </c>
      <c r="N833" s="65" t="n">
        <v>153.7323171</v>
      </c>
      <c r="O833" s="65" t="n">
        <v>1200</v>
      </c>
      <c r="P833" s="65" t="n">
        <v>286</v>
      </c>
      <c r="Q833" s="65" t="n">
        <v>486.8831813</v>
      </c>
      <c r="R833" s="65" t="n">
        <v>103.519334</v>
      </c>
      <c r="S833" s="65" t="n">
        <v>24291</v>
      </c>
      <c r="T833" s="66" t="n">
        <v>46486</v>
      </c>
      <c r="U833" s="66" t="n">
        <v>74996</v>
      </c>
      <c r="V833" s="65" t="n">
        <v>1557</v>
      </c>
      <c r="W833" s="66" t="n">
        <v>2311</v>
      </c>
      <c r="X833" s="65" t="n">
        <v>213.8</v>
      </c>
      <c r="Y833" s="65" t="n">
        <v>604.3578453</v>
      </c>
      <c r="Z833" s="65" t="n">
        <v>473.7483298</v>
      </c>
      <c r="AA833" s="65" t="n">
        <v>168.6</v>
      </c>
      <c r="AB833" s="65" t="n">
        <v>10457</v>
      </c>
      <c r="AC833" s="67" t="n">
        <v>37800</v>
      </c>
      <c r="AD833" s="63"/>
    </row>
    <row r="834" customFormat="false" ht="15" hidden="false" customHeight="false" outlineLevel="0" collapsed="false">
      <c r="A834" s="64" t="n">
        <v>33270</v>
      </c>
      <c r="B834" s="65" t="n">
        <v>23012</v>
      </c>
      <c r="C834" s="65" t="n">
        <v>176.1356854</v>
      </c>
      <c r="D834" s="65" t="n">
        <v>583.0496604</v>
      </c>
      <c r="E834" s="65" t="n">
        <v>722.9329209</v>
      </c>
      <c r="F834" s="65" t="n">
        <v>150.1869869</v>
      </c>
      <c r="G834" s="65" t="n">
        <v>320.2687837</v>
      </c>
      <c r="H834" s="65" t="n">
        <v>277.1</v>
      </c>
      <c r="I834" s="65" t="n">
        <v>200</v>
      </c>
      <c r="J834" s="65" t="n">
        <v>346.1250555</v>
      </c>
      <c r="K834" s="65" t="n">
        <v>1042.435663</v>
      </c>
      <c r="L834" s="65" t="n">
        <v>785.775479</v>
      </c>
      <c r="M834" s="65" t="n">
        <v>439.4728758</v>
      </c>
      <c r="N834" s="65" t="n">
        <v>117.9211452</v>
      </c>
      <c r="O834" s="65" t="n">
        <v>23680</v>
      </c>
      <c r="P834" s="65" t="n">
        <v>4251</v>
      </c>
      <c r="Q834" s="65" t="n">
        <v>373.4661872</v>
      </c>
      <c r="R834" s="65" t="n">
        <v>79.40502459</v>
      </c>
      <c r="S834" s="65" t="n">
        <v>15973</v>
      </c>
      <c r="T834" s="66" t="n">
        <v>23169</v>
      </c>
      <c r="U834" s="66" t="n">
        <v>74150</v>
      </c>
      <c r="V834" s="65" t="n">
        <v>6465</v>
      </c>
      <c r="W834" s="66" t="n">
        <v>11148</v>
      </c>
      <c r="X834" s="65" t="n">
        <v>214.3</v>
      </c>
      <c r="Y834" s="65" t="n">
        <v>502.2155541</v>
      </c>
      <c r="Z834" s="65" t="n">
        <v>363.3910335</v>
      </c>
      <c r="AA834" s="65" t="n">
        <v>159.3</v>
      </c>
      <c r="AB834" s="65" t="n">
        <v>8653</v>
      </c>
      <c r="AC834" s="67" t="n">
        <v>10871</v>
      </c>
      <c r="AD834" s="63"/>
    </row>
    <row r="835" customFormat="false" ht="15" hidden="false" customHeight="false" outlineLevel="0" collapsed="false">
      <c r="A835" s="64" t="n">
        <v>33298</v>
      </c>
      <c r="B835" s="65" t="n">
        <v>9371</v>
      </c>
      <c r="C835" s="65" t="n">
        <v>88.77981078</v>
      </c>
      <c r="D835" s="65" t="n">
        <v>293.8816084</v>
      </c>
      <c r="E835" s="65" t="n">
        <v>437.3513841</v>
      </c>
      <c r="F835" s="65" t="n">
        <v>66.72111513</v>
      </c>
      <c r="G835" s="65" t="n">
        <v>142.2805719</v>
      </c>
      <c r="H835" s="65" t="n">
        <v>2154</v>
      </c>
      <c r="I835" s="65" t="n">
        <v>200</v>
      </c>
      <c r="J835" s="65" t="n">
        <v>71.18511415</v>
      </c>
      <c r="K835" s="65" t="n">
        <v>525.4315201</v>
      </c>
      <c r="L835" s="65" t="n">
        <v>396.0639673</v>
      </c>
      <c r="M835" s="65" t="n">
        <v>221.5128562</v>
      </c>
      <c r="N835" s="65" t="n">
        <v>59.43722839</v>
      </c>
      <c r="O835" s="65" t="n">
        <v>31923</v>
      </c>
      <c r="P835" s="65" t="n">
        <v>2330</v>
      </c>
      <c r="Q835" s="65" t="n">
        <v>188.2427025</v>
      </c>
      <c r="R835" s="65" t="n">
        <v>40.02347986</v>
      </c>
      <c r="S835" s="65" t="n">
        <v>64225</v>
      </c>
      <c r="T835" s="66" t="n">
        <v>80235</v>
      </c>
      <c r="U835" s="66" t="n">
        <v>75025</v>
      </c>
      <c r="V835" s="65" t="n">
        <v>6282</v>
      </c>
      <c r="W835" s="66" t="n">
        <v>9465</v>
      </c>
      <c r="X835" s="65" t="n">
        <v>710.1</v>
      </c>
      <c r="Y835" s="65" t="n">
        <v>223.1110863</v>
      </c>
      <c r="Z835" s="65" t="n">
        <v>183.1644003</v>
      </c>
      <c r="AA835" s="65" t="n">
        <v>7031</v>
      </c>
      <c r="AB835" s="65" t="n">
        <v>11519</v>
      </c>
      <c r="AC835" s="67" t="n">
        <v>81694</v>
      </c>
      <c r="AD835" s="63"/>
    </row>
    <row r="836" customFormat="false" ht="15" hidden="false" customHeight="false" outlineLevel="0" collapsed="false">
      <c r="A836" s="64" t="n">
        <v>33329</v>
      </c>
      <c r="B836" s="65" t="n">
        <v>8641</v>
      </c>
      <c r="C836" s="65" t="n">
        <v>38.74966752</v>
      </c>
      <c r="D836" s="65" t="n">
        <v>128.2703186</v>
      </c>
      <c r="E836" s="65" t="n">
        <v>153.6556159</v>
      </c>
      <c r="F836" s="65" t="n">
        <v>36.50588639</v>
      </c>
      <c r="G836" s="65" t="n">
        <v>77.84759567</v>
      </c>
      <c r="H836" s="65" t="n">
        <v>5.268</v>
      </c>
      <c r="I836" s="65" t="n">
        <v>200</v>
      </c>
      <c r="J836" s="65" t="n">
        <v>56.28761025</v>
      </c>
      <c r="K836" s="65" t="n">
        <v>229.3347612</v>
      </c>
      <c r="L836" s="65" t="n">
        <v>172.8697878</v>
      </c>
      <c r="M836" s="65" t="n">
        <v>96.6835754</v>
      </c>
      <c r="N836" s="65" t="n">
        <v>25.94252925</v>
      </c>
      <c r="O836" s="65" t="n">
        <v>19870</v>
      </c>
      <c r="P836" s="65" t="n">
        <v>1990</v>
      </c>
      <c r="Q836" s="65" t="n">
        <v>82.1621726</v>
      </c>
      <c r="R836" s="65" t="n">
        <v>17.46902279</v>
      </c>
      <c r="S836" s="65" t="n">
        <v>21383</v>
      </c>
      <c r="T836" s="66" t="n">
        <v>27816</v>
      </c>
      <c r="U836" s="66" t="n">
        <v>70614</v>
      </c>
      <c r="V836" s="65" t="n">
        <v>10133</v>
      </c>
      <c r="W836" s="66" t="n">
        <v>13179</v>
      </c>
      <c r="X836" s="65" t="n">
        <v>1522</v>
      </c>
      <c r="Y836" s="65" t="n">
        <v>122.073319</v>
      </c>
      <c r="Z836" s="65" t="n">
        <v>79.94564926</v>
      </c>
      <c r="AA836" s="65" t="n">
        <v>9260</v>
      </c>
      <c r="AB836" s="65" t="n">
        <v>9780</v>
      </c>
      <c r="AC836" s="67" t="n">
        <v>5601</v>
      </c>
      <c r="AD836" s="63"/>
    </row>
    <row r="837" customFormat="false" ht="15" hidden="false" customHeight="false" outlineLevel="0" collapsed="false">
      <c r="A837" s="64" t="n">
        <v>33359</v>
      </c>
      <c r="B837" s="65" t="n">
        <v>7214</v>
      </c>
      <c r="C837" s="65" t="n">
        <v>37.75108836</v>
      </c>
      <c r="D837" s="65" t="n">
        <v>124.9647918</v>
      </c>
      <c r="E837" s="65" t="n">
        <v>33.34127815</v>
      </c>
      <c r="F837" s="65" t="n">
        <v>79.21339114</v>
      </c>
      <c r="G837" s="65" t="n">
        <v>168.9199374</v>
      </c>
      <c r="H837" s="65" t="n">
        <v>6.345</v>
      </c>
      <c r="I837" s="65" t="n">
        <v>277.4</v>
      </c>
      <c r="J837" s="65" t="n">
        <v>35.01656327</v>
      </c>
      <c r="K837" s="65" t="n">
        <v>223.4248031</v>
      </c>
      <c r="L837" s="65" t="n">
        <v>168.4149323</v>
      </c>
      <c r="M837" s="65" t="n">
        <v>94.19203909</v>
      </c>
      <c r="N837" s="65" t="n">
        <v>25.27399012</v>
      </c>
      <c r="O837" s="65" t="n">
        <v>11361</v>
      </c>
      <c r="P837" s="65" t="n">
        <v>3823</v>
      </c>
      <c r="Q837" s="65" t="n">
        <v>80.04485292</v>
      </c>
      <c r="R837" s="65" t="n">
        <v>17.01884597</v>
      </c>
      <c r="S837" s="65" t="n">
        <v>12793</v>
      </c>
      <c r="T837" s="66" t="n">
        <v>14498</v>
      </c>
      <c r="U837" s="66" t="n">
        <v>41772</v>
      </c>
      <c r="V837" s="65" t="n">
        <v>10548</v>
      </c>
      <c r="W837" s="66" t="n">
        <v>15090</v>
      </c>
      <c r="X837" s="65" t="n">
        <v>1665</v>
      </c>
      <c r="Y837" s="65" t="n">
        <v>264.8844479</v>
      </c>
      <c r="Z837" s="65" t="n">
        <v>77.8854494</v>
      </c>
      <c r="AA837" s="65" t="n">
        <v>3313</v>
      </c>
      <c r="AB837" s="65" t="n">
        <v>6955</v>
      </c>
      <c r="AC837" s="67" t="n">
        <v>394.2</v>
      </c>
      <c r="AD837" s="63"/>
    </row>
    <row r="838" customFormat="false" ht="15" hidden="false" customHeight="false" outlineLevel="0" collapsed="false">
      <c r="A838" s="64" t="n">
        <v>33390</v>
      </c>
      <c r="B838" s="65" t="n">
        <v>12334</v>
      </c>
      <c r="C838" s="65" t="n">
        <v>14.44415744</v>
      </c>
      <c r="D838" s="65" t="n">
        <v>47.8134858</v>
      </c>
      <c r="E838" s="65" t="n">
        <v>0.355898495</v>
      </c>
      <c r="F838" s="65" t="n">
        <v>25.2227318</v>
      </c>
      <c r="G838" s="65" t="n">
        <v>53.78664157</v>
      </c>
      <c r="H838" s="65" t="n">
        <v>8.523</v>
      </c>
      <c r="I838" s="65" t="n">
        <v>200</v>
      </c>
      <c r="J838" s="65" t="n">
        <v>17.10614626</v>
      </c>
      <c r="K838" s="65" t="n">
        <v>85.48582765</v>
      </c>
      <c r="L838" s="65" t="n">
        <v>64.43818985</v>
      </c>
      <c r="M838" s="65" t="n">
        <v>36.03934885</v>
      </c>
      <c r="N838" s="65" t="n">
        <v>9.670224315</v>
      </c>
      <c r="O838" s="65" t="n">
        <v>10581</v>
      </c>
      <c r="P838" s="65" t="n">
        <v>6328</v>
      </c>
      <c r="Q838" s="65" t="n">
        <v>30.62641393</v>
      </c>
      <c r="R838" s="65" t="n">
        <v>6.511676918</v>
      </c>
      <c r="S838" s="65" t="n">
        <v>10238</v>
      </c>
      <c r="T838" s="66" t="n">
        <v>6163</v>
      </c>
      <c r="U838" s="66" t="n">
        <v>36034</v>
      </c>
      <c r="V838" s="65" t="n">
        <v>7311</v>
      </c>
      <c r="W838" s="66" t="n">
        <v>13803</v>
      </c>
      <c r="X838" s="65" t="n">
        <v>856.8</v>
      </c>
      <c r="Y838" s="65" t="n">
        <v>84.34318101</v>
      </c>
      <c r="Z838" s="65" t="n">
        <v>29.80019233</v>
      </c>
      <c r="AA838" s="65" t="n">
        <v>7251</v>
      </c>
      <c r="AB838" s="65" t="n">
        <v>6675</v>
      </c>
      <c r="AC838" s="67" t="n">
        <v>645.1</v>
      </c>
      <c r="AD838" s="63"/>
    </row>
    <row r="839" customFormat="false" ht="15" hidden="false" customHeight="false" outlineLevel="0" collapsed="false">
      <c r="A839" s="64" t="n">
        <v>33420</v>
      </c>
      <c r="B839" s="65" t="n">
        <v>1515</v>
      </c>
      <c r="C839" s="65" t="n">
        <v>13.28102682</v>
      </c>
      <c r="D839" s="65" t="n">
        <v>43.96325571</v>
      </c>
      <c r="E839" s="65" t="n">
        <v>0.28587248</v>
      </c>
      <c r="F839" s="65" t="n">
        <v>24.94587713</v>
      </c>
      <c r="G839" s="65" t="n">
        <v>53.19625814</v>
      </c>
      <c r="H839" s="65" t="n">
        <v>12.69</v>
      </c>
      <c r="I839" s="65" t="n">
        <v>85</v>
      </c>
      <c r="J839" s="65" t="n">
        <v>47.17487041</v>
      </c>
      <c r="K839" s="65" t="n">
        <v>78.6019935</v>
      </c>
      <c r="L839" s="65" t="n">
        <v>59.24923837</v>
      </c>
      <c r="M839" s="65" t="n">
        <v>33.13724323</v>
      </c>
      <c r="N839" s="65" t="n">
        <v>8.891519561</v>
      </c>
      <c r="O839" s="65" t="n">
        <v>750</v>
      </c>
      <c r="P839" s="65" t="n">
        <v>2828</v>
      </c>
      <c r="Q839" s="65" t="n">
        <v>28.16019046</v>
      </c>
      <c r="R839" s="65" t="n">
        <v>5.98731744</v>
      </c>
      <c r="S839" s="65" t="n">
        <v>13490</v>
      </c>
      <c r="T839" s="66" t="n">
        <v>7584</v>
      </c>
      <c r="U839" s="66" t="n">
        <v>13024</v>
      </c>
      <c r="V839" s="65" t="n">
        <v>6162</v>
      </c>
      <c r="W839" s="66" t="n">
        <v>8754</v>
      </c>
      <c r="X839" s="65" t="n">
        <v>1529</v>
      </c>
      <c r="Y839" s="65" t="n">
        <v>83.41739693</v>
      </c>
      <c r="Z839" s="65" t="n">
        <v>27.40050121</v>
      </c>
      <c r="AA839" s="65" t="n">
        <v>4707</v>
      </c>
      <c r="AB839" s="65" t="n">
        <v>3029</v>
      </c>
      <c r="AC839" s="67" t="n">
        <v>920.6</v>
      </c>
      <c r="AD839" s="63"/>
    </row>
    <row r="840" customFormat="false" ht="15" hidden="false" customHeight="false" outlineLevel="0" collapsed="false">
      <c r="A840" s="64" t="n">
        <v>33451</v>
      </c>
      <c r="B840" s="65" t="n">
        <v>3581</v>
      </c>
      <c r="C840" s="65" t="n">
        <v>14.09478488</v>
      </c>
      <c r="D840" s="65" t="n">
        <v>46.6569822</v>
      </c>
      <c r="E840" s="65" t="n">
        <v>14.54735248</v>
      </c>
      <c r="F840" s="65" t="n">
        <v>20.72371219</v>
      </c>
      <c r="G840" s="65" t="n">
        <v>44.19263103</v>
      </c>
      <c r="H840" s="65" t="n">
        <v>13.56</v>
      </c>
      <c r="I840" s="65" t="n">
        <v>85</v>
      </c>
      <c r="J840" s="65" t="n">
        <v>4.997791575</v>
      </c>
      <c r="K840" s="65" t="n">
        <v>83.41811252</v>
      </c>
      <c r="L840" s="65" t="n">
        <v>62.87957103</v>
      </c>
      <c r="M840" s="65" t="n">
        <v>35.16763585</v>
      </c>
      <c r="N840" s="65" t="n">
        <v>9.436322748</v>
      </c>
      <c r="O840" s="65" t="n">
        <v>750</v>
      </c>
      <c r="P840" s="65" t="n">
        <v>1307</v>
      </c>
      <c r="Q840" s="65" t="n">
        <v>29.88562799</v>
      </c>
      <c r="R840" s="65" t="n">
        <v>6.354173701</v>
      </c>
      <c r="S840" s="65" t="n">
        <v>14227</v>
      </c>
      <c r="T840" s="66" t="n">
        <v>9928</v>
      </c>
      <c r="U840" s="66" t="n">
        <v>16123</v>
      </c>
      <c r="V840" s="65" t="n">
        <v>1442</v>
      </c>
      <c r="W840" s="66" t="n">
        <v>2538</v>
      </c>
      <c r="X840" s="65" t="n">
        <v>1826</v>
      </c>
      <c r="Y840" s="65" t="n">
        <v>69.29875094</v>
      </c>
      <c r="Z840" s="65" t="n">
        <v>29.07939088</v>
      </c>
      <c r="AA840" s="65" t="n">
        <v>334.4</v>
      </c>
      <c r="AB840" s="65" t="n">
        <v>1425</v>
      </c>
      <c r="AC840" s="67" t="n">
        <v>1043</v>
      </c>
      <c r="AD840" s="63"/>
    </row>
    <row r="841" customFormat="false" ht="15" hidden="false" customHeight="false" outlineLevel="0" collapsed="false">
      <c r="A841" s="64" t="n">
        <v>33482</v>
      </c>
      <c r="B841" s="65" t="n">
        <v>1551</v>
      </c>
      <c r="C841" s="65" t="n">
        <v>23.84585737</v>
      </c>
      <c r="D841" s="65" t="n">
        <v>78.93527659</v>
      </c>
      <c r="E841" s="65" t="n">
        <v>69.83684626</v>
      </c>
      <c r="F841" s="65" t="n">
        <v>25.94433426</v>
      </c>
      <c r="G841" s="65" t="n">
        <v>55.32543497</v>
      </c>
      <c r="H841" s="65" t="n">
        <v>13.9</v>
      </c>
      <c r="I841" s="65" t="n">
        <v>150</v>
      </c>
      <c r="J841" s="65" t="n">
        <v>98.92680621</v>
      </c>
      <c r="K841" s="65" t="n">
        <v>141.1285401</v>
      </c>
      <c r="L841" s="65" t="n">
        <v>106.380998</v>
      </c>
      <c r="M841" s="65" t="n">
        <v>59.49735565</v>
      </c>
      <c r="N841" s="65" t="n">
        <v>15.96457188</v>
      </c>
      <c r="O841" s="65" t="n">
        <v>2724</v>
      </c>
      <c r="P841" s="65" t="n">
        <v>560.5</v>
      </c>
      <c r="Q841" s="65" t="n">
        <v>50.56114219</v>
      </c>
      <c r="R841" s="65" t="n">
        <v>10.75012645</v>
      </c>
      <c r="S841" s="65" t="n">
        <v>12754</v>
      </c>
      <c r="T841" s="66" t="n">
        <v>11447</v>
      </c>
      <c r="U841" s="66" t="n">
        <v>17364</v>
      </c>
      <c r="V841" s="65" t="n">
        <v>1291</v>
      </c>
      <c r="W841" s="66" t="n">
        <v>1744</v>
      </c>
      <c r="X841" s="65" t="n">
        <v>1159</v>
      </c>
      <c r="Y841" s="65" t="n">
        <v>86.7561729</v>
      </c>
      <c r="Z841" s="65" t="n">
        <v>49.19713308</v>
      </c>
      <c r="AA841" s="65" t="n">
        <v>310.7</v>
      </c>
      <c r="AB841" s="65" t="n">
        <v>350</v>
      </c>
      <c r="AC841" s="67" t="n">
        <v>1004</v>
      </c>
      <c r="AD841" s="63"/>
    </row>
    <row r="842" customFormat="false" ht="15" hidden="false" customHeight="false" outlineLevel="0" collapsed="false">
      <c r="A842" s="64" t="n">
        <v>33512</v>
      </c>
      <c r="B842" s="65" t="n">
        <v>1181</v>
      </c>
      <c r="C842" s="65" t="n">
        <v>32.62192183</v>
      </c>
      <c r="D842" s="65" t="n">
        <v>107.98607</v>
      </c>
      <c r="E842" s="65" t="n">
        <v>15.97499593</v>
      </c>
      <c r="F842" s="65" t="n">
        <v>23.93142908</v>
      </c>
      <c r="G842" s="65" t="n">
        <v>51.03298123</v>
      </c>
      <c r="H842" s="65" t="n">
        <v>542</v>
      </c>
      <c r="I842" s="65" t="n">
        <v>200</v>
      </c>
      <c r="J842" s="65" t="n">
        <v>34.80489853</v>
      </c>
      <c r="K842" s="65" t="n">
        <v>193.0685122</v>
      </c>
      <c r="L842" s="65" t="n">
        <v>145.5327249</v>
      </c>
      <c r="M842" s="65" t="n">
        <v>81.394351</v>
      </c>
      <c r="N842" s="65" t="n">
        <v>21.84006252</v>
      </c>
      <c r="O842" s="65" t="n">
        <v>5084</v>
      </c>
      <c r="P842" s="65" t="n">
        <v>307.5</v>
      </c>
      <c r="Q842" s="65" t="n">
        <v>69.16931534</v>
      </c>
      <c r="R842" s="65" t="n">
        <v>14.70652866</v>
      </c>
      <c r="S842" s="65" t="n">
        <v>9451</v>
      </c>
      <c r="T842" s="66" t="n">
        <v>8729</v>
      </c>
      <c r="U842" s="66" t="n">
        <v>16223</v>
      </c>
      <c r="V842" s="65" t="n">
        <v>1480</v>
      </c>
      <c r="W842" s="66" t="n">
        <v>1809</v>
      </c>
      <c r="X842" s="65" t="n">
        <v>787.7</v>
      </c>
      <c r="Y842" s="65" t="n">
        <v>80.02514839</v>
      </c>
      <c r="Z842" s="65" t="n">
        <v>67.30330575</v>
      </c>
      <c r="AA842" s="65" t="n">
        <v>823.8</v>
      </c>
      <c r="AB842" s="65" t="n">
        <v>475.4</v>
      </c>
      <c r="AC842" s="67" t="n">
        <v>817</v>
      </c>
      <c r="AD842" s="63"/>
    </row>
    <row r="843" customFormat="false" ht="15" hidden="false" customHeight="false" outlineLevel="0" collapsed="false">
      <c r="A843" s="64" t="n">
        <v>33543</v>
      </c>
      <c r="B843" s="65" t="n">
        <v>2751</v>
      </c>
      <c r="C843" s="65" t="n">
        <v>160.547954</v>
      </c>
      <c r="D843" s="65" t="n">
        <v>531.4506817</v>
      </c>
      <c r="E843" s="65" t="n">
        <v>491.1725029</v>
      </c>
      <c r="F843" s="65" t="n">
        <v>127.0222153</v>
      </c>
      <c r="G843" s="65" t="n">
        <v>270.8706742</v>
      </c>
      <c r="H843" s="65" t="n">
        <v>1369</v>
      </c>
      <c r="I843" s="65" t="n">
        <v>200</v>
      </c>
      <c r="J843" s="65" t="n">
        <v>492.109575</v>
      </c>
      <c r="K843" s="65" t="n">
        <v>950.1817452</v>
      </c>
      <c r="L843" s="65" t="n">
        <v>716.2355839</v>
      </c>
      <c r="M843" s="65" t="n">
        <v>400.5802169</v>
      </c>
      <c r="N843" s="65" t="n">
        <v>107.4853092</v>
      </c>
      <c r="O843" s="65" t="n">
        <v>3462</v>
      </c>
      <c r="P843" s="65" t="n">
        <v>252.3</v>
      </c>
      <c r="Q843" s="65" t="n">
        <v>340.4150166</v>
      </c>
      <c r="R843" s="65" t="n">
        <v>72.3778047</v>
      </c>
      <c r="S843" s="65" t="n">
        <v>6847</v>
      </c>
      <c r="T843" s="66" t="n">
        <v>6577</v>
      </c>
      <c r="U843" s="66" t="n">
        <v>13788</v>
      </c>
      <c r="V843" s="65" t="n">
        <v>799.1</v>
      </c>
      <c r="W843" s="66" t="n">
        <v>1698</v>
      </c>
      <c r="X843" s="65" t="n">
        <v>200</v>
      </c>
      <c r="Y843" s="65" t="n">
        <v>424.7540585</v>
      </c>
      <c r="Z843" s="65" t="n">
        <v>331.2314981</v>
      </c>
      <c r="AA843" s="65" t="n">
        <v>300</v>
      </c>
      <c r="AB843" s="65" t="n">
        <v>350</v>
      </c>
      <c r="AC843" s="67" t="n">
        <v>389.3</v>
      </c>
      <c r="AD843" s="63"/>
    </row>
    <row r="844" customFormat="false" ht="15" hidden="false" customHeight="false" outlineLevel="0" collapsed="false">
      <c r="A844" s="64" t="n">
        <v>33573</v>
      </c>
      <c r="B844" s="65" t="n">
        <v>3220</v>
      </c>
      <c r="C844" s="65" t="n">
        <v>824.222139</v>
      </c>
      <c r="D844" s="65" t="n">
        <v>2728.364994</v>
      </c>
      <c r="E844" s="65" t="n">
        <v>2550.886677</v>
      </c>
      <c r="F844" s="65" t="n">
        <v>884.4481859</v>
      </c>
      <c r="G844" s="65" t="n">
        <v>1886.056512</v>
      </c>
      <c r="H844" s="65" t="n">
        <v>321.4</v>
      </c>
      <c r="I844" s="65" t="n">
        <v>200</v>
      </c>
      <c r="J844" s="65" t="n">
        <v>4031.736302</v>
      </c>
      <c r="K844" s="65" t="n">
        <v>4878.049273</v>
      </c>
      <c r="L844" s="65" t="n">
        <v>3677.014937</v>
      </c>
      <c r="M844" s="65" t="n">
        <v>2056.501344</v>
      </c>
      <c r="N844" s="65" t="n">
        <v>551.808785</v>
      </c>
      <c r="O844" s="65" t="n">
        <v>2257</v>
      </c>
      <c r="P844" s="65" t="n">
        <v>259.9</v>
      </c>
      <c r="Q844" s="65" t="n">
        <v>1747.624844</v>
      </c>
      <c r="R844" s="65" t="n">
        <v>371.5736483</v>
      </c>
      <c r="S844" s="65" t="n">
        <v>7494</v>
      </c>
      <c r="T844" s="66" t="n">
        <v>10102</v>
      </c>
      <c r="U844" s="66" t="n">
        <v>25142</v>
      </c>
      <c r="V844" s="65" t="n">
        <v>397.3</v>
      </c>
      <c r="W844" s="66" t="n">
        <v>933.1</v>
      </c>
      <c r="X844" s="65" t="n">
        <v>200.5</v>
      </c>
      <c r="Y844" s="65" t="n">
        <v>2957.537432</v>
      </c>
      <c r="Z844" s="65" t="n">
        <v>1700.478436</v>
      </c>
      <c r="AA844" s="65" t="n">
        <v>1016</v>
      </c>
      <c r="AB844" s="65" t="n">
        <v>679</v>
      </c>
      <c r="AC844" s="67" t="n">
        <v>2590</v>
      </c>
      <c r="AD844" s="63"/>
    </row>
    <row r="845" customFormat="false" ht="15" hidden="false" customHeight="false" outlineLevel="0" collapsed="false">
      <c r="A845" s="64" t="n">
        <v>33604</v>
      </c>
      <c r="B845" s="65" t="n">
        <v>9910</v>
      </c>
      <c r="C845" s="65" t="n">
        <v>640.6742477</v>
      </c>
      <c r="D845" s="65" t="n">
        <v>2120.779226</v>
      </c>
      <c r="E845" s="65" t="n">
        <v>1739.121699</v>
      </c>
      <c r="F845" s="65" t="n">
        <v>704.5689127</v>
      </c>
      <c r="G845" s="65" t="n">
        <v>1502.46991</v>
      </c>
      <c r="H845" s="65" t="n">
        <v>538.4</v>
      </c>
      <c r="I845" s="65" t="n">
        <v>200</v>
      </c>
      <c r="J845" s="65" t="n">
        <v>2903.175232</v>
      </c>
      <c r="K845" s="65" t="n">
        <v>3791.745453</v>
      </c>
      <c r="L845" s="65" t="n">
        <v>2858.172168</v>
      </c>
      <c r="M845" s="65" t="n">
        <v>1598.534411</v>
      </c>
      <c r="N845" s="65" t="n">
        <v>428.9252393</v>
      </c>
      <c r="O845" s="65" t="n">
        <v>13895</v>
      </c>
      <c r="P845" s="65" t="n">
        <v>400.3</v>
      </c>
      <c r="Q845" s="65" t="n">
        <v>1358.442317</v>
      </c>
      <c r="R845" s="65" t="n">
        <v>288.8270726</v>
      </c>
      <c r="S845" s="65" t="n">
        <v>14611</v>
      </c>
      <c r="T845" s="66" t="n">
        <v>22431</v>
      </c>
      <c r="U845" s="66" t="n">
        <v>57454</v>
      </c>
      <c r="V845" s="65" t="n">
        <v>513.9</v>
      </c>
      <c r="W845" s="66" t="n">
        <v>1191</v>
      </c>
      <c r="X845" s="65" t="n">
        <v>228</v>
      </c>
      <c r="Y845" s="65" t="n">
        <v>2356.032797</v>
      </c>
      <c r="Z845" s="65" t="n">
        <v>1321.795049</v>
      </c>
      <c r="AA845" s="65" t="n">
        <v>1859</v>
      </c>
      <c r="AB845" s="65" t="n">
        <v>2814</v>
      </c>
      <c r="AC845" s="67" t="n">
        <v>2645</v>
      </c>
      <c r="AD845" s="63"/>
    </row>
    <row r="846" customFormat="false" ht="15" hidden="false" customHeight="false" outlineLevel="0" collapsed="false">
      <c r="A846" s="64" t="n">
        <v>33635</v>
      </c>
      <c r="B846" s="65" t="n">
        <v>15537</v>
      </c>
      <c r="C846" s="65" t="n">
        <v>311.0706025</v>
      </c>
      <c r="D846" s="65" t="n">
        <v>1029.715294</v>
      </c>
      <c r="E846" s="65" t="n">
        <v>1748.794031</v>
      </c>
      <c r="F846" s="65" t="n">
        <v>250.5687016</v>
      </c>
      <c r="G846" s="65" t="n">
        <v>534.3294711</v>
      </c>
      <c r="H846" s="65" t="n">
        <v>1437</v>
      </c>
      <c r="I846" s="65" t="n">
        <v>200</v>
      </c>
      <c r="J846" s="65" t="n">
        <v>1668.489015</v>
      </c>
      <c r="K846" s="65" t="n">
        <v>1841.030051</v>
      </c>
      <c r="L846" s="65" t="n">
        <v>1387.746334</v>
      </c>
      <c r="M846" s="65" t="n">
        <v>776.1464802</v>
      </c>
      <c r="N846" s="65" t="n">
        <v>208.2587728</v>
      </c>
      <c r="O846" s="65" t="n">
        <v>18248</v>
      </c>
      <c r="P846" s="65" t="n">
        <v>3136</v>
      </c>
      <c r="Q846" s="65" t="n">
        <v>659.5730536</v>
      </c>
      <c r="R846" s="65" t="n">
        <v>140.2360276</v>
      </c>
      <c r="S846" s="65" t="n">
        <v>41287</v>
      </c>
      <c r="T846" s="66" t="n">
        <v>50899</v>
      </c>
      <c r="U846" s="66" t="n">
        <v>74431</v>
      </c>
      <c r="V846" s="65" t="n">
        <v>1101</v>
      </c>
      <c r="W846" s="66" t="n">
        <v>4650</v>
      </c>
      <c r="X846" s="65" t="n">
        <v>2576</v>
      </c>
      <c r="Y846" s="65" t="n">
        <v>837.8855044</v>
      </c>
      <c r="Z846" s="65" t="n">
        <v>641.7794751</v>
      </c>
      <c r="AA846" s="65" t="n">
        <v>5284</v>
      </c>
      <c r="AB846" s="65" t="n">
        <v>7859</v>
      </c>
      <c r="AC846" s="67" t="n">
        <v>35520</v>
      </c>
      <c r="AD846" s="63"/>
    </row>
    <row r="847" customFormat="false" ht="15" hidden="false" customHeight="false" outlineLevel="0" collapsed="false">
      <c r="A847" s="64" t="n">
        <v>33664</v>
      </c>
      <c r="B847" s="65" t="n">
        <v>6367</v>
      </c>
      <c r="C847" s="65" t="n">
        <v>162.0351971</v>
      </c>
      <c r="D847" s="65" t="n">
        <v>536.3737987</v>
      </c>
      <c r="E847" s="65" t="n">
        <v>856.3814618</v>
      </c>
      <c r="F847" s="65" t="n">
        <v>116.0972803</v>
      </c>
      <c r="G847" s="65" t="n">
        <v>247.5736114</v>
      </c>
      <c r="H847" s="65" t="n">
        <v>357</v>
      </c>
      <c r="I847" s="65" t="n">
        <v>200</v>
      </c>
      <c r="J847" s="65" t="n">
        <v>449.5474965</v>
      </c>
      <c r="K847" s="65" t="n">
        <v>958.983796</v>
      </c>
      <c r="L847" s="65" t="n">
        <v>722.8704641</v>
      </c>
      <c r="M847" s="65" t="n">
        <v>404.2910096</v>
      </c>
      <c r="N847" s="65" t="n">
        <v>108.4810041</v>
      </c>
      <c r="O847" s="65" t="n">
        <v>11170</v>
      </c>
      <c r="P847" s="65" t="n">
        <v>2044</v>
      </c>
      <c r="Q847" s="65" t="n">
        <v>343.5684662</v>
      </c>
      <c r="R847" s="65" t="n">
        <v>73.04827971</v>
      </c>
      <c r="S847" s="65" t="n">
        <v>19841</v>
      </c>
      <c r="T847" s="66" t="n">
        <v>24431</v>
      </c>
      <c r="U847" s="66" t="n">
        <v>52168</v>
      </c>
      <c r="V847" s="65" t="n">
        <v>2801</v>
      </c>
      <c r="W847" s="66" t="n">
        <v>5118</v>
      </c>
      <c r="X847" s="65" t="n">
        <v>1624</v>
      </c>
      <c r="Y847" s="65" t="n">
        <v>388.2217836</v>
      </c>
      <c r="Z847" s="65" t="n">
        <v>334.2998758</v>
      </c>
      <c r="AA847" s="65" t="n">
        <v>4246</v>
      </c>
      <c r="AB847" s="65" t="n">
        <v>5782</v>
      </c>
      <c r="AC847" s="67" t="n">
        <v>3621</v>
      </c>
      <c r="AD847" s="63"/>
    </row>
    <row r="848" customFormat="false" ht="15" hidden="false" customHeight="false" outlineLevel="0" collapsed="false">
      <c r="A848" s="64" t="n">
        <v>33695</v>
      </c>
      <c r="B848" s="65" t="n">
        <v>5550</v>
      </c>
      <c r="C848" s="65" t="n">
        <v>124.0951562</v>
      </c>
      <c r="D848" s="65" t="n">
        <v>410.7835305</v>
      </c>
      <c r="E848" s="65" t="n">
        <v>639.8120309</v>
      </c>
      <c r="F848" s="65" t="n">
        <v>120.6000713</v>
      </c>
      <c r="G848" s="65" t="n">
        <v>257.1756643</v>
      </c>
      <c r="H848" s="65" t="n">
        <v>5.31</v>
      </c>
      <c r="I848" s="65" t="n">
        <v>200</v>
      </c>
      <c r="J848" s="65" t="n">
        <v>173.6723155</v>
      </c>
      <c r="K848" s="65" t="n">
        <v>734.4407023</v>
      </c>
      <c r="L848" s="65" t="n">
        <v>553.6125778</v>
      </c>
      <c r="M848" s="65" t="n">
        <v>309.6275185</v>
      </c>
      <c r="N848" s="65" t="n">
        <v>83.08051209</v>
      </c>
      <c r="O848" s="65" t="n">
        <v>10003</v>
      </c>
      <c r="P848" s="65" t="n">
        <v>1287</v>
      </c>
      <c r="Q848" s="65" t="n">
        <v>263.1229711</v>
      </c>
      <c r="R848" s="65" t="n">
        <v>55.94425065</v>
      </c>
      <c r="S848" s="65" t="n">
        <v>14147</v>
      </c>
      <c r="T848" s="66" t="n">
        <v>16469</v>
      </c>
      <c r="U848" s="66" t="n">
        <v>40096</v>
      </c>
      <c r="V848" s="65" t="n">
        <v>3708</v>
      </c>
      <c r="W848" s="66" t="n">
        <v>5783</v>
      </c>
      <c r="X848" s="65" t="n">
        <v>1838</v>
      </c>
      <c r="Y848" s="65" t="n">
        <v>403.2788249</v>
      </c>
      <c r="Z848" s="65" t="n">
        <v>256.0245925</v>
      </c>
      <c r="AA848" s="65" t="n">
        <v>2713</v>
      </c>
      <c r="AB848" s="65" t="n">
        <v>5238</v>
      </c>
      <c r="AC848" s="67" t="n">
        <v>1944</v>
      </c>
      <c r="AD848" s="63"/>
    </row>
    <row r="849" customFormat="false" ht="15" hidden="false" customHeight="false" outlineLevel="0" collapsed="false">
      <c r="A849" s="64" t="n">
        <v>33725</v>
      </c>
      <c r="B849" s="65" t="n">
        <v>4087</v>
      </c>
      <c r="C849" s="65" t="n">
        <v>81.9130283</v>
      </c>
      <c r="D849" s="65" t="n">
        <v>271.1509779</v>
      </c>
      <c r="E849" s="65" t="n">
        <v>259.4600242</v>
      </c>
      <c r="F849" s="65" t="n">
        <v>85.50928304</v>
      </c>
      <c r="G849" s="65" t="n">
        <v>182.3457187</v>
      </c>
      <c r="H849" s="65" t="n">
        <v>6.348</v>
      </c>
      <c r="I849" s="65" t="n">
        <v>277.4</v>
      </c>
      <c r="J849" s="65" t="n">
        <v>123.5239706</v>
      </c>
      <c r="K849" s="65" t="n">
        <v>484.7913799</v>
      </c>
      <c r="L849" s="65" t="n">
        <v>365.4299178</v>
      </c>
      <c r="M849" s="65" t="n">
        <v>204.3796749</v>
      </c>
      <c r="N849" s="65" t="n">
        <v>54.83998364</v>
      </c>
      <c r="O849" s="65" t="n">
        <v>8793</v>
      </c>
      <c r="P849" s="65" t="n">
        <v>2104</v>
      </c>
      <c r="Q849" s="65" t="n">
        <v>173.6828417</v>
      </c>
      <c r="R849" s="65" t="n">
        <v>36.92781512</v>
      </c>
      <c r="S849" s="65" t="n">
        <v>9939</v>
      </c>
      <c r="T849" s="66" t="n">
        <v>11410</v>
      </c>
      <c r="U849" s="66" t="n">
        <v>34120</v>
      </c>
      <c r="V849" s="65" t="n">
        <v>1785</v>
      </c>
      <c r="W849" s="66" t="n">
        <v>4093</v>
      </c>
      <c r="X849" s="65" t="n">
        <v>2000</v>
      </c>
      <c r="Y849" s="65" t="n">
        <v>285.9375026</v>
      </c>
      <c r="Z849" s="65" t="n">
        <v>168.9973269</v>
      </c>
      <c r="AA849" s="65" t="n">
        <v>1007</v>
      </c>
      <c r="AB849" s="65" t="n">
        <v>7457</v>
      </c>
      <c r="AC849" s="67" t="n">
        <v>1455</v>
      </c>
      <c r="AD849" s="63"/>
    </row>
    <row r="850" customFormat="false" ht="15" hidden="false" customHeight="false" outlineLevel="0" collapsed="false">
      <c r="A850" s="64" t="n">
        <v>33756</v>
      </c>
      <c r="B850" s="65" t="n">
        <v>2489</v>
      </c>
      <c r="C850" s="65" t="n">
        <v>28.68384552</v>
      </c>
      <c r="D850" s="65" t="n">
        <v>94.95013092</v>
      </c>
      <c r="E850" s="65" t="n">
        <v>18.14934476</v>
      </c>
      <c r="F850" s="65" t="n">
        <v>35.09110729</v>
      </c>
      <c r="G850" s="65" t="n">
        <v>74.83062601</v>
      </c>
      <c r="H850" s="65" t="n">
        <v>7.897</v>
      </c>
      <c r="I850" s="65" t="n">
        <v>200</v>
      </c>
      <c r="J850" s="65" t="n">
        <v>90.0170314</v>
      </c>
      <c r="K850" s="65" t="n">
        <v>169.7615305</v>
      </c>
      <c r="L850" s="65" t="n">
        <v>127.9642021</v>
      </c>
      <c r="M850" s="65" t="n">
        <v>71.56852997</v>
      </c>
      <c r="N850" s="65" t="n">
        <v>19.20355835</v>
      </c>
      <c r="O850" s="65" t="n">
        <v>7037</v>
      </c>
      <c r="P850" s="65" t="n">
        <v>556.8</v>
      </c>
      <c r="Q850" s="65" t="n">
        <v>60.81928484</v>
      </c>
      <c r="R850" s="65" t="n">
        <v>12.93117549</v>
      </c>
      <c r="S850" s="65" t="n">
        <v>10896</v>
      </c>
      <c r="T850" s="66" t="n">
        <v>4862</v>
      </c>
      <c r="U850" s="66" t="n">
        <v>18135</v>
      </c>
      <c r="V850" s="65" t="n">
        <v>2289</v>
      </c>
      <c r="W850" s="66" t="n">
        <v>3301</v>
      </c>
      <c r="X850" s="65" t="n">
        <v>1019</v>
      </c>
      <c r="Y850" s="65" t="n">
        <v>117.3423893</v>
      </c>
      <c r="Z850" s="65" t="n">
        <v>59.17853752</v>
      </c>
      <c r="AA850" s="65" t="n">
        <v>250</v>
      </c>
      <c r="AB850" s="65" t="n">
        <v>4450</v>
      </c>
      <c r="AC850" s="67" t="n">
        <v>1381</v>
      </c>
      <c r="AD850" s="63"/>
    </row>
    <row r="851" customFormat="false" ht="15" hidden="false" customHeight="false" outlineLevel="0" collapsed="false">
      <c r="A851" s="64" t="n">
        <v>33786</v>
      </c>
      <c r="B851" s="65" t="n">
        <v>1873</v>
      </c>
      <c r="C851" s="65" t="n">
        <v>19.63237538</v>
      </c>
      <c r="D851" s="65" t="n">
        <v>64.98768134</v>
      </c>
      <c r="E851" s="65" t="n">
        <v>9.272752861</v>
      </c>
      <c r="F851" s="65" t="n">
        <v>28.78907601</v>
      </c>
      <c r="G851" s="65" t="n">
        <v>61.39175268</v>
      </c>
      <c r="H851" s="65" t="n">
        <v>13.66</v>
      </c>
      <c r="I851" s="65" t="n">
        <v>85</v>
      </c>
      <c r="J851" s="65" t="n">
        <v>70.98514207</v>
      </c>
      <c r="K851" s="65" t="n">
        <v>116.1916065</v>
      </c>
      <c r="L851" s="65" t="n">
        <v>87.58383702</v>
      </c>
      <c r="M851" s="65" t="n">
        <v>48.984375</v>
      </c>
      <c r="N851" s="65" t="n">
        <v>13.14368626</v>
      </c>
      <c r="O851" s="65" t="n">
        <v>7347</v>
      </c>
      <c r="P851" s="65" t="n">
        <v>981.4</v>
      </c>
      <c r="Q851" s="65" t="n">
        <v>41.62716011</v>
      </c>
      <c r="R851" s="65" t="n">
        <v>8.850615625</v>
      </c>
      <c r="S851" s="65" t="n">
        <v>11446</v>
      </c>
      <c r="T851" s="66" t="n">
        <v>5388</v>
      </c>
      <c r="U851" s="66" t="n">
        <v>16674</v>
      </c>
      <c r="V851" s="65" t="n">
        <v>1224</v>
      </c>
      <c r="W851" s="66" t="n">
        <v>1919</v>
      </c>
      <c r="X851" s="65" t="n">
        <v>350.3</v>
      </c>
      <c r="Y851" s="65" t="n">
        <v>96.268805</v>
      </c>
      <c r="Z851" s="65" t="n">
        <v>40.50416678</v>
      </c>
      <c r="AA851" s="65" t="n">
        <v>2431</v>
      </c>
      <c r="AB851" s="65" t="n">
        <v>1831</v>
      </c>
      <c r="AC851" s="67" t="n">
        <v>978.3</v>
      </c>
      <c r="AD851" s="63"/>
    </row>
    <row r="852" customFormat="false" ht="15" hidden="false" customHeight="false" outlineLevel="0" collapsed="false">
      <c r="A852" s="64" t="n">
        <v>33817</v>
      </c>
      <c r="B852" s="65" t="n">
        <v>3137</v>
      </c>
      <c r="C852" s="65" t="n">
        <v>17.35590214</v>
      </c>
      <c r="D852" s="65" t="n">
        <v>57.45203096</v>
      </c>
      <c r="E852" s="65" t="n">
        <v>34.39631785</v>
      </c>
      <c r="F852" s="65" t="n">
        <v>29.44142219</v>
      </c>
      <c r="G852" s="65" t="n">
        <v>62.78285935</v>
      </c>
      <c r="H852" s="65" t="n">
        <v>14.39</v>
      </c>
      <c r="I852" s="65" t="n">
        <v>85</v>
      </c>
      <c r="J852" s="65" t="n">
        <v>2.335975115</v>
      </c>
      <c r="K852" s="65" t="n">
        <v>102.718602</v>
      </c>
      <c r="L852" s="65" t="n">
        <v>77.42804809</v>
      </c>
      <c r="M852" s="65" t="n">
        <v>43.30438894</v>
      </c>
      <c r="N852" s="65" t="n">
        <v>11.61960935</v>
      </c>
      <c r="O852" s="65" t="n">
        <v>750</v>
      </c>
      <c r="P852" s="65" t="n">
        <v>947.7</v>
      </c>
      <c r="Q852" s="65" t="n">
        <v>36.80028033</v>
      </c>
      <c r="R852" s="65" t="n">
        <v>7.824341975</v>
      </c>
      <c r="S852" s="65" t="n">
        <v>9265</v>
      </c>
      <c r="T852" s="66" t="n">
        <v>4640</v>
      </c>
      <c r="U852" s="66" t="n">
        <v>9516</v>
      </c>
      <c r="V852" s="65" t="n">
        <v>1416</v>
      </c>
      <c r="W852" s="66" t="n">
        <v>2147</v>
      </c>
      <c r="X852" s="65" t="n">
        <v>733.5</v>
      </c>
      <c r="Y852" s="65" t="n">
        <v>98.45020838</v>
      </c>
      <c r="Z852" s="65" t="n">
        <v>35.80750376</v>
      </c>
      <c r="AA852" s="65" t="n">
        <v>250</v>
      </c>
      <c r="AB852" s="65" t="n">
        <v>500</v>
      </c>
      <c r="AC852" s="67" t="n">
        <v>1270</v>
      </c>
      <c r="AD852" s="63"/>
    </row>
    <row r="853" customFormat="false" ht="15" hidden="false" customHeight="false" outlineLevel="0" collapsed="false">
      <c r="A853" s="64" t="n">
        <v>33848</v>
      </c>
      <c r="B853" s="65" t="n">
        <v>2150</v>
      </c>
      <c r="C853" s="65" t="n">
        <v>23.6686262</v>
      </c>
      <c r="D853" s="65" t="n">
        <v>78.34860062</v>
      </c>
      <c r="E853" s="65" t="n">
        <v>73.77561004</v>
      </c>
      <c r="F853" s="65" t="n">
        <v>29.97439997</v>
      </c>
      <c r="G853" s="65" t="n">
        <v>63.91941683</v>
      </c>
      <c r="H853" s="65" t="n">
        <v>14.73</v>
      </c>
      <c r="I853" s="65" t="n">
        <v>150</v>
      </c>
      <c r="J853" s="65" t="n">
        <v>35.82704055</v>
      </c>
      <c r="K853" s="65" t="n">
        <v>140.079621</v>
      </c>
      <c r="L853" s="65" t="n">
        <v>105.5903354</v>
      </c>
      <c r="M853" s="65" t="n">
        <v>59.05514944</v>
      </c>
      <c r="N853" s="65" t="n">
        <v>15.84591732</v>
      </c>
      <c r="O853" s="65" t="n">
        <v>750</v>
      </c>
      <c r="P853" s="65" t="n">
        <v>556.9</v>
      </c>
      <c r="Q853" s="65" t="n">
        <v>50.18535321</v>
      </c>
      <c r="R853" s="65" t="n">
        <v>10.67022757</v>
      </c>
      <c r="S853" s="65" t="n">
        <v>5113</v>
      </c>
      <c r="T853" s="66" t="n">
        <v>4640</v>
      </c>
      <c r="U853" s="66" t="n">
        <v>9693</v>
      </c>
      <c r="V853" s="65" t="n">
        <v>1129</v>
      </c>
      <c r="W853" s="66" t="n">
        <v>1626</v>
      </c>
      <c r="X853" s="65" t="n">
        <v>1075</v>
      </c>
      <c r="Y853" s="65" t="n">
        <v>100.2324515</v>
      </c>
      <c r="Z853" s="65" t="n">
        <v>48.83148192</v>
      </c>
      <c r="AA853" s="65" t="n">
        <v>250</v>
      </c>
      <c r="AB853" s="65" t="n">
        <v>500</v>
      </c>
      <c r="AC853" s="67" t="n">
        <v>1125</v>
      </c>
      <c r="AD853" s="63"/>
    </row>
    <row r="854" customFormat="false" ht="15" hidden="false" customHeight="false" outlineLevel="0" collapsed="false">
      <c r="A854" s="64" t="n">
        <v>33878</v>
      </c>
      <c r="B854" s="65" t="n">
        <v>1300</v>
      </c>
      <c r="C854" s="65" t="n">
        <v>32.74718655</v>
      </c>
      <c r="D854" s="65" t="n">
        <v>108.400725</v>
      </c>
      <c r="E854" s="65" t="n">
        <v>78.68368745</v>
      </c>
      <c r="F854" s="65" t="n">
        <v>29.72778167</v>
      </c>
      <c r="G854" s="65" t="n">
        <v>63.39351147</v>
      </c>
      <c r="H854" s="65" t="n">
        <v>20.87</v>
      </c>
      <c r="I854" s="65" t="n">
        <v>200</v>
      </c>
      <c r="J854" s="65" t="n">
        <v>108.8220855</v>
      </c>
      <c r="K854" s="65" t="n">
        <v>193.8098747</v>
      </c>
      <c r="L854" s="65" t="n">
        <v>146.0915551</v>
      </c>
      <c r="M854" s="65" t="n">
        <v>81.70689666</v>
      </c>
      <c r="N854" s="65" t="n">
        <v>21.92392604</v>
      </c>
      <c r="O854" s="65" t="n">
        <v>900</v>
      </c>
      <c r="P854" s="65" t="n">
        <v>429.5</v>
      </c>
      <c r="Q854" s="65" t="n">
        <v>69.43491817</v>
      </c>
      <c r="R854" s="65" t="n">
        <v>14.76300017</v>
      </c>
      <c r="S854" s="65" t="n">
        <v>8622</v>
      </c>
      <c r="T854" s="66" t="n">
        <v>8445</v>
      </c>
      <c r="U854" s="66" t="n">
        <v>12890</v>
      </c>
      <c r="V854" s="65" t="n">
        <v>1000</v>
      </c>
      <c r="W854" s="66" t="n">
        <v>1541</v>
      </c>
      <c r="X854" s="65" t="n">
        <v>799.4</v>
      </c>
      <c r="Y854" s="65" t="n">
        <v>99.40777593</v>
      </c>
      <c r="Z854" s="65" t="n">
        <v>67.5617433</v>
      </c>
      <c r="AA854" s="65" t="n">
        <v>802.3</v>
      </c>
      <c r="AB854" s="65" t="n">
        <v>590.2</v>
      </c>
      <c r="AC854" s="67" t="n">
        <v>783.9</v>
      </c>
      <c r="AD854" s="63"/>
    </row>
    <row r="855" customFormat="false" ht="15" hidden="false" customHeight="false" outlineLevel="0" collapsed="false">
      <c r="A855" s="64" t="n">
        <v>33909</v>
      </c>
      <c r="B855" s="65" t="n">
        <v>5313</v>
      </c>
      <c r="C855" s="65" t="n">
        <v>65.70894298</v>
      </c>
      <c r="D855" s="65" t="n">
        <v>217.5117257</v>
      </c>
      <c r="E855" s="65" t="n">
        <v>251.49216</v>
      </c>
      <c r="F855" s="65" t="n">
        <v>58.86799548</v>
      </c>
      <c r="G855" s="65" t="n">
        <v>125.5340539</v>
      </c>
      <c r="H855" s="65" t="n">
        <v>931</v>
      </c>
      <c r="I855" s="65" t="n">
        <v>200</v>
      </c>
      <c r="J855" s="65" t="n">
        <v>66.40517002</v>
      </c>
      <c r="K855" s="65" t="n">
        <v>388.8896528</v>
      </c>
      <c r="L855" s="65" t="n">
        <v>293.1403481</v>
      </c>
      <c r="M855" s="65" t="n">
        <v>163.9491627</v>
      </c>
      <c r="N855" s="65" t="n">
        <v>43.99150456</v>
      </c>
      <c r="O855" s="65" t="n">
        <v>900</v>
      </c>
      <c r="P855" s="65" t="n">
        <v>610.5</v>
      </c>
      <c r="Q855" s="65" t="n">
        <v>139.3247958</v>
      </c>
      <c r="R855" s="65" t="n">
        <v>29.62273216</v>
      </c>
      <c r="S855" s="65" t="n">
        <v>7654</v>
      </c>
      <c r="T855" s="66" t="n">
        <v>7998</v>
      </c>
      <c r="U855" s="66" t="n">
        <v>16842</v>
      </c>
      <c r="V855" s="65" t="n">
        <v>1304</v>
      </c>
      <c r="W855" s="66" t="n">
        <v>2646</v>
      </c>
      <c r="X855" s="65" t="n">
        <v>200.1</v>
      </c>
      <c r="Y855" s="65" t="n">
        <v>196.850763</v>
      </c>
      <c r="Z855" s="65" t="n">
        <v>135.5661724</v>
      </c>
      <c r="AA855" s="65" t="n">
        <v>573.4</v>
      </c>
      <c r="AB855" s="65" t="n">
        <v>676.5</v>
      </c>
      <c r="AC855" s="67" t="n">
        <v>618.5</v>
      </c>
      <c r="AD855" s="63"/>
    </row>
    <row r="856" customFormat="false" ht="15" hidden="false" customHeight="false" outlineLevel="0" collapsed="false">
      <c r="A856" s="64" t="n">
        <v>33939</v>
      </c>
      <c r="B856" s="65" t="n">
        <v>21308</v>
      </c>
      <c r="C856" s="65" t="n">
        <v>118.1787825</v>
      </c>
      <c r="D856" s="65" t="n">
        <v>391.1989718</v>
      </c>
      <c r="E856" s="65" t="n">
        <v>452.2357195</v>
      </c>
      <c r="F856" s="65" t="n">
        <v>92.08001871</v>
      </c>
      <c r="G856" s="65" t="n">
        <v>196.3575953</v>
      </c>
      <c r="H856" s="65" t="n">
        <v>1707</v>
      </c>
      <c r="I856" s="65" t="n">
        <v>200</v>
      </c>
      <c r="J856" s="65" t="n">
        <v>131.6446947</v>
      </c>
      <c r="K856" s="65" t="n">
        <v>699.4254303</v>
      </c>
      <c r="L856" s="65" t="n">
        <v>527.2184864</v>
      </c>
      <c r="M856" s="65" t="n">
        <v>294.8656844</v>
      </c>
      <c r="N856" s="65" t="n">
        <v>79.11955688</v>
      </c>
      <c r="O856" s="65" t="n">
        <v>24080</v>
      </c>
      <c r="P856" s="65" t="n">
        <v>2116</v>
      </c>
      <c r="Q856" s="65" t="n">
        <v>250.5782927</v>
      </c>
      <c r="R856" s="65" t="n">
        <v>53.27704668</v>
      </c>
      <c r="S856" s="65" t="n">
        <v>39559</v>
      </c>
      <c r="T856" s="66" t="n">
        <v>47435</v>
      </c>
      <c r="U856" s="66" t="n">
        <v>75262</v>
      </c>
      <c r="V856" s="65" t="n">
        <v>2241</v>
      </c>
      <c r="W856" s="66" t="n">
        <v>4993</v>
      </c>
      <c r="X856" s="65" t="n">
        <v>3406</v>
      </c>
      <c r="Y856" s="65" t="n">
        <v>307.9096169</v>
      </c>
      <c r="Z856" s="65" t="n">
        <v>243.8183371</v>
      </c>
      <c r="AA856" s="65" t="n">
        <v>2299</v>
      </c>
      <c r="AB856" s="65" t="n">
        <v>9879</v>
      </c>
      <c r="AC856" s="67" t="n">
        <v>41100</v>
      </c>
      <c r="AD856" s="63"/>
    </row>
    <row r="857" customFormat="false" ht="15" hidden="false" customHeight="false" outlineLevel="0" collapsed="false">
      <c r="A857" s="64" t="n">
        <v>33970</v>
      </c>
      <c r="B857" s="65" t="n">
        <v>23563</v>
      </c>
      <c r="C857" s="65" t="n">
        <v>200.7516407</v>
      </c>
      <c r="D857" s="65" t="n">
        <v>664.5341385</v>
      </c>
      <c r="E857" s="65" t="n">
        <v>649.9261053</v>
      </c>
      <c r="F857" s="65" t="n">
        <v>160.5008518</v>
      </c>
      <c r="G857" s="65" t="n">
        <v>342.2627596</v>
      </c>
      <c r="H857" s="65" t="n">
        <v>3385</v>
      </c>
      <c r="I857" s="65" t="n">
        <v>200</v>
      </c>
      <c r="J857" s="65" t="n">
        <v>283.3514361</v>
      </c>
      <c r="K857" s="65" t="n">
        <v>1188.121926</v>
      </c>
      <c r="L857" s="65" t="n">
        <v>895.5920335</v>
      </c>
      <c r="M857" s="65" t="n">
        <v>500.8916886</v>
      </c>
      <c r="N857" s="65" t="n">
        <v>134.4012903</v>
      </c>
      <c r="O857" s="65" t="n">
        <v>44827</v>
      </c>
      <c r="P857" s="65" t="n">
        <v>10337</v>
      </c>
      <c r="Q857" s="65" t="n">
        <v>425.660193</v>
      </c>
      <c r="R857" s="65" t="n">
        <v>90.50232457</v>
      </c>
      <c r="S857" s="65" t="n">
        <v>52672</v>
      </c>
      <c r="T857" s="66" t="n">
        <v>68952</v>
      </c>
      <c r="U857" s="66" t="n">
        <v>77091</v>
      </c>
      <c r="V857" s="65" t="n">
        <v>14473</v>
      </c>
      <c r="W857" s="66" t="n">
        <v>25341</v>
      </c>
      <c r="X857" s="65" t="n">
        <v>8875</v>
      </c>
      <c r="Y857" s="65" t="n">
        <v>536.7044501</v>
      </c>
      <c r="Z857" s="65" t="n">
        <v>414.1769797</v>
      </c>
      <c r="AA857" s="65" t="n">
        <v>8257</v>
      </c>
      <c r="AB857" s="65" t="n">
        <v>17449</v>
      </c>
      <c r="AC857" s="67" t="n">
        <v>106564</v>
      </c>
      <c r="AD857" s="63"/>
    </row>
    <row r="858" customFormat="false" ht="15" hidden="false" customHeight="false" outlineLevel="0" collapsed="false">
      <c r="A858" s="64" t="n">
        <v>34001</v>
      </c>
      <c r="B858" s="65" t="n">
        <v>4136</v>
      </c>
      <c r="C858" s="65" t="n">
        <v>101.2931717</v>
      </c>
      <c r="D858" s="65" t="n">
        <v>335.3037134</v>
      </c>
      <c r="E858" s="65" t="n">
        <v>462.4972582</v>
      </c>
      <c r="F858" s="65" t="n">
        <v>73.0684482</v>
      </c>
      <c r="G858" s="65" t="n">
        <v>155.8160498</v>
      </c>
      <c r="H858" s="65" t="n">
        <v>559</v>
      </c>
      <c r="I858" s="65" t="n">
        <v>200</v>
      </c>
      <c r="J858" s="65" t="n">
        <v>130.0884779</v>
      </c>
      <c r="K858" s="65" t="n">
        <v>599.4901851</v>
      </c>
      <c r="L858" s="65" t="n">
        <v>451.8884992</v>
      </c>
      <c r="M858" s="65" t="n">
        <v>252.7347106</v>
      </c>
      <c r="N858" s="65" t="n">
        <v>67.81480304</v>
      </c>
      <c r="O858" s="65" t="n">
        <v>11670</v>
      </c>
      <c r="P858" s="65" t="n">
        <v>4622</v>
      </c>
      <c r="Q858" s="65" t="n">
        <v>214.7751862</v>
      </c>
      <c r="R858" s="65" t="n">
        <v>45.6647202</v>
      </c>
      <c r="S858" s="65" t="n">
        <v>12710</v>
      </c>
      <c r="T858" s="66" t="n">
        <v>17454</v>
      </c>
      <c r="U858" s="66" t="n">
        <v>40937</v>
      </c>
      <c r="V858" s="65" t="n">
        <v>8283</v>
      </c>
      <c r="W858" s="66" t="n">
        <v>13447</v>
      </c>
      <c r="X858" s="65" t="n">
        <v>1745</v>
      </c>
      <c r="Y858" s="65" t="n">
        <v>244.3361568</v>
      </c>
      <c r="Z858" s="65" t="n">
        <v>208.9811061</v>
      </c>
      <c r="AA858" s="65" t="n">
        <v>8092</v>
      </c>
      <c r="AB858" s="65" t="n">
        <v>4588</v>
      </c>
      <c r="AC858" s="67" t="n">
        <v>3895</v>
      </c>
      <c r="AD858" s="63"/>
    </row>
    <row r="859" customFormat="false" ht="15" hidden="false" customHeight="false" outlineLevel="0" collapsed="false">
      <c r="A859" s="64" t="n">
        <v>34029</v>
      </c>
      <c r="B859" s="65" t="n">
        <v>8337</v>
      </c>
      <c r="C859" s="65" t="n">
        <v>55.79653661</v>
      </c>
      <c r="D859" s="65" t="n">
        <v>184.6993791</v>
      </c>
      <c r="E859" s="65" t="n">
        <v>467.8327977</v>
      </c>
      <c r="F859" s="65" t="n">
        <v>58.65157484</v>
      </c>
      <c r="G859" s="65" t="n">
        <v>125.072544</v>
      </c>
      <c r="H859" s="65" t="n">
        <v>47.86</v>
      </c>
      <c r="I859" s="65" t="n">
        <v>200</v>
      </c>
      <c r="J859" s="65" t="n">
        <v>79.16183831</v>
      </c>
      <c r="K859" s="65" t="n">
        <v>330.2243921</v>
      </c>
      <c r="L859" s="65" t="n">
        <v>248.9191794</v>
      </c>
      <c r="M859" s="65" t="n">
        <v>139.2169017</v>
      </c>
      <c r="N859" s="65" t="n">
        <v>37.35524395</v>
      </c>
      <c r="O859" s="65" t="n">
        <v>9634</v>
      </c>
      <c r="P859" s="65" t="n">
        <v>2009</v>
      </c>
      <c r="Q859" s="65" t="n">
        <v>118.3072002</v>
      </c>
      <c r="R859" s="65" t="n">
        <v>25.1540473</v>
      </c>
      <c r="S859" s="65" t="n">
        <v>17169</v>
      </c>
      <c r="T859" s="66" t="n">
        <v>19107</v>
      </c>
      <c r="U859" s="66" t="n">
        <v>45296</v>
      </c>
      <c r="V859" s="65" t="n">
        <v>10910</v>
      </c>
      <c r="W859" s="66" t="n">
        <v>13385</v>
      </c>
      <c r="X859" s="65" t="n">
        <v>4326</v>
      </c>
      <c r="Y859" s="65" t="n">
        <v>196.1270664</v>
      </c>
      <c r="Z859" s="65" t="n">
        <v>115.1155773</v>
      </c>
      <c r="AA859" s="65" t="n">
        <v>12591</v>
      </c>
      <c r="AB859" s="65" t="n">
        <v>5336</v>
      </c>
      <c r="AC859" s="67" t="n">
        <v>877.9</v>
      </c>
      <c r="AD859" s="63"/>
    </row>
    <row r="860" customFormat="false" ht="15" hidden="false" customHeight="false" outlineLevel="0" collapsed="false">
      <c r="A860" s="64" t="n">
        <v>34060</v>
      </c>
      <c r="B860" s="65" t="n">
        <v>2780</v>
      </c>
      <c r="C860" s="65" t="n">
        <v>48.70161839</v>
      </c>
      <c r="D860" s="65" t="n">
        <v>161.2135667</v>
      </c>
      <c r="E860" s="65" t="n">
        <v>244.5417384</v>
      </c>
      <c r="F860" s="65" t="n">
        <v>48.3577681</v>
      </c>
      <c r="G860" s="65" t="n">
        <v>103.1213415</v>
      </c>
      <c r="H860" s="65" t="n">
        <v>6.65</v>
      </c>
      <c r="I860" s="65" t="n">
        <v>200</v>
      </c>
      <c r="J860" s="65" t="n">
        <v>63.73079131</v>
      </c>
      <c r="K860" s="65" t="n">
        <v>288.2340609</v>
      </c>
      <c r="L860" s="65" t="n">
        <v>217.2673722</v>
      </c>
      <c r="M860" s="65" t="n">
        <v>121.5145031</v>
      </c>
      <c r="N860" s="65" t="n">
        <v>32.60526453</v>
      </c>
      <c r="O860" s="65" t="n">
        <v>5491</v>
      </c>
      <c r="P860" s="65" t="n">
        <v>277</v>
      </c>
      <c r="Q860" s="65" t="n">
        <v>103.2636157</v>
      </c>
      <c r="R860" s="65" t="n">
        <v>21.955535</v>
      </c>
      <c r="S860" s="65" t="n">
        <v>11232</v>
      </c>
      <c r="T860" s="66" t="n">
        <v>12041</v>
      </c>
      <c r="U860" s="66" t="n">
        <v>23930</v>
      </c>
      <c r="V860" s="65" t="n">
        <v>3246</v>
      </c>
      <c r="W860" s="66" t="n">
        <v>4260</v>
      </c>
      <c r="X860" s="65" t="n">
        <v>1629</v>
      </c>
      <c r="Y860" s="65" t="n">
        <v>161.7052436</v>
      </c>
      <c r="Z860" s="65" t="n">
        <v>100.4778299</v>
      </c>
      <c r="AA860" s="65" t="n">
        <v>3870</v>
      </c>
      <c r="AB860" s="65" t="n">
        <v>2576</v>
      </c>
      <c r="AC860" s="67" t="n">
        <v>451.2</v>
      </c>
      <c r="AD860" s="63"/>
    </row>
    <row r="861" customFormat="false" ht="15" hidden="false" customHeight="false" outlineLevel="0" collapsed="false">
      <c r="A861" s="64" t="n">
        <v>34090</v>
      </c>
      <c r="B861" s="65" t="n">
        <v>2412</v>
      </c>
      <c r="C861" s="65" t="n">
        <v>24.51904038</v>
      </c>
      <c r="D861" s="65" t="n">
        <v>81.16366729</v>
      </c>
      <c r="E861" s="65" t="n">
        <v>42.47749759</v>
      </c>
      <c r="F861" s="65" t="n">
        <v>24.7922456</v>
      </c>
      <c r="G861" s="65" t="n">
        <v>52.86864399</v>
      </c>
      <c r="H861" s="65" t="n">
        <v>9.081</v>
      </c>
      <c r="I861" s="65" t="n">
        <v>277.4</v>
      </c>
      <c r="J861" s="65" t="n">
        <v>10.37365146</v>
      </c>
      <c r="K861" s="65" t="n">
        <v>145.1126844</v>
      </c>
      <c r="L861" s="65" t="n">
        <v>109.3841981</v>
      </c>
      <c r="M861" s="65" t="n">
        <v>61.17700206</v>
      </c>
      <c r="N861" s="65" t="n">
        <v>16.41526142</v>
      </c>
      <c r="O861" s="65" t="n">
        <v>1713</v>
      </c>
      <c r="P861" s="65" t="n">
        <v>347.6</v>
      </c>
      <c r="Q861" s="65" t="n">
        <v>51.98851388</v>
      </c>
      <c r="R861" s="65" t="n">
        <v>11.05360904</v>
      </c>
      <c r="S861" s="65" t="n">
        <v>7527</v>
      </c>
      <c r="T861" s="66" t="n">
        <v>4853</v>
      </c>
      <c r="U861" s="66" t="n">
        <v>12957</v>
      </c>
      <c r="V861" s="65" t="n">
        <v>3168</v>
      </c>
      <c r="W861" s="66" t="n">
        <v>3586</v>
      </c>
      <c r="X861" s="65" t="n">
        <v>2022</v>
      </c>
      <c r="Y861" s="65" t="n">
        <v>82.90366306</v>
      </c>
      <c r="Z861" s="65" t="n">
        <v>50.58599797</v>
      </c>
      <c r="AA861" s="65" t="n">
        <v>1007</v>
      </c>
      <c r="AB861" s="65" t="n">
        <v>3793</v>
      </c>
      <c r="AC861" s="67" t="n">
        <v>625.2</v>
      </c>
      <c r="AD861" s="63"/>
    </row>
    <row r="862" customFormat="false" ht="15" hidden="false" customHeight="false" outlineLevel="0" collapsed="false">
      <c r="A862" s="64" t="n">
        <v>34121</v>
      </c>
      <c r="B862" s="65" t="n">
        <v>2316</v>
      </c>
      <c r="C862" s="65" t="n">
        <v>15.88717335</v>
      </c>
      <c r="D862" s="65" t="n">
        <v>52.59020058</v>
      </c>
      <c r="E862" s="65" t="n">
        <v>8.577830877</v>
      </c>
      <c r="F862" s="65" t="n">
        <v>26.13077156</v>
      </c>
      <c r="G862" s="65" t="n">
        <v>55.72300635</v>
      </c>
      <c r="H862" s="65" t="n">
        <v>12.84</v>
      </c>
      <c r="I862" s="65" t="n">
        <v>200</v>
      </c>
      <c r="J862" s="65" t="n">
        <v>33.68599348</v>
      </c>
      <c r="K862" s="65" t="n">
        <v>94.02612564</v>
      </c>
      <c r="L862" s="65" t="n">
        <v>70.87576386</v>
      </c>
      <c r="M862" s="65" t="n">
        <v>39.63979101</v>
      </c>
      <c r="N862" s="65" t="n">
        <v>10.63630957</v>
      </c>
      <c r="O862" s="65" t="n">
        <v>5200</v>
      </c>
      <c r="P862" s="65" t="n">
        <v>309.2</v>
      </c>
      <c r="Q862" s="65" t="n">
        <v>33.68608719</v>
      </c>
      <c r="R862" s="65" t="n">
        <v>7.162213537</v>
      </c>
      <c r="S862" s="65" t="n">
        <v>13097</v>
      </c>
      <c r="T862" s="66" t="n">
        <v>6169</v>
      </c>
      <c r="U862" s="66" t="n">
        <v>15068</v>
      </c>
      <c r="V862" s="65" t="n">
        <v>2593</v>
      </c>
      <c r="W862" s="66" t="n">
        <v>2961</v>
      </c>
      <c r="X862" s="65" t="n">
        <v>981.3</v>
      </c>
      <c r="Y862" s="65" t="n">
        <v>87.37960716</v>
      </c>
      <c r="Z862" s="65" t="n">
        <v>32.77732351</v>
      </c>
      <c r="AA862" s="65" t="n">
        <v>250</v>
      </c>
      <c r="AB862" s="65" t="n">
        <v>1961</v>
      </c>
      <c r="AC862" s="67" t="n">
        <v>851.9</v>
      </c>
      <c r="AD862" s="63"/>
    </row>
    <row r="863" customFormat="false" ht="15" hidden="false" customHeight="false" outlineLevel="0" collapsed="false">
      <c r="A863" s="64" t="n">
        <v>34151</v>
      </c>
      <c r="B863" s="65" t="n">
        <v>2019</v>
      </c>
      <c r="C863" s="65" t="n">
        <v>14.30317443</v>
      </c>
      <c r="D863" s="65" t="n">
        <v>47.34679956</v>
      </c>
      <c r="E863" s="65" t="n">
        <v>0.288804201</v>
      </c>
      <c r="F863" s="65" t="n">
        <v>30.22491829</v>
      </c>
      <c r="G863" s="65" t="n">
        <v>64.45363887</v>
      </c>
      <c r="H863" s="65" t="n">
        <v>13.15</v>
      </c>
      <c r="I863" s="65" t="n">
        <v>85</v>
      </c>
      <c r="J863" s="65" t="n">
        <v>28.38199039</v>
      </c>
      <c r="K863" s="65" t="n">
        <v>84.65143837</v>
      </c>
      <c r="L863" s="65" t="n">
        <v>63.80923723</v>
      </c>
      <c r="M863" s="65" t="n">
        <v>35.68758474</v>
      </c>
      <c r="N863" s="65" t="n">
        <v>9.575837541</v>
      </c>
      <c r="O863" s="65" t="n">
        <v>8825</v>
      </c>
      <c r="P863" s="65" t="n">
        <v>286</v>
      </c>
      <c r="Q863" s="65" t="n">
        <v>30.32748307</v>
      </c>
      <c r="R863" s="65" t="n">
        <v>6.448119326</v>
      </c>
      <c r="S863" s="65" t="n">
        <v>13695</v>
      </c>
      <c r="T863" s="66" t="n">
        <v>8287</v>
      </c>
      <c r="U863" s="66" t="n">
        <v>20299</v>
      </c>
      <c r="V863" s="65" t="n">
        <v>962</v>
      </c>
      <c r="W863" s="66" t="n">
        <v>1005</v>
      </c>
      <c r="X863" s="65" t="n">
        <v>360.9</v>
      </c>
      <c r="Y863" s="65" t="n">
        <v>101.0701686</v>
      </c>
      <c r="Z863" s="65" t="n">
        <v>29.50932586</v>
      </c>
      <c r="AA863" s="65" t="n">
        <v>250</v>
      </c>
      <c r="AB863" s="65" t="n">
        <v>984.6</v>
      </c>
      <c r="AC863" s="67" t="n">
        <v>1013</v>
      </c>
      <c r="AD863" s="63"/>
    </row>
    <row r="864" customFormat="false" ht="15" hidden="false" customHeight="false" outlineLevel="0" collapsed="false">
      <c r="A864" s="64" t="n">
        <v>34182</v>
      </c>
      <c r="B864" s="65" t="n">
        <v>1390</v>
      </c>
      <c r="C864" s="65" t="n">
        <v>14.65216423</v>
      </c>
      <c r="D864" s="65" t="n">
        <v>48.50203615</v>
      </c>
      <c r="E864" s="65" t="n">
        <v>28.56395173</v>
      </c>
      <c r="F864" s="65" t="n">
        <v>27.04794761</v>
      </c>
      <c r="G864" s="65" t="n">
        <v>57.67885394</v>
      </c>
      <c r="H864" s="65" t="n">
        <v>16.6</v>
      </c>
      <c r="I864" s="65" t="n">
        <v>85</v>
      </c>
      <c r="J864" s="65" t="n">
        <v>0.981270525</v>
      </c>
      <c r="K864" s="65" t="n">
        <v>86.71688821</v>
      </c>
      <c r="L864" s="65" t="n">
        <v>65.3661485</v>
      </c>
      <c r="M864" s="65" t="n">
        <v>36.55834272</v>
      </c>
      <c r="N864" s="65" t="n">
        <v>9.809482857</v>
      </c>
      <c r="O864" s="65" t="n">
        <v>1622</v>
      </c>
      <c r="P864" s="65" t="n">
        <v>324.1</v>
      </c>
      <c r="Q864" s="65" t="n">
        <v>31.06745745</v>
      </c>
      <c r="R864" s="65" t="n">
        <v>6.605449989</v>
      </c>
      <c r="S864" s="65" t="n">
        <v>8636</v>
      </c>
      <c r="T864" s="66" t="n">
        <v>4853</v>
      </c>
      <c r="U864" s="66" t="n">
        <v>8763</v>
      </c>
      <c r="V864" s="65" t="n">
        <v>1338</v>
      </c>
      <c r="W864" s="66" t="n">
        <v>1447</v>
      </c>
      <c r="X864" s="65" t="n">
        <v>342</v>
      </c>
      <c r="Y864" s="65" t="n">
        <v>90.44658443</v>
      </c>
      <c r="Z864" s="65" t="n">
        <v>30.22933763</v>
      </c>
      <c r="AA864" s="65" t="n">
        <v>250</v>
      </c>
      <c r="AB864" s="65" t="n">
        <v>500</v>
      </c>
      <c r="AC864" s="67" t="n">
        <v>1126</v>
      </c>
      <c r="AD864" s="63"/>
    </row>
    <row r="865" customFormat="false" ht="15" hidden="false" customHeight="false" outlineLevel="0" collapsed="false">
      <c r="A865" s="64" t="n">
        <v>34213</v>
      </c>
      <c r="B865" s="65" t="n">
        <v>1181</v>
      </c>
      <c r="C865" s="65" t="n">
        <v>17.39221567</v>
      </c>
      <c r="D865" s="65" t="n">
        <v>57.57223708</v>
      </c>
      <c r="E865" s="65" t="n">
        <v>8.12966943</v>
      </c>
      <c r="F865" s="65" t="n">
        <v>14.29647778</v>
      </c>
      <c r="G865" s="65" t="n">
        <v>30.48676615</v>
      </c>
      <c r="H865" s="65" t="n">
        <v>13.89</v>
      </c>
      <c r="I865" s="65" t="n">
        <v>150</v>
      </c>
      <c r="J865" s="65" t="n">
        <v>69.47547831</v>
      </c>
      <c r="K865" s="65" t="n">
        <v>102.9335187</v>
      </c>
      <c r="L865" s="65" t="n">
        <v>77.59004976</v>
      </c>
      <c r="M865" s="65" t="n">
        <v>43.39499413</v>
      </c>
      <c r="N865" s="65" t="n">
        <v>11.6439209</v>
      </c>
      <c r="O865" s="65" t="n">
        <v>750</v>
      </c>
      <c r="P865" s="65" t="n">
        <v>616.3</v>
      </c>
      <c r="Q865" s="65" t="n">
        <v>36.87727707</v>
      </c>
      <c r="R865" s="65" t="n">
        <v>7.84071274</v>
      </c>
      <c r="S865" s="65" t="n">
        <v>5183</v>
      </c>
      <c r="T865" s="66" t="n">
        <v>4853</v>
      </c>
      <c r="U865" s="66" t="n">
        <v>9255</v>
      </c>
      <c r="V865" s="65" t="n">
        <v>1191</v>
      </c>
      <c r="W865" s="66" t="n">
        <v>1773</v>
      </c>
      <c r="X865" s="65" t="n">
        <v>333.7</v>
      </c>
      <c r="Y865" s="65" t="n">
        <v>47.80649545</v>
      </c>
      <c r="Z865" s="65" t="n">
        <v>35.88242332</v>
      </c>
      <c r="AA865" s="65" t="n">
        <v>250</v>
      </c>
      <c r="AB865" s="65" t="n">
        <v>591.5</v>
      </c>
      <c r="AC865" s="67" t="n">
        <v>1036</v>
      </c>
      <c r="AD865" s="63"/>
    </row>
    <row r="866" customFormat="false" ht="15" hidden="false" customHeight="false" outlineLevel="0" collapsed="false">
      <c r="A866" s="64" t="n">
        <v>34243</v>
      </c>
      <c r="B866" s="65" t="n">
        <v>1207</v>
      </c>
      <c r="C866" s="65" t="n">
        <v>70.62226872</v>
      </c>
      <c r="D866" s="65" t="n">
        <v>233.7759648</v>
      </c>
      <c r="E866" s="65" t="n">
        <v>293.6754564</v>
      </c>
      <c r="F866" s="65" t="n">
        <v>66.00553902</v>
      </c>
      <c r="G866" s="65" t="n">
        <v>140.7546295</v>
      </c>
      <c r="H866" s="65" t="n">
        <v>9.47</v>
      </c>
      <c r="I866" s="65" t="n">
        <v>200</v>
      </c>
      <c r="J866" s="65" t="n">
        <v>300.7455483</v>
      </c>
      <c r="K866" s="65" t="n">
        <v>417.9685188</v>
      </c>
      <c r="L866" s="65" t="n">
        <v>315.0596479</v>
      </c>
      <c r="M866" s="65" t="n">
        <v>176.2083104</v>
      </c>
      <c r="N866" s="65" t="n">
        <v>47.28092883</v>
      </c>
      <c r="O866" s="65" t="n">
        <v>5169</v>
      </c>
      <c r="P866" s="65" t="n">
        <v>314.3</v>
      </c>
      <c r="Q866" s="65" t="n">
        <v>149.7426792</v>
      </c>
      <c r="R866" s="65" t="n">
        <v>31.8377447</v>
      </c>
      <c r="S866" s="65" t="n">
        <v>6917</v>
      </c>
      <c r="T866" s="66" t="n">
        <v>6313</v>
      </c>
      <c r="U866" s="66" t="n">
        <v>14135</v>
      </c>
      <c r="V866" s="65" t="n">
        <v>579.3</v>
      </c>
      <c r="W866" s="66" t="n">
        <v>1522</v>
      </c>
      <c r="X866" s="65" t="n">
        <v>799.3</v>
      </c>
      <c r="Y866" s="65" t="n">
        <v>220.7182461</v>
      </c>
      <c r="Z866" s="65" t="n">
        <v>145.7030082</v>
      </c>
      <c r="AA866" s="65" t="n">
        <v>396.8</v>
      </c>
      <c r="AB866" s="65" t="n">
        <v>500</v>
      </c>
      <c r="AC866" s="67" t="n">
        <v>820.4</v>
      </c>
      <c r="AD866" s="63"/>
    </row>
    <row r="867" customFormat="false" ht="15" hidden="false" customHeight="false" outlineLevel="0" collapsed="false">
      <c r="A867" s="64" t="n">
        <v>34274</v>
      </c>
      <c r="B867" s="65" t="n">
        <v>1420</v>
      </c>
      <c r="C867" s="65" t="n">
        <v>142.3068761</v>
      </c>
      <c r="D867" s="65" t="n">
        <v>471.0685152</v>
      </c>
      <c r="E867" s="65" t="n">
        <v>698.7322519</v>
      </c>
      <c r="F867" s="65" t="n">
        <v>125.3537669</v>
      </c>
      <c r="G867" s="65" t="n">
        <v>267.3127632</v>
      </c>
      <c r="H867" s="65" t="n">
        <v>112.7</v>
      </c>
      <c r="I867" s="65" t="n">
        <v>200</v>
      </c>
      <c r="J867" s="65" t="n">
        <v>350.9959941</v>
      </c>
      <c r="K867" s="65" t="n">
        <v>842.2243479</v>
      </c>
      <c r="L867" s="65" t="n">
        <v>634.8585949</v>
      </c>
      <c r="M867" s="65" t="n">
        <v>355.0672423</v>
      </c>
      <c r="N867" s="65" t="n">
        <v>95.27308317</v>
      </c>
      <c r="O867" s="65" t="n">
        <v>4678</v>
      </c>
      <c r="P867" s="65" t="n">
        <v>293.9</v>
      </c>
      <c r="Q867" s="65" t="n">
        <v>301.7378694</v>
      </c>
      <c r="R867" s="65" t="n">
        <v>64.15441011</v>
      </c>
      <c r="S867" s="65" t="n">
        <v>5099</v>
      </c>
      <c r="T867" s="66" t="n">
        <v>6251</v>
      </c>
      <c r="U867" s="66" t="n">
        <v>18301</v>
      </c>
      <c r="V867" s="65" t="n">
        <v>1055</v>
      </c>
      <c r="W867" s="66" t="n">
        <v>1541</v>
      </c>
      <c r="X867" s="65" t="n">
        <v>200.2</v>
      </c>
      <c r="Y867" s="65" t="n">
        <v>419.1748753</v>
      </c>
      <c r="Z867" s="65" t="n">
        <v>293.5977605</v>
      </c>
      <c r="AA867" s="65" t="n">
        <v>300</v>
      </c>
      <c r="AB867" s="65" t="n">
        <v>1278</v>
      </c>
      <c r="AC867" s="67" t="n">
        <v>691.7</v>
      </c>
      <c r="AD867" s="63"/>
    </row>
    <row r="868" customFormat="false" ht="15" hidden="false" customHeight="false" outlineLevel="0" collapsed="false">
      <c r="A868" s="64" t="n">
        <v>34304</v>
      </c>
      <c r="B868" s="65" t="n">
        <v>1495</v>
      </c>
      <c r="C868" s="65" t="n">
        <v>1503.666394</v>
      </c>
      <c r="D868" s="65" t="n">
        <v>4977.481869</v>
      </c>
      <c r="E868" s="65" t="n">
        <v>4043.413846</v>
      </c>
      <c r="F868" s="65" t="n">
        <v>1471.697412</v>
      </c>
      <c r="G868" s="65" t="n">
        <v>3138.346069</v>
      </c>
      <c r="H868" s="65" t="n">
        <v>46.99</v>
      </c>
      <c r="I868" s="65" t="n">
        <v>200</v>
      </c>
      <c r="J868" s="65" t="n">
        <v>6224.922301</v>
      </c>
      <c r="K868" s="65" t="n">
        <v>8899.249867</v>
      </c>
      <c r="L868" s="65" t="n">
        <v>6708.147633</v>
      </c>
      <c r="M868" s="65" t="n">
        <v>3751.77008</v>
      </c>
      <c r="N868" s="65" t="n">
        <v>1006.690171</v>
      </c>
      <c r="O868" s="65" t="n">
        <v>4674</v>
      </c>
      <c r="P868" s="65" t="n">
        <v>288.1</v>
      </c>
      <c r="Q868" s="65" t="n">
        <v>3188.272461</v>
      </c>
      <c r="R868" s="65" t="n">
        <v>677.8789133</v>
      </c>
      <c r="S868" s="65" t="n">
        <v>10592</v>
      </c>
      <c r="T868" s="66" t="n">
        <v>12910</v>
      </c>
      <c r="U868" s="66" t="n">
        <v>24570</v>
      </c>
      <c r="V868" s="65" t="n">
        <v>417.1</v>
      </c>
      <c r="W868" s="66" t="n">
        <v>1097</v>
      </c>
      <c r="X868" s="65" t="n">
        <v>200.1</v>
      </c>
      <c r="Y868" s="65" t="n">
        <v>4921.260798</v>
      </c>
      <c r="Z868" s="65" t="n">
        <v>3102.261099</v>
      </c>
      <c r="AA868" s="65" t="n">
        <v>312.8</v>
      </c>
      <c r="AB868" s="65" t="n">
        <v>1464</v>
      </c>
      <c r="AC868" s="67" t="n">
        <v>324.2</v>
      </c>
      <c r="AD868" s="63"/>
    </row>
    <row r="869" customFormat="false" ht="15" hidden="false" customHeight="false" outlineLevel="0" collapsed="false">
      <c r="A869" s="64" t="n">
        <v>34335</v>
      </c>
      <c r="B869" s="65" t="n">
        <v>7219</v>
      </c>
      <c r="C869" s="65" t="n">
        <v>368.4696298</v>
      </c>
      <c r="D869" s="65" t="n">
        <v>1219.719287</v>
      </c>
      <c r="E869" s="65" t="n">
        <v>1498.986429</v>
      </c>
      <c r="F869" s="65" t="n">
        <v>364.6358185</v>
      </c>
      <c r="G869" s="65" t="n">
        <v>777.5738262</v>
      </c>
      <c r="H869" s="65" t="n">
        <v>622.8</v>
      </c>
      <c r="I869" s="65" t="n">
        <v>200</v>
      </c>
      <c r="J869" s="65" t="n">
        <v>2228.264588</v>
      </c>
      <c r="K869" s="65" t="n">
        <v>2180.738571</v>
      </c>
      <c r="L869" s="65" t="n">
        <v>1643.814535</v>
      </c>
      <c r="M869" s="65" t="n">
        <v>919.3617267</v>
      </c>
      <c r="N869" s="65" t="n">
        <v>246.6868689</v>
      </c>
      <c r="O869" s="65" t="n">
        <v>4672</v>
      </c>
      <c r="P869" s="65" t="n">
        <v>514.6</v>
      </c>
      <c r="Q869" s="65" t="n">
        <v>781.2780666</v>
      </c>
      <c r="R869" s="65" t="n">
        <v>166.1125055</v>
      </c>
      <c r="S869" s="65" t="n">
        <v>40619</v>
      </c>
      <c r="T869" s="66" t="n">
        <v>52632</v>
      </c>
      <c r="U869" s="66" t="n">
        <v>72819</v>
      </c>
      <c r="V869" s="65" t="n">
        <v>937.9</v>
      </c>
      <c r="W869" s="66" t="n">
        <v>1861</v>
      </c>
      <c r="X869" s="65" t="n">
        <v>232.5</v>
      </c>
      <c r="Y869" s="65" t="n">
        <v>1219.318553</v>
      </c>
      <c r="Z869" s="65" t="n">
        <v>760.201201</v>
      </c>
      <c r="AA869" s="65" t="n">
        <v>1855</v>
      </c>
      <c r="AB869" s="65" t="n">
        <v>5060</v>
      </c>
      <c r="AC869" s="67" t="n">
        <v>14136</v>
      </c>
      <c r="AD869" s="63"/>
    </row>
    <row r="870" customFormat="false" ht="15" hidden="false" customHeight="false" outlineLevel="0" collapsed="false">
      <c r="A870" s="64" t="n">
        <v>34366</v>
      </c>
      <c r="B870" s="65" t="n">
        <v>6635</v>
      </c>
      <c r="C870" s="65" t="n">
        <v>847.1582338</v>
      </c>
      <c r="D870" s="65" t="n">
        <v>2804.288747</v>
      </c>
      <c r="E870" s="65" t="n">
        <v>2625.819392</v>
      </c>
      <c r="F870" s="65" t="n">
        <v>877.7001448</v>
      </c>
      <c r="G870" s="65" t="n">
        <v>1871.666538</v>
      </c>
      <c r="H870" s="65" t="n">
        <v>3385</v>
      </c>
      <c r="I870" s="65" t="n">
        <v>200</v>
      </c>
      <c r="J870" s="65" t="n">
        <v>4381.807406</v>
      </c>
      <c r="K870" s="65" t="n">
        <v>5013.793504</v>
      </c>
      <c r="L870" s="65" t="n">
        <v>3779.337307</v>
      </c>
      <c r="M870" s="65" t="n">
        <v>2113.728768</v>
      </c>
      <c r="N870" s="65" t="n">
        <v>567.1642796</v>
      </c>
      <c r="O870" s="65" t="n">
        <v>20674</v>
      </c>
      <c r="P870" s="65" t="n">
        <v>2640</v>
      </c>
      <c r="Q870" s="65" t="n">
        <v>1796.256987</v>
      </c>
      <c r="R870" s="65" t="n">
        <v>381.913638</v>
      </c>
      <c r="S870" s="65" t="n">
        <v>67056</v>
      </c>
      <c r="T870" s="66" t="n">
        <v>88013</v>
      </c>
      <c r="U870" s="66" t="n">
        <v>74844</v>
      </c>
      <c r="V870" s="65" t="n">
        <v>3344</v>
      </c>
      <c r="W870" s="66" t="n">
        <v>7149</v>
      </c>
      <c r="X870" s="65" t="n">
        <v>236.7</v>
      </c>
      <c r="Y870" s="65" t="n">
        <v>2934.97242</v>
      </c>
      <c r="Z870" s="65" t="n">
        <v>1747.79861</v>
      </c>
      <c r="AA870" s="65" t="n">
        <v>3606</v>
      </c>
      <c r="AB870" s="65" t="n">
        <v>7351</v>
      </c>
      <c r="AC870" s="67" t="n">
        <v>90136</v>
      </c>
      <c r="AD870" s="63"/>
    </row>
    <row r="871" customFormat="false" ht="15" hidden="false" customHeight="false" outlineLevel="0" collapsed="false">
      <c r="A871" s="64" t="n">
        <v>34394</v>
      </c>
      <c r="B871" s="65" t="n">
        <v>13050</v>
      </c>
      <c r="C871" s="65" t="n">
        <v>398.3835417</v>
      </c>
      <c r="D871" s="65" t="n">
        <v>1318.74122</v>
      </c>
      <c r="E871" s="65" t="n">
        <v>1249.914288</v>
      </c>
      <c r="F871" s="65" t="n">
        <v>336.4045789</v>
      </c>
      <c r="G871" s="65" t="n">
        <v>717.3716413</v>
      </c>
      <c r="H871" s="65" t="n">
        <v>1154</v>
      </c>
      <c r="I871" s="65" t="n">
        <v>200</v>
      </c>
      <c r="J871" s="65" t="n">
        <v>2111.565554</v>
      </c>
      <c r="K871" s="65" t="n">
        <v>2357.780086</v>
      </c>
      <c r="L871" s="65" t="n">
        <v>1777.266302</v>
      </c>
      <c r="M871" s="65" t="n">
        <v>993.9993723</v>
      </c>
      <c r="N871" s="65" t="n">
        <v>266.7139448</v>
      </c>
      <c r="O871" s="65" t="n">
        <v>24318</v>
      </c>
      <c r="P871" s="65" t="n">
        <v>1794</v>
      </c>
      <c r="Q871" s="65" t="n">
        <v>844.7055008</v>
      </c>
      <c r="R871" s="65" t="n">
        <v>179.5982163</v>
      </c>
      <c r="S871" s="65" t="n">
        <v>36040</v>
      </c>
      <c r="T871" s="66" t="n">
        <v>46291</v>
      </c>
      <c r="U871" s="66" t="n">
        <v>74071</v>
      </c>
      <c r="V871" s="65" t="n">
        <v>3388</v>
      </c>
      <c r="W871" s="66" t="n">
        <v>6171</v>
      </c>
      <c r="X871" s="65" t="n">
        <v>1648</v>
      </c>
      <c r="Y871" s="65" t="n">
        <v>1124.915117</v>
      </c>
      <c r="Z871" s="65" t="n">
        <v>821.9175268</v>
      </c>
      <c r="AA871" s="65" t="n">
        <v>5073</v>
      </c>
      <c r="AB871" s="65" t="n">
        <v>12851</v>
      </c>
      <c r="AC871" s="67" t="n">
        <v>38660</v>
      </c>
      <c r="AD871" s="63"/>
    </row>
    <row r="872" customFormat="false" ht="15" hidden="false" customHeight="false" outlineLevel="0" collapsed="false">
      <c r="A872" s="64" t="n">
        <v>34425</v>
      </c>
      <c r="B872" s="65" t="n">
        <v>3570</v>
      </c>
      <c r="C872" s="65" t="n">
        <v>276.4789304</v>
      </c>
      <c r="D872" s="65" t="n">
        <v>915.2088976</v>
      </c>
      <c r="E872" s="65" t="n">
        <v>1465.165277</v>
      </c>
      <c r="F872" s="65" t="n">
        <v>270.9949529</v>
      </c>
      <c r="G872" s="65" t="n">
        <v>577.8877767</v>
      </c>
      <c r="H872" s="65" t="n">
        <v>5.389</v>
      </c>
      <c r="I872" s="65" t="n">
        <v>200</v>
      </c>
      <c r="J872" s="65" t="n">
        <v>1279.650725</v>
      </c>
      <c r="K872" s="65" t="n">
        <v>1636.303833</v>
      </c>
      <c r="L872" s="65" t="n">
        <v>1233.42617</v>
      </c>
      <c r="M872" s="65" t="n">
        <v>689.8374418</v>
      </c>
      <c r="N872" s="65" t="n">
        <v>185.0999814</v>
      </c>
      <c r="O872" s="65" t="n">
        <v>10003</v>
      </c>
      <c r="P872" s="65" t="n">
        <v>920.7</v>
      </c>
      <c r="Q872" s="65" t="n">
        <v>586.227213</v>
      </c>
      <c r="R872" s="65" t="n">
        <v>124.6415013</v>
      </c>
      <c r="S872" s="65" t="n">
        <v>19764</v>
      </c>
      <c r="T872" s="66" t="n">
        <v>24152</v>
      </c>
      <c r="U872" s="66" t="n">
        <v>46991</v>
      </c>
      <c r="V872" s="65" t="n">
        <v>7800</v>
      </c>
      <c r="W872" s="66" t="n">
        <v>9920</v>
      </c>
      <c r="X872" s="65" t="n">
        <v>2446</v>
      </c>
      <c r="Y872" s="65" t="n">
        <v>906.1895655</v>
      </c>
      <c r="Z872" s="65" t="n">
        <v>570.412316</v>
      </c>
      <c r="AA872" s="65" t="n">
        <v>3914</v>
      </c>
      <c r="AB872" s="65" t="n">
        <v>5169</v>
      </c>
      <c r="AC872" s="67" t="n">
        <v>5043</v>
      </c>
      <c r="AD872" s="63"/>
    </row>
    <row r="873" customFormat="false" ht="15" hidden="false" customHeight="false" outlineLevel="0" collapsed="false">
      <c r="A873" s="64" t="n">
        <v>34455</v>
      </c>
      <c r="B873" s="65" t="n">
        <v>3373</v>
      </c>
      <c r="C873" s="65" t="n">
        <v>138.3421591</v>
      </c>
      <c r="D873" s="65" t="n">
        <v>457.9443894</v>
      </c>
      <c r="E873" s="65" t="n">
        <v>486.622042</v>
      </c>
      <c r="F873" s="65" t="n">
        <v>144.7078991</v>
      </c>
      <c r="G873" s="65" t="n">
        <v>308.5848101</v>
      </c>
      <c r="H873" s="65" t="n">
        <v>14.99</v>
      </c>
      <c r="I873" s="65" t="n">
        <v>277.4</v>
      </c>
      <c r="J873" s="65" t="n">
        <v>486.3430558</v>
      </c>
      <c r="K873" s="65" t="n">
        <v>818.759697</v>
      </c>
      <c r="L873" s="65" t="n">
        <v>617.1712229</v>
      </c>
      <c r="M873" s="65" t="n">
        <v>345.1749507</v>
      </c>
      <c r="N873" s="65" t="n">
        <v>92.61874334</v>
      </c>
      <c r="O873" s="65" t="n">
        <v>10003</v>
      </c>
      <c r="P873" s="65" t="n">
        <v>1728</v>
      </c>
      <c r="Q873" s="65" t="n">
        <v>293.3313518</v>
      </c>
      <c r="R873" s="65" t="n">
        <v>62.36704688</v>
      </c>
      <c r="S873" s="65" t="n">
        <v>17476</v>
      </c>
      <c r="T873" s="66" t="n">
        <v>23067</v>
      </c>
      <c r="U873" s="66" t="n">
        <v>44548</v>
      </c>
      <c r="V873" s="65" t="n">
        <v>8994</v>
      </c>
      <c r="W873" s="66" t="n">
        <v>11751</v>
      </c>
      <c r="X873" s="65" t="n">
        <v>2223</v>
      </c>
      <c r="Y873" s="65" t="n">
        <v>483.8938394</v>
      </c>
      <c r="Z873" s="65" t="n">
        <v>285.4180291</v>
      </c>
      <c r="AA873" s="65" t="n">
        <v>1228</v>
      </c>
      <c r="AB873" s="65" t="n">
        <v>3299</v>
      </c>
      <c r="AC873" s="67" t="n">
        <v>703.2</v>
      </c>
      <c r="AD873" s="63"/>
    </row>
    <row r="874" customFormat="false" ht="15" hidden="false" customHeight="false" outlineLevel="0" collapsed="false">
      <c r="A874" s="64" t="n">
        <v>34486</v>
      </c>
      <c r="B874" s="65" t="n">
        <v>14158</v>
      </c>
      <c r="C874" s="65" t="n">
        <v>57.86521219</v>
      </c>
      <c r="D874" s="65" t="n">
        <v>191.5471714</v>
      </c>
      <c r="E874" s="65" t="n">
        <v>119.7959057</v>
      </c>
      <c r="F874" s="65" t="n">
        <v>67.60687306</v>
      </c>
      <c r="G874" s="65" t="n">
        <v>144.1694214</v>
      </c>
      <c r="H874" s="65" t="n">
        <v>5.614</v>
      </c>
      <c r="I874" s="65" t="n">
        <v>200</v>
      </c>
      <c r="J874" s="65" t="n">
        <v>162.5042622</v>
      </c>
      <c r="K874" s="65" t="n">
        <v>342.4675738</v>
      </c>
      <c r="L874" s="65" t="n">
        <v>258.1479427</v>
      </c>
      <c r="M874" s="65" t="n">
        <v>144.3784157</v>
      </c>
      <c r="N874" s="65" t="n">
        <v>38.74020233</v>
      </c>
      <c r="O874" s="65" t="n">
        <v>12984</v>
      </c>
      <c r="P874" s="65" t="n">
        <v>6773</v>
      </c>
      <c r="Q874" s="65" t="n">
        <v>122.6934799</v>
      </c>
      <c r="R874" s="65" t="n">
        <v>26.08664216</v>
      </c>
      <c r="S874" s="65" t="n">
        <v>18277</v>
      </c>
      <c r="T874" s="66" t="n">
        <v>17356</v>
      </c>
      <c r="U874" s="66" t="n">
        <v>54304</v>
      </c>
      <c r="V874" s="65" t="n">
        <v>9630</v>
      </c>
      <c r="W874" s="66" t="n">
        <v>17390</v>
      </c>
      <c r="X874" s="65" t="n">
        <v>2128</v>
      </c>
      <c r="Y874" s="65" t="n">
        <v>226.0730034</v>
      </c>
      <c r="Z874" s="65" t="n">
        <v>119.3835265</v>
      </c>
      <c r="AA874" s="65" t="n">
        <v>9872</v>
      </c>
      <c r="AB874" s="65" t="n">
        <v>8978</v>
      </c>
      <c r="AC874" s="67" t="n">
        <v>517.1</v>
      </c>
      <c r="AD874" s="63"/>
    </row>
    <row r="875" customFormat="false" ht="15" hidden="false" customHeight="false" outlineLevel="0" collapsed="false">
      <c r="A875" s="64" t="n">
        <v>34516</v>
      </c>
      <c r="B875" s="65" t="n">
        <v>3917</v>
      </c>
      <c r="C875" s="65" t="n">
        <v>27.91064796</v>
      </c>
      <c r="D875" s="65" t="n">
        <v>92.39066905</v>
      </c>
      <c r="E875" s="65" t="n">
        <v>3.238037355</v>
      </c>
      <c r="F875" s="65" t="n">
        <v>42.95386624</v>
      </c>
      <c r="G875" s="65" t="n">
        <v>91.5976995</v>
      </c>
      <c r="H875" s="65" t="n">
        <v>10.58</v>
      </c>
      <c r="I875" s="65" t="n">
        <v>85</v>
      </c>
      <c r="J875" s="65" t="n">
        <v>101.4513455</v>
      </c>
      <c r="K875" s="65" t="n">
        <v>165.1854634</v>
      </c>
      <c r="L875" s="65" t="n">
        <v>124.5148178</v>
      </c>
      <c r="M875" s="65" t="n">
        <v>69.63933912</v>
      </c>
      <c r="N875" s="65" t="n">
        <v>18.68591004</v>
      </c>
      <c r="O875" s="65" t="n">
        <v>3520</v>
      </c>
      <c r="P875" s="65" t="n">
        <v>5198</v>
      </c>
      <c r="Q875" s="65" t="n">
        <v>59.17984907</v>
      </c>
      <c r="R875" s="65" t="n">
        <v>12.58260461</v>
      </c>
      <c r="S875" s="65" t="n">
        <v>14568</v>
      </c>
      <c r="T875" s="66" t="n">
        <v>9088</v>
      </c>
      <c r="U875" s="66" t="n">
        <v>20337</v>
      </c>
      <c r="V875" s="65" t="n">
        <v>7370</v>
      </c>
      <c r="W875" s="66" t="n">
        <v>12827</v>
      </c>
      <c r="X875" s="65" t="n">
        <v>4528</v>
      </c>
      <c r="Y875" s="65" t="n">
        <v>143.6349458</v>
      </c>
      <c r="Z875" s="65" t="n">
        <v>57.5833295</v>
      </c>
      <c r="AA875" s="65" t="n">
        <v>7352</v>
      </c>
      <c r="AB875" s="65" t="n">
        <v>3742</v>
      </c>
      <c r="AC875" s="67" t="n">
        <v>799.8</v>
      </c>
      <c r="AD875" s="63"/>
    </row>
    <row r="876" customFormat="false" ht="15" hidden="false" customHeight="false" outlineLevel="0" collapsed="false">
      <c r="A876" s="64" t="n">
        <v>34547</v>
      </c>
      <c r="B876" s="65" t="n">
        <v>3651</v>
      </c>
      <c r="C876" s="65" t="n">
        <v>26.39999022</v>
      </c>
      <c r="D876" s="65" t="n">
        <v>87.39004422</v>
      </c>
      <c r="E876" s="65" t="n">
        <v>58.5115733</v>
      </c>
      <c r="F876" s="65" t="n">
        <v>47.46959012</v>
      </c>
      <c r="G876" s="65" t="n">
        <v>101.2273314</v>
      </c>
      <c r="H876" s="65" t="n">
        <v>15.38</v>
      </c>
      <c r="I876" s="65" t="n">
        <v>85</v>
      </c>
      <c r="J876" s="65" t="n">
        <v>68.11085412</v>
      </c>
      <c r="K876" s="65" t="n">
        <v>156.2448362</v>
      </c>
      <c r="L876" s="65" t="n">
        <v>117.7754804</v>
      </c>
      <c r="M876" s="65" t="n">
        <v>65.87012506</v>
      </c>
      <c r="N876" s="65" t="n">
        <v>17.67453923</v>
      </c>
      <c r="O876" s="65" t="n">
        <v>2226</v>
      </c>
      <c r="P876" s="65" t="n">
        <v>1649</v>
      </c>
      <c r="Q876" s="65" t="n">
        <v>55.97675263</v>
      </c>
      <c r="R876" s="65" t="n">
        <v>11.90157388</v>
      </c>
      <c r="S876" s="65" t="n">
        <v>14149</v>
      </c>
      <c r="T876" s="66" t="n">
        <v>10485</v>
      </c>
      <c r="U876" s="66" t="n">
        <v>18550</v>
      </c>
      <c r="V876" s="65" t="n">
        <v>1480</v>
      </c>
      <c r="W876" s="66" t="n">
        <v>2949</v>
      </c>
      <c r="X876" s="65" t="n">
        <v>2223</v>
      </c>
      <c r="Y876" s="65" t="n">
        <v>158.7352339</v>
      </c>
      <c r="Z876" s="65" t="n">
        <v>54.46664434</v>
      </c>
      <c r="AA876" s="65" t="n">
        <v>250</v>
      </c>
      <c r="AB876" s="65" t="n">
        <v>1870</v>
      </c>
      <c r="AC876" s="67" t="n">
        <v>1729</v>
      </c>
      <c r="AD876" s="63"/>
    </row>
    <row r="877" customFormat="false" ht="15" hidden="false" customHeight="false" outlineLevel="0" collapsed="false">
      <c r="A877" s="64" t="n">
        <v>34578</v>
      </c>
      <c r="B877" s="65" t="n">
        <v>2332</v>
      </c>
      <c r="C877" s="65" t="n">
        <v>26.60403786</v>
      </c>
      <c r="D877" s="65" t="n">
        <v>88.06548886</v>
      </c>
      <c r="E877" s="65" t="n">
        <v>29.50193771</v>
      </c>
      <c r="F877" s="65" t="n">
        <v>33.65292704</v>
      </c>
      <c r="G877" s="65" t="n">
        <v>71.76375418</v>
      </c>
      <c r="H877" s="65" t="n">
        <v>16.85</v>
      </c>
      <c r="I877" s="65" t="n">
        <v>150</v>
      </c>
      <c r="J877" s="65" t="n">
        <v>127.3797624</v>
      </c>
      <c r="K877" s="65" t="n">
        <v>157.4524651</v>
      </c>
      <c r="L877" s="65" t="n">
        <v>118.6857765</v>
      </c>
      <c r="M877" s="65" t="n">
        <v>66.37924053</v>
      </c>
      <c r="N877" s="65" t="n">
        <v>17.81114716</v>
      </c>
      <c r="O877" s="65" t="n">
        <v>6076</v>
      </c>
      <c r="P877" s="65" t="n">
        <v>1061</v>
      </c>
      <c r="Q877" s="65" t="n">
        <v>56.40940143</v>
      </c>
      <c r="R877" s="65" t="n">
        <v>11.9935621</v>
      </c>
      <c r="S877" s="65" t="n">
        <v>12663</v>
      </c>
      <c r="T877" s="66" t="n">
        <v>11907</v>
      </c>
      <c r="U877" s="66" t="n">
        <v>23385</v>
      </c>
      <c r="V877" s="65" t="n">
        <v>1542</v>
      </c>
      <c r="W877" s="66" t="n">
        <v>2549</v>
      </c>
      <c r="X877" s="65" t="n">
        <v>1488</v>
      </c>
      <c r="Y877" s="65" t="n">
        <v>112.5332077</v>
      </c>
      <c r="Z877" s="65" t="n">
        <v>54.88762139</v>
      </c>
      <c r="AA877" s="65" t="n">
        <v>250</v>
      </c>
      <c r="AB877" s="65" t="n">
        <v>400</v>
      </c>
      <c r="AC877" s="67" t="n">
        <v>1400</v>
      </c>
      <c r="AD877" s="63"/>
    </row>
    <row r="878" customFormat="false" ht="15" hidden="false" customHeight="false" outlineLevel="0" collapsed="false">
      <c r="A878" s="64" t="n">
        <v>34608</v>
      </c>
      <c r="B878" s="65" t="n">
        <v>1744</v>
      </c>
      <c r="C878" s="65" t="n">
        <v>24.52453321</v>
      </c>
      <c r="D878" s="65" t="n">
        <v>81.18184982</v>
      </c>
      <c r="E878" s="65" t="n">
        <v>48.22420477</v>
      </c>
      <c r="F878" s="65" t="n">
        <v>22.67510431</v>
      </c>
      <c r="G878" s="65" t="n">
        <v>48.3539102</v>
      </c>
      <c r="H878" s="65" t="n">
        <v>655.2</v>
      </c>
      <c r="I878" s="65" t="n">
        <v>200</v>
      </c>
      <c r="J878" s="65" t="n">
        <v>113.0994763</v>
      </c>
      <c r="K878" s="65" t="n">
        <v>145.1451929</v>
      </c>
      <c r="L878" s="65" t="n">
        <v>109.4087026</v>
      </c>
      <c r="M878" s="65" t="n">
        <v>61.19070711</v>
      </c>
      <c r="N878" s="65" t="n">
        <v>16.41893882</v>
      </c>
      <c r="O878" s="65" t="n">
        <v>5436</v>
      </c>
      <c r="P878" s="65" t="n">
        <v>454.3</v>
      </c>
      <c r="Q878" s="65" t="n">
        <v>52.0001605</v>
      </c>
      <c r="R878" s="65" t="n">
        <v>11.0560853</v>
      </c>
      <c r="S878" s="65" t="n">
        <v>10329</v>
      </c>
      <c r="T878" s="66" t="n">
        <v>10372</v>
      </c>
      <c r="U878" s="66" t="n">
        <v>20012</v>
      </c>
      <c r="V878" s="65" t="n">
        <v>1788</v>
      </c>
      <c r="W878" s="66" t="n">
        <v>2353</v>
      </c>
      <c r="X878" s="65" t="n">
        <v>846.9</v>
      </c>
      <c r="Y878" s="65" t="n">
        <v>75.82407976</v>
      </c>
      <c r="Z878" s="65" t="n">
        <v>50.5973304</v>
      </c>
      <c r="AA878" s="65" t="n">
        <v>817.1</v>
      </c>
      <c r="AB878" s="65" t="n">
        <v>607.8</v>
      </c>
      <c r="AC878" s="67" t="n">
        <v>578.3</v>
      </c>
      <c r="AD878" s="63"/>
    </row>
    <row r="879" customFormat="false" ht="15" hidden="false" customHeight="false" outlineLevel="0" collapsed="false">
      <c r="A879" s="64" t="n">
        <v>34639</v>
      </c>
      <c r="B879" s="65" t="n">
        <v>4192</v>
      </c>
      <c r="C879" s="65" t="n">
        <v>245.0198847</v>
      </c>
      <c r="D879" s="65" t="n">
        <v>811.0722154</v>
      </c>
      <c r="E879" s="65" t="n">
        <v>780.2099113</v>
      </c>
      <c r="F879" s="65" t="n">
        <v>199.2979238</v>
      </c>
      <c r="G879" s="65" t="n">
        <v>424.9962327</v>
      </c>
      <c r="H879" s="65" t="n">
        <v>1449</v>
      </c>
      <c r="I879" s="65" t="n">
        <v>200</v>
      </c>
      <c r="J879" s="65" t="n">
        <v>712.3464732</v>
      </c>
      <c r="K879" s="65" t="n">
        <v>1450.117649</v>
      </c>
      <c r="L879" s="65" t="n">
        <v>1093.081262</v>
      </c>
      <c r="M879" s="65" t="n">
        <v>611.3445615</v>
      </c>
      <c r="N879" s="65" t="n">
        <v>164.0384533</v>
      </c>
      <c r="O879" s="65" t="n">
        <v>7067</v>
      </c>
      <c r="P879" s="65" t="n">
        <v>333.9</v>
      </c>
      <c r="Q879" s="65" t="n">
        <v>519.5235816</v>
      </c>
      <c r="R879" s="65" t="n">
        <v>110.4592174</v>
      </c>
      <c r="S879" s="65" t="n">
        <v>13030</v>
      </c>
      <c r="T879" s="66" t="n">
        <v>15056</v>
      </c>
      <c r="U879" s="66" t="n">
        <v>32464</v>
      </c>
      <c r="V879" s="65" t="n">
        <v>990.6</v>
      </c>
      <c r="W879" s="66" t="n">
        <v>2066</v>
      </c>
      <c r="X879" s="65" t="n">
        <v>300.1</v>
      </c>
      <c r="Y879" s="65" t="n">
        <v>666.439345</v>
      </c>
      <c r="Z879" s="65" t="n">
        <v>505.5081764</v>
      </c>
      <c r="AA879" s="65" t="n">
        <v>300</v>
      </c>
      <c r="AB879" s="65" t="n">
        <v>732.1</v>
      </c>
      <c r="AC879" s="67" t="n">
        <v>643</v>
      </c>
      <c r="AD879" s="63"/>
    </row>
    <row r="880" customFormat="false" ht="15" hidden="false" customHeight="false" outlineLevel="0" collapsed="false">
      <c r="A880" s="64" t="n">
        <v>34669</v>
      </c>
      <c r="B880" s="65" t="n">
        <v>2858</v>
      </c>
      <c r="C880" s="65" t="n">
        <v>627.0873391</v>
      </c>
      <c r="D880" s="65" t="n">
        <v>2075.803431</v>
      </c>
      <c r="E880" s="65" t="n">
        <v>1695.334932</v>
      </c>
      <c r="F880" s="65" t="n">
        <v>661.4036451</v>
      </c>
      <c r="G880" s="65" t="n">
        <v>1410.421404</v>
      </c>
      <c r="H880" s="65" t="n">
        <v>83.3</v>
      </c>
      <c r="I880" s="65" t="n">
        <v>200</v>
      </c>
      <c r="J880" s="65" t="n">
        <v>2029.636874</v>
      </c>
      <c r="K880" s="65" t="n">
        <v>3711.333139</v>
      </c>
      <c r="L880" s="65" t="n">
        <v>2797.558332</v>
      </c>
      <c r="M880" s="65" t="n">
        <v>1564.633968</v>
      </c>
      <c r="N880" s="65" t="n">
        <v>419.8289348</v>
      </c>
      <c r="O880" s="65" t="n">
        <v>5137</v>
      </c>
      <c r="P880" s="65" t="n">
        <v>451.2</v>
      </c>
      <c r="Q880" s="65" t="n">
        <v>1329.633555</v>
      </c>
      <c r="R880" s="65" t="n">
        <v>282.7018583</v>
      </c>
      <c r="S880" s="65" t="n">
        <v>16129</v>
      </c>
      <c r="T880" s="66" t="n">
        <v>18887</v>
      </c>
      <c r="U880" s="66" t="n">
        <v>31733</v>
      </c>
      <c r="V880" s="65" t="n">
        <v>537.5</v>
      </c>
      <c r="W880" s="66" t="n">
        <v>1324</v>
      </c>
      <c r="X880" s="65" t="n">
        <v>515</v>
      </c>
      <c r="Y880" s="65" t="n">
        <v>2211.690939</v>
      </c>
      <c r="Z880" s="65" t="n">
        <v>1293.763474</v>
      </c>
      <c r="AA880" s="65" t="n">
        <v>1524</v>
      </c>
      <c r="AB880" s="65" t="n">
        <v>2116</v>
      </c>
      <c r="AC880" s="67" t="n">
        <v>272.9</v>
      </c>
      <c r="AD880" s="63"/>
    </row>
    <row r="881" customFormat="false" ht="15" hidden="false" customHeight="false" outlineLevel="0" collapsed="false">
      <c r="A881" s="64" t="n">
        <v>34700</v>
      </c>
      <c r="B881" s="65" t="n">
        <v>8902</v>
      </c>
      <c r="C881" s="65" t="n">
        <v>572.9784222</v>
      </c>
      <c r="D881" s="65" t="n">
        <v>1896.690462</v>
      </c>
      <c r="E881" s="65" t="n">
        <v>1844.670852</v>
      </c>
      <c r="F881" s="65" t="n">
        <v>599.4566151</v>
      </c>
      <c r="G881" s="65" t="n">
        <v>1278.321411</v>
      </c>
      <c r="H881" s="65" t="n">
        <v>355.7</v>
      </c>
      <c r="I881" s="65" t="n">
        <v>200</v>
      </c>
      <c r="J881" s="65" t="n">
        <v>3875.898332</v>
      </c>
      <c r="K881" s="65" t="n">
        <v>3391.0967</v>
      </c>
      <c r="L881" s="65" t="n">
        <v>2556.167952</v>
      </c>
      <c r="M881" s="65" t="n">
        <v>1429.627815</v>
      </c>
      <c r="N881" s="65" t="n">
        <v>383.603536</v>
      </c>
      <c r="O881" s="65" t="n">
        <v>16173</v>
      </c>
      <c r="P881" s="65" t="n">
        <v>1088</v>
      </c>
      <c r="Q881" s="65" t="n">
        <v>1214.90467</v>
      </c>
      <c r="R881" s="65" t="n">
        <v>258.3086193</v>
      </c>
      <c r="S881" s="65" t="n">
        <v>16628</v>
      </c>
      <c r="T881" s="66" t="n">
        <v>19757</v>
      </c>
      <c r="U881" s="66" t="n">
        <v>53302</v>
      </c>
      <c r="V881" s="65" t="n">
        <v>448.7</v>
      </c>
      <c r="W881" s="66" t="n">
        <v>1797</v>
      </c>
      <c r="X881" s="65" t="n">
        <v>2462</v>
      </c>
      <c r="Y881" s="65" t="n">
        <v>2004.544084</v>
      </c>
      <c r="Z881" s="65" t="n">
        <v>1182.129678</v>
      </c>
      <c r="AA881" s="65" t="n">
        <v>4742</v>
      </c>
      <c r="AB881" s="65" t="n">
        <v>5438</v>
      </c>
      <c r="AC881" s="67" t="n">
        <v>299.1</v>
      </c>
      <c r="AD881" s="63"/>
    </row>
    <row r="882" customFormat="false" ht="15" hidden="false" customHeight="false" outlineLevel="0" collapsed="false">
      <c r="A882" s="64" t="n">
        <v>34731</v>
      </c>
      <c r="B882" s="65" t="n">
        <v>7204</v>
      </c>
      <c r="C882" s="65" t="n">
        <v>280.995843</v>
      </c>
      <c r="D882" s="65" t="n">
        <v>930.160918</v>
      </c>
      <c r="E882" s="65" t="n">
        <v>1012.701951</v>
      </c>
      <c r="F882" s="65" t="n">
        <v>244.2207262</v>
      </c>
      <c r="G882" s="65" t="n">
        <v>520.7926236</v>
      </c>
      <c r="H882" s="65" t="n">
        <v>1560</v>
      </c>
      <c r="I882" s="65" t="n">
        <v>200</v>
      </c>
      <c r="J882" s="65" t="n">
        <v>1208.925455</v>
      </c>
      <c r="K882" s="65" t="n">
        <v>1663.03658</v>
      </c>
      <c r="L882" s="65" t="n">
        <v>1253.576994</v>
      </c>
      <c r="M882" s="65" t="n">
        <v>701.1075065</v>
      </c>
      <c r="N882" s="65" t="n">
        <v>188.1240109</v>
      </c>
      <c r="O882" s="65" t="n">
        <v>13441</v>
      </c>
      <c r="P882" s="65" t="n">
        <v>1864</v>
      </c>
      <c r="Q882" s="65" t="n">
        <v>595.8045689</v>
      </c>
      <c r="R882" s="65" t="n">
        <v>126.6778039</v>
      </c>
      <c r="S882" s="65" t="n">
        <v>30719</v>
      </c>
      <c r="T882" s="66" t="n">
        <v>38591</v>
      </c>
      <c r="U882" s="66" t="n">
        <v>71239</v>
      </c>
      <c r="V882" s="65" t="n">
        <v>774.9</v>
      </c>
      <c r="W882" s="66" t="n">
        <v>2991</v>
      </c>
      <c r="X882" s="65" t="n">
        <v>2608</v>
      </c>
      <c r="Y882" s="65" t="n">
        <v>816.6582861</v>
      </c>
      <c r="Z882" s="65" t="n">
        <v>579.7312995</v>
      </c>
      <c r="AA882" s="65" t="n">
        <v>2703</v>
      </c>
      <c r="AB882" s="65" t="n">
        <v>4099</v>
      </c>
      <c r="AC882" s="67" t="n">
        <v>4562</v>
      </c>
      <c r="AD882" s="63"/>
    </row>
    <row r="883" customFormat="false" ht="15" hidden="false" customHeight="false" outlineLevel="0" collapsed="false">
      <c r="A883" s="64" t="n">
        <v>34759</v>
      </c>
      <c r="B883" s="65" t="n">
        <v>4551</v>
      </c>
      <c r="C883" s="65" t="n">
        <v>150.4714471</v>
      </c>
      <c r="D883" s="65" t="n">
        <v>498.0951245</v>
      </c>
      <c r="E883" s="65" t="n">
        <v>1279.065666</v>
      </c>
      <c r="F883" s="65" t="n">
        <v>117.9432838</v>
      </c>
      <c r="G883" s="65" t="n">
        <v>251.510153</v>
      </c>
      <c r="H883" s="65" t="n">
        <v>330.6</v>
      </c>
      <c r="I883" s="65" t="n">
        <v>200</v>
      </c>
      <c r="J883" s="65" t="n">
        <v>672.3354668</v>
      </c>
      <c r="K883" s="65" t="n">
        <v>890.5452772</v>
      </c>
      <c r="L883" s="65" t="n">
        <v>671.2823309</v>
      </c>
      <c r="M883" s="65" t="n">
        <v>375.4385118</v>
      </c>
      <c r="N883" s="65" t="n">
        <v>100.7391848</v>
      </c>
      <c r="O883" s="65" t="n">
        <v>14033</v>
      </c>
      <c r="P883" s="65" t="n">
        <v>512.5</v>
      </c>
      <c r="Q883" s="65" t="n">
        <v>319.0494733</v>
      </c>
      <c r="R883" s="65" t="n">
        <v>67.83514046</v>
      </c>
      <c r="S883" s="65" t="n">
        <v>22714</v>
      </c>
      <c r="T883" s="66" t="n">
        <v>28310</v>
      </c>
      <c r="U883" s="66" t="n">
        <v>57913</v>
      </c>
      <c r="V883" s="65" t="n">
        <v>1215</v>
      </c>
      <c r="W883" s="66" t="n">
        <v>1932</v>
      </c>
      <c r="X883" s="65" t="n">
        <v>1521</v>
      </c>
      <c r="Y883" s="65" t="n">
        <v>394.3946999</v>
      </c>
      <c r="Z883" s="65" t="n">
        <v>310.442342</v>
      </c>
      <c r="AA883" s="65" t="n">
        <v>3988</v>
      </c>
      <c r="AB883" s="65" t="n">
        <v>6279</v>
      </c>
      <c r="AC883" s="67" t="n">
        <v>4908</v>
      </c>
      <c r="AD883" s="63"/>
    </row>
    <row r="884" customFormat="false" ht="15" hidden="false" customHeight="false" outlineLevel="0" collapsed="false">
      <c r="A884" s="64" t="n">
        <v>34790</v>
      </c>
      <c r="B884" s="65" t="n">
        <v>3123</v>
      </c>
      <c r="C884" s="65" t="n">
        <v>155.4593936</v>
      </c>
      <c r="D884" s="65" t="n">
        <v>514.6063754</v>
      </c>
      <c r="E884" s="65" t="n">
        <v>722.1367697</v>
      </c>
      <c r="F884" s="65" t="n">
        <v>159.321649</v>
      </c>
      <c r="G884" s="65" t="n">
        <v>339.7481486</v>
      </c>
      <c r="H884" s="65" t="n">
        <v>5.434</v>
      </c>
      <c r="I884" s="65" t="n">
        <v>200</v>
      </c>
      <c r="J884" s="65" t="n">
        <v>542.6519725</v>
      </c>
      <c r="K884" s="65" t="n">
        <v>920.0657759</v>
      </c>
      <c r="L884" s="65" t="n">
        <v>693.5345281</v>
      </c>
      <c r="M884" s="65" t="n">
        <v>387.8838443</v>
      </c>
      <c r="N884" s="65" t="n">
        <v>104.078567</v>
      </c>
      <c r="O884" s="65" t="n">
        <v>9760</v>
      </c>
      <c r="P884" s="65" t="n">
        <v>318.5</v>
      </c>
      <c r="Q884" s="65" t="n">
        <v>329.6255773</v>
      </c>
      <c r="R884" s="65" t="n">
        <v>70.08379331</v>
      </c>
      <c r="S884" s="65" t="n">
        <v>17503</v>
      </c>
      <c r="T884" s="66" t="n">
        <v>20246</v>
      </c>
      <c r="U884" s="66" t="n">
        <v>39545</v>
      </c>
      <c r="V884" s="65" t="n">
        <v>2349</v>
      </c>
      <c r="W884" s="66" t="n">
        <v>3515</v>
      </c>
      <c r="X884" s="65" t="n">
        <v>1840</v>
      </c>
      <c r="Y884" s="65" t="n">
        <v>532.7612724</v>
      </c>
      <c r="Z884" s="65" t="n">
        <v>320.7331301</v>
      </c>
      <c r="AA884" s="65" t="n">
        <v>1080</v>
      </c>
      <c r="AB884" s="65" t="n">
        <v>4020</v>
      </c>
      <c r="AC884" s="67" t="n">
        <v>2133</v>
      </c>
      <c r="AD884" s="63"/>
    </row>
    <row r="885" customFormat="false" ht="15" hidden="false" customHeight="false" outlineLevel="0" collapsed="false">
      <c r="A885" s="64" t="n">
        <v>34820</v>
      </c>
      <c r="B885" s="65" t="n">
        <v>5427</v>
      </c>
      <c r="C885" s="65" t="n">
        <v>92.27706557</v>
      </c>
      <c r="D885" s="65" t="n">
        <v>305.4583268</v>
      </c>
      <c r="E885" s="65" t="n">
        <v>432.1510372</v>
      </c>
      <c r="F885" s="65" t="n">
        <v>108.658098</v>
      </c>
      <c r="G885" s="65" t="n">
        <v>231.7098012</v>
      </c>
      <c r="H885" s="65" t="n">
        <v>6.344</v>
      </c>
      <c r="I885" s="65" t="n">
        <v>277.4</v>
      </c>
      <c r="J885" s="65" t="n">
        <v>148.2119412</v>
      </c>
      <c r="K885" s="65" t="n">
        <v>546.1295582</v>
      </c>
      <c r="L885" s="65" t="n">
        <v>411.6658997</v>
      </c>
      <c r="M885" s="65" t="n">
        <v>230.2387917</v>
      </c>
      <c r="N885" s="65" t="n">
        <v>61.77860679</v>
      </c>
      <c r="O885" s="65" t="n">
        <v>5794</v>
      </c>
      <c r="P885" s="65" t="n">
        <v>454.9</v>
      </c>
      <c r="Q885" s="65" t="n">
        <v>195.6580449</v>
      </c>
      <c r="R885" s="65" t="n">
        <v>41.60010303</v>
      </c>
      <c r="S885" s="65" t="n">
        <v>7141</v>
      </c>
      <c r="T885" s="66" t="n">
        <v>5066</v>
      </c>
      <c r="U885" s="66" t="n">
        <v>24657</v>
      </c>
      <c r="V885" s="65" t="n">
        <v>374.6</v>
      </c>
      <c r="W885" s="66" t="n">
        <v>1438</v>
      </c>
      <c r="X885" s="65" t="n">
        <v>2019</v>
      </c>
      <c r="Y885" s="65" t="n">
        <v>363.34564</v>
      </c>
      <c r="Z885" s="65" t="n">
        <v>190.3796959</v>
      </c>
      <c r="AA885" s="65" t="n">
        <v>1007</v>
      </c>
      <c r="AB885" s="65" t="n">
        <v>7686</v>
      </c>
      <c r="AC885" s="67" t="n">
        <v>436.7</v>
      </c>
      <c r="AD885" s="63"/>
    </row>
    <row r="886" customFormat="false" ht="15" hidden="false" customHeight="false" outlineLevel="0" collapsed="false">
      <c r="A886" s="64" t="n">
        <v>34851</v>
      </c>
      <c r="B886" s="65" t="n">
        <v>2770</v>
      </c>
      <c r="C886" s="65" t="n">
        <v>32.89405397</v>
      </c>
      <c r="D886" s="65" t="n">
        <v>108.88689</v>
      </c>
      <c r="E886" s="65" t="n">
        <v>168.0906014</v>
      </c>
      <c r="F886" s="65" t="n">
        <v>49.16598824</v>
      </c>
      <c r="G886" s="65" t="n">
        <v>104.8448443</v>
      </c>
      <c r="H886" s="65" t="n">
        <v>12.54</v>
      </c>
      <c r="I886" s="65" t="n">
        <v>200</v>
      </c>
      <c r="J886" s="65" t="n">
        <v>150.2268941</v>
      </c>
      <c r="K886" s="65" t="n">
        <v>194.6790901</v>
      </c>
      <c r="L886" s="65" t="n">
        <v>146.7467592</v>
      </c>
      <c r="M886" s="65" t="n">
        <v>82.07334283</v>
      </c>
      <c r="N886" s="65" t="n">
        <v>22.02225237</v>
      </c>
      <c r="O886" s="65" t="n">
        <v>3280</v>
      </c>
      <c r="P886" s="65" t="n">
        <v>335.4</v>
      </c>
      <c r="Q886" s="65" t="n">
        <v>69.7463259</v>
      </c>
      <c r="R886" s="65" t="n">
        <v>14.82921055</v>
      </c>
      <c r="S886" s="65" t="n">
        <v>11262</v>
      </c>
      <c r="T886" s="66" t="n">
        <v>5987</v>
      </c>
      <c r="U886" s="66" t="n">
        <v>16549</v>
      </c>
      <c r="V886" s="65" t="n">
        <v>822.7</v>
      </c>
      <c r="W886" s="66" t="n">
        <v>962.7</v>
      </c>
      <c r="X886" s="65" t="n">
        <v>980.6</v>
      </c>
      <c r="Y886" s="65" t="n">
        <v>164.4078793</v>
      </c>
      <c r="Z886" s="65" t="n">
        <v>67.86475006</v>
      </c>
      <c r="AA886" s="65" t="n">
        <v>250</v>
      </c>
      <c r="AB886" s="65" t="n">
        <v>4405</v>
      </c>
      <c r="AC886" s="67" t="n">
        <v>1046</v>
      </c>
      <c r="AD886" s="63"/>
    </row>
    <row r="887" customFormat="false" ht="15" hidden="false" customHeight="false" outlineLevel="0" collapsed="false">
      <c r="A887" s="64" t="n">
        <v>34881</v>
      </c>
      <c r="B887" s="65" t="n">
        <v>2883</v>
      </c>
      <c r="C887" s="65" t="n">
        <v>24.90107213</v>
      </c>
      <c r="D887" s="65" t="n">
        <v>82.4282803</v>
      </c>
      <c r="E887" s="65" t="n">
        <v>10.34236395</v>
      </c>
      <c r="F887" s="65" t="n">
        <v>40.72267862</v>
      </c>
      <c r="G887" s="65" t="n">
        <v>86.83976566</v>
      </c>
      <c r="H887" s="65" t="n">
        <v>12.74</v>
      </c>
      <c r="I887" s="65" t="n">
        <v>85</v>
      </c>
      <c r="J887" s="65" t="n">
        <v>60.75929645</v>
      </c>
      <c r="K887" s="65" t="n">
        <v>147.3736885</v>
      </c>
      <c r="L887" s="65" t="n">
        <v>111.0885158</v>
      </c>
      <c r="M887" s="65" t="n">
        <v>62.13020237</v>
      </c>
      <c r="N887" s="65" t="n">
        <v>16.671028</v>
      </c>
      <c r="O887" s="65" t="n">
        <v>8379</v>
      </c>
      <c r="P887" s="65" t="n">
        <v>307.4</v>
      </c>
      <c r="Q887" s="65" t="n">
        <v>52.79854814</v>
      </c>
      <c r="R887" s="65" t="n">
        <v>11.22583558</v>
      </c>
      <c r="S887" s="65" t="n">
        <v>12716</v>
      </c>
      <c r="T887" s="66" t="n">
        <v>7172</v>
      </c>
      <c r="U887" s="66" t="n">
        <v>19938</v>
      </c>
      <c r="V887" s="65" t="n">
        <v>1181</v>
      </c>
      <c r="W887" s="66" t="n">
        <v>1261</v>
      </c>
      <c r="X887" s="65" t="n">
        <v>345.7</v>
      </c>
      <c r="Y887" s="65" t="n">
        <v>136.173999</v>
      </c>
      <c r="Z887" s="65" t="n">
        <v>51.3741796</v>
      </c>
      <c r="AA887" s="65" t="n">
        <v>250</v>
      </c>
      <c r="AB887" s="65" t="n">
        <v>1220</v>
      </c>
      <c r="AC887" s="67" t="n">
        <v>964.1</v>
      </c>
      <c r="AD887" s="63"/>
    </row>
    <row r="888" customFormat="false" ht="15" hidden="false" customHeight="false" outlineLevel="0" collapsed="false">
      <c r="A888" s="64" t="n">
        <v>34912</v>
      </c>
      <c r="B888" s="65" t="n">
        <v>2379</v>
      </c>
      <c r="C888" s="65" t="n">
        <v>24.45500262</v>
      </c>
      <c r="D888" s="65" t="n">
        <v>80.95168755</v>
      </c>
      <c r="E888" s="65" t="n">
        <v>53.8646185</v>
      </c>
      <c r="F888" s="65" t="n">
        <v>46.60337581</v>
      </c>
      <c r="G888" s="65" t="n">
        <v>99.38015797</v>
      </c>
      <c r="H888" s="65" t="n">
        <v>15.47</v>
      </c>
      <c r="I888" s="65" t="n">
        <v>85</v>
      </c>
      <c r="J888" s="65" t="n">
        <v>74.59686626</v>
      </c>
      <c r="K888" s="65" t="n">
        <v>144.7336854</v>
      </c>
      <c r="L888" s="65" t="n">
        <v>109.0985132</v>
      </c>
      <c r="M888" s="65" t="n">
        <v>61.01722262</v>
      </c>
      <c r="N888" s="65" t="n">
        <v>16.37238876</v>
      </c>
      <c r="O888" s="65" t="n">
        <v>971.6</v>
      </c>
      <c r="P888" s="65" t="n">
        <v>620.5</v>
      </c>
      <c r="Q888" s="65" t="n">
        <v>51.85273254</v>
      </c>
      <c r="R888" s="65" t="n">
        <v>11.0247397</v>
      </c>
      <c r="S888" s="65" t="n">
        <v>8657</v>
      </c>
      <c r="T888" s="66" t="n">
        <v>4925</v>
      </c>
      <c r="U888" s="66" t="n">
        <v>9278</v>
      </c>
      <c r="V888" s="65" t="n">
        <v>1232</v>
      </c>
      <c r="W888" s="66" t="n">
        <v>1646</v>
      </c>
      <c r="X888" s="65" t="n">
        <v>355.4</v>
      </c>
      <c r="Y888" s="65" t="n">
        <v>155.8386694</v>
      </c>
      <c r="Z888" s="65" t="n">
        <v>50.45387966</v>
      </c>
      <c r="AA888" s="65" t="n">
        <v>250</v>
      </c>
      <c r="AB888" s="65" t="n">
        <v>524.6</v>
      </c>
      <c r="AC888" s="67" t="n">
        <v>1416</v>
      </c>
      <c r="AD888" s="63"/>
    </row>
    <row r="889" customFormat="false" ht="15" hidden="false" customHeight="false" outlineLevel="0" collapsed="false">
      <c r="A889" s="64" t="n">
        <v>34943</v>
      </c>
      <c r="B889" s="65" t="n">
        <v>2080</v>
      </c>
      <c r="C889" s="65" t="n">
        <v>36.32316705</v>
      </c>
      <c r="D889" s="65" t="n">
        <v>120.2380436</v>
      </c>
      <c r="E889" s="65" t="n">
        <v>117.7894317</v>
      </c>
      <c r="F889" s="65" t="n">
        <v>44.00437618</v>
      </c>
      <c r="G889" s="65" t="n">
        <v>93.8378772</v>
      </c>
      <c r="H889" s="65" t="n">
        <v>14.22</v>
      </c>
      <c r="I889" s="65" t="n">
        <v>150</v>
      </c>
      <c r="J889" s="65" t="n">
        <v>152.0311898</v>
      </c>
      <c r="K889" s="65" t="n">
        <v>214.9738405</v>
      </c>
      <c r="L889" s="65" t="n">
        <v>162.0446982</v>
      </c>
      <c r="M889" s="65" t="n">
        <v>90.62925917</v>
      </c>
      <c r="N889" s="65" t="n">
        <v>24.31801055</v>
      </c>
      <c r="O889" s="65" t="n">
        <v>750</v>
      </c>
      <c r="P889" s="65" t="n">
        <v>615.2</v>
      </c>
      <c r="Q889" s="65" t="n">
        <v>77.01718521</v>
      </c>
      <c r="R889" s="65" t="n">
        <v>16.37511425</v>
      </c>
      <c r="S889" s="65" t="n">
        <v>6088</v>
      </c>
      <c r="T889" s="66" t="n">
        <v>4925</v>
      </c>
      <c r="U889" s="66" t="n">
        <v>10153</v>
      </c>
      <c r="V889" s="65" t="n">
        <v>1162</v>
      </c>
      <c r="W889" s="66" t="n">
        <v>1730</v>
      </c>
      <c r="X889" s="65" t="n">
        <v>332.2</v>
      </c>
      <c r="Y889" s="65" t="n">
        <v>147.147783</v>
      </c>
      <c r="Z889" s="65" t="n">
        <v>74.93946035</v>
      </c>
      <c r="AA889" s="65" t="n">
        <v>250</v>
      </c>
      <c r="AB889" s="65" t="n">
        <v>350</v>
      </c>
      <c r="AC889" s="67" t="n">
        <v>1103</v>
      </c>
      <c r="AD889" s="63"/>
    </row>
    <row r="890" customFormat="false" ht="15" hidden="false" customHeight="false" outlineLevel="0" collapsed="false">
      <c r="A890" s="64" t="n">
        <v>34973</v>
      </c>
      <c r="B890" s="65" t="n">
        <v>1621</v>
      </c>
      <c r="C890" s="65" t="n">
        <v>42.72333822</v>
      </c>
      <c r="D890" s="65" t="n">
        <v>141.4240833</v>
      </c>
      <c r="E890" s="65" t="n">
        <v>195.2265925</v>
      </c>
      <c r="F890" s="65" t="n">
        <v>38.81856594</v>
      </c>
      <c r="G890" s="65" t="n">
        <v>82.77930833</v>
      </c>
      <c r="H890" s="65" t="n">
        <v>8.109</v>
      </c>
      <c r="I890" s="65" t="n">
        <v>200</v>
      </c>
      <c r="J890" s="65" t="n">
        <v>383.9987252</v>
      </c>
      <c r="K890" s="65" t="n">
        <v>252.8524036</v>
      </c>
      <c r="L890" s="65" t="n">
        <v>190.597104</v>
      </c>
      <c r="M890" s="65" t="n">
        <v>106.5982073</v>
      </c>
      <c r="N890" s="65" t="n">
        <v>28.60286352</v>
      </c>
      <c r="O890" s="65" t="n">
        <v>3607</v>
      </c>
      <c r="P890" s="65" t="n">
        <v>338.4</v>
      </c>
      <c r="Q890" s="65" t="n">
        <v>90.58767504</v>
      </c>
      <c r="R890" s="65" t="n">
        <v>19.26042252</v>
      </c>
      <c r="S890" s="65" t="n">
        <v>7554</v>
      </c>
      <c r="T890" s="66" t="n">
        <v>7178</v>
      </c>
      <c r="U890" s="66" t="n">
        <v>13587</v>
      </c>
      <c r="V890" s="65" t="n">
        <v>930.6</v>
      </c>
      <c r="W890" s="66" t="n">
        <v>1281</v>
      </c>
      <c r="X890" s="65" t="n">
        <v>806.4</v>
      </c>
      <c r="Y890" s="65" t="n">
        <v>129.8067695</v>
      </c>
      <c r="Z890" s="65" t="n">
        <v>88.14385339</v>
      </c>
      <c r="AA890" s="65" t="n">
        <v>396.8</v>
      </c>
      <c r="AB890" s="65" t="n">
        <v>423</v>
      </c>
      <c r="AC890" s="67" t="n">
        <v>723.7</v>
      </c>
      <c r="AD890" s="63"/>
    </row>
    <row r="891" customFormat="false" ht="15" hidden="false" customHeight="false" outlineLevel="0" collapsed="false">
      <c r="A891" s="64" t="n">
        <v>35004</v>
      </c>
      <c r="B891" s="65" t="n">
        <v>3729</v>
      </c>
      <c r="C891" s="65" t="n">
        <v>700.2455642</v>
      </c>
      <c r="D891" s="65" t="n">
        <v>2317.973995</v>
      </c>
      <c r="E891" s="65" t="n">
        <v>2299.473389</v>
      </c>
      <c r="F891" s="65" t="n">
        <v>661.8668392</v>
      </c>
      <c r="G891" s="65" t="n">
        <v>1411.40915</v>
      </c>
      <c r="H891" s="65" t="n">
        <v>435.7</v>
      </c>
      <c r="I891" s="65" t="n">
        <v>200</v>
      </c>
      <c r="J891" s="65" t="n">
        <v>4341.097368</v>
      </c>
      <c r="K891" s="65" t="n">
        <v>4144.310379</v>
      </c>
      <c r="L891" s="65" t="n">
        <v>3123.931373</v>
      </c>
      <c r="M891" s="65" t="n">
        <v>1747.169696</v>
      </c>
      <c r="N891" s="65" t="n">
        <v>468.807662</v>
      </c>
      <c r="O891" s="65" t="n">
        <v>900</v>
      </c>
      <c r="P891" s="65" t="n">
        <v>311.5</v>
      </c>
      <c r="Q891" s="65" t="n">
        <v>1484.753305</v>
      </c>
      <c r="R891" s="65" t="n">
        <v>315.6828562</v>
      </c>
      <c r="S891" s="65" t="n">
        <v>7777</v>
      </c>
      <c r="T891" s="66" t="n">
        <v>8658</v>
      </c>
      <c r="U891" s="66" t="n">
        <v>17816</v>
      </c>
      <c r="V891" s="65" t="n">
        <v>1110</v>
      </c>
      <c r="W891" s="66" t="n">
        <v>1638</v>
      </c>
      <c r="X891" s="65" t="n">
        <v>200</v>
      </c>
      <c r="Y891" s="65" t="n">
        <v>2213.23983</v>
      </c>
      <c r="Z891" s="65" t="n">
        <v>1444.698493</v>
      </c>
      <c r="AA891" s="65" t="n">
        <v>300</v>
      </c>
      <c r="AB891" s="65" t="n">
        <v>741.1</v>
      </c>
      <c r="AC891" s="67" t="n">
        <v>673.9</v>
      </c>
      <c r="AD891" s="63"/>
    </row>
    <row r="892" customFormat="false" ht="15" hidden="false" customHeight="false" outlineLevel="0" collapsed="false">
      <c r="A892" s="64" t="n">
        <v>35034</v>
      </c>
      <c r="B892" s="65" t="n">
        <v>1720</v>
      </c>
      <c r="C892" s="65" t="n">
        <v>1172.977111</v>
      </c>
      <c r="D892" s="65" t="n">
        <v>3882.824224</v>
      </c>
      <c r="E892" s="65" t="n">
        <v>3874.598774</v>
      </c>
      <c r="F892" s="65" t="n">
        <v>1149.93899</v>
      </c>
      <c r="G892" s="65" t="n">
        <v>2452.206874</v>
      </c>
      <c r="H892" s="65" t="n">
        <v>5.14</v>
      </c>
      <c r="I892" s="65" t="n">
        <v>200</v>
      </c>
      <c r="J892" s="65" t="n">
        <v>8045.54278</v>
      </c>
      <c r="K892" s="65" t="n">
        <v>6942.109257</v>
      </c>
      <c r="L892" s="65" t="n">
        <v>5232.878555</v>
      </c>
      <c r="M892" s="65" t="n">
        <v>2926.673393</v>
      </c>
      <c r="N892" s="65" t="n">
        <v>785.29688</v>
      </c>
      <c r="O892" s="65" t="n">
        <v>900</v>
      </c>
      <c r="P892" s="65" t="n">
        <v>298</v>
      </c>
      <c r="Q892" s="65" t="n">
        <v>2487.101283</v>
      </c>
      <c r="R892" s="65" t="n">
        <v>528.7984436</v>
      </c>
      <c r="S892" s="65" t="n">
        <v>6982</v>
      </c>
      <c r="T892" s="66" t="n">
        <v>8578</v>
      </c>
      <c r="U892" s="66" t="n">
        <v>13717</v>
      </c>
      <c r="V892" s="65" t="n">
        <v>209.9</v>
      </c>
      <c r="W892" s="66" t="n">
        <v>808.4</v>
      </c>
      <c r="X892" s="65" t="n">
        <v>200</v>
      </c>
      <c r="Y892" s="65" t="n">
        <v>3845.321482</v>
      </c>
      <c r="Z892" s="65" t="n">
        <v>2420.00571</v>
      </c>
      <c r="AA892" s="65" t="n">
        <v>312.7</v>
      </c>
      <c r="AB892" s="65" t="n">
        <v>1174</v>
      </c>
      <c r="AC892" s="67" t="n">
        <v>270.2</v>
      </c>
      <c r="AD892" s="63"/>
    </row>
    <row r="893" customFormat="false" ht="15" hidden="false" customHeight="false" outlineLevel="0" collapsed="false">
      <c r="A893" s="64" t="n">
        <v>35065</v>
      </c>
      <c r="B893" s="65" t="n">
        <v>4804</v>
      </c>
      <c r="C893" s="65" t="n">
        <v>262.9739259</v>
      </c>
      <c r="D893" s="65" t="n">
        <v>870.5042244</v>
      </c>
      <c r="E893" s="65" t="n">
        <v>688.4443351</v>
      </c>
      <c r="F893" s="65" t="n">
        <v>243.3922378</v>
      </c>
      <c r="G893" s="65" t="n">
        <v>519.0258994</v>
      </c>
      <c r="H893" s="65" t="n">
        <v>348.9</v>
      </c>
      <c r="I893" s="65" t="n">
        <v>200</v>
      </c>
      <c r="J893" s="65" t="n">
        <v>2191.835791</v>
      </c>
      <c r="K893" s="65" t="n">
        <v>1556.376258</v>
      </c>
      <c r="L893" s="65" t="n">
        <v>1173.177724</v>
      </c>
      <c r="M893" s="65" t="n">
        <v>656.1413561</v>
      </c>
      <c r="N893" s="65" t="n">
        <v>176.058511</v>
      </c>
      <c r="O893" s="65" t="n">
        <v>1480</v>
      </c>
      <c r="P893" s="65" t="n">
        <v>314.5</v>
      </c>
      <c r="Q893" s="65" t="n">
        <v>557.5921156</v>
      </c>
      <c r="R893" s="65" t="n">
        <v>118.5532109</v>
      </c>
      <c r="S893" s="65" t="n">
        <v>13569</v>
      </c>
      <c r="T893" s="66" t="n">
        <v>16699</v>
      </c>
      <c r="U893" s="66" t="n">
        <v>31792</v>
      </c>
      <c r="V893" s="65" t="n">
        <v>545.1</v>
      </c>
      <c r="W893" s="66" t="n">
        <v>1127</v>
      </c>
      <c r="X893" s="65" t="n">
        <v>232.6</v>
      </c>
      <c r="Y893" s="65" t="n">
        <v>813.8878744</v>
      </c>
      <c r="Z893" s="65" t="n">
        <v>542.5497195</v>
      </c>
      <c r="AA893" s="65" t="n">
        <v>937.3</v>
      </c>
      <c r="AB893" s="65" t="n">
        <v>1908</v>
      </c>
      <c r="AC893" s="67" t="n">
        <v>1686</v>
      </c>
      <c r="AD893" s="63"/>
    </row>
    <row r="894" customFormat="false" ht="15" hidden="false" customHeight="false" outlineLevel="0" collapsed="false">
      <c r="A894" s="64" t="n">
        <v>35096</v>
      </c>
      <c r="B894" s="65" t="n">
        <v>13051</v>
      </c>
      <c r="C894" s="65" t="n">
        <v>138.0562311</v>
      </c>
      <c r="D894" s="65" t="n">
        <v>456.9979018</v>
      </c>
      <c r="E894" s="65" t="n">
        <v>1181.164618</v>
      </c>
      <c r="F894" s="65" t="n">
        <v>96.78111517</v>
      </c>
      <c r="G894" s="65" t="n">
        <v>206.3825281</v>
      </c>
      <c r="H894" s="65" t="n">
        <v>2050</v>
      </c>
      <c r="I894" s="65" t="n">
        <v>200</v>
      </c>
      <c r="J894" s="65" t="n">
        <v>620.0852625</v>
      </c>
      <c r="K894" s="65" t="n">
        <v>817.0674699</v>
      </c>
      <c r="L894" s="65" t="n">
        <v>615.8956425</v>
      </c>
      <c r="M894" s="65" t="n">
        <v>344.461537</v>
      </c>
      <c r="N894" s="65" t="n">
        <v>92.42731727</v>
      </c>
      <c r="O894" s="65" t="n">
        <v>20589</v>
      </c>
      <c r="P894" s="65" t="n">
        <v>2471</v>
      </c>
      <c r="Q894" s="65" t="n">
        <v>292.7250894</v>
      </c>
      <c r="R894" s="65" t="n">
        <v>62.23814555</v>
      </c>
      <c r="S894" s="65" t="n">
        <v>52476</v>
      </c>
      <c r="T894" s="66" t="n">
        <v>63078</v>
      </c>
      <c r="U894" s="66" t="n">
        <v>74694</v>
      </c>
      <c r="V894" s="65" t="n">
        <v>1662</v>
      </c>
      <c r="W894" s="66" t="n">
        <v>4557</v>
      </c>
      <c r="X894" s="65" t="n">
        <v>3221</v>
      </c>
      <c r="Y894" s="65" t="n">
        <v>323.6297789</v>
      </c>
      <c r="Z894" s="65" t="n">
        <v>284.8281221</v>
      </c>
      <c r="AA894" s="65" t="n">
        <v>5438</v>
      </c>
      <c r="AB894" s="65" t="n">
        <v>9729</v>
      </c>
      <c r="AC894" s="67" t="n">
        <v>49765</v>
      </c>
      <c r="AD894" s="63"/>
    </row>
    <row r="895" customFormat="false" ht="15" hidden="false" customHeight="false" outlineLevel="0" collapsed="false">
      <c r="A895" s="64" t="n">
        <v>35125</v>
      </c>
      <c r="B895" s="65" t="n">
        <v>5760</v>
      </c>
      <c r="C895" s="65" t="n">
        <v>86.57990178</v>
      </c>
      <c r="D895" s="65" t="n">
        <v>286.5994033</v>
      </c>
      <c r="E895" s="65" t="n">
        <v>556.6188792</v>
      </c>
      <c r="F895" s="65" t="n">
        <v>78.45922897</v>
      </c>
      <c r="G895" s="65" t="n">
        <v>167.3117115</v>
      </c>
      <c r="H895" s="65" t="n">
        <v>357.4</v>
      </c>
      <c r="I895" s="65" t="n">
        <v>200</v>
      </c>
      <c r="J895" s="65" t="n">
        <v>152.9186669</v>
      </c>
      <c r="K895" s="65" t="n">
        <v>512.4116508</v>
      </c>
      <c r="L895" s="65" t="n">
        <v>386.2497462</v>
      </c>
      <c r="M895" s="65" t="n">
        <v>216.0239041</v>
      </c>
      <c r="N895" s="65" t="n">
        <v>57.96441049</v>
      </c>
      <c r="O895" s="65" t="n">
        <v>16260</v>
      </c>
      <c r="P895" s="65" t="n">
        <v>2369</v>
      </c>
      <c r="Q895" s="65" t="n">
        <v>183.5781644</v>
      </c>
      <c r="R895" s="65" t="n">
        <v>39.0317227</v>
      </c>
      <c r="S895" s="65" t="n">
        <v>20741</v>
      </c>
      <c r="T895" s="66" t="n">
        <v>25701</v>
      </c>
      <c r="U895" s="66" t="n">
        <v>60390</v>
      </c>
      <c r="V895" s="65" t="n">
        <v>876.9</v>
      </c>
      <c r="W895" s="66" t="n">
        <v>3748</v>
      </c>
      <c r="X895" s="65" t="n">
        <v>1363</v>
      </c>
      <c r="Y895" s="65" t="n">
        <v>262.3625785</v>
      </c>
      <c r="Z895" s="65" t="n">
        <v>178.6256993</v>
      </c>
      <c r="AA895" s="65" t="n">
        <v>4619</v>
      </c>
      <c r="AB895" s="65" t="n">
        <v>7296</v>
      </c>
      <c r="AC895" s="67" t="n">
        <v>2484</v>
      </c>
      <c r="AD895" s="63"/>
    </row>
    <row r="896" customFormat="false" ht="15" hidden="false" customHeight="false" outlineLevel="0" collapsed="false">
      <c r="A896" s="64" t="n">
        <v>35156</v>
      </c>
      <c r="B896" s="65" t="n">
        <v>4400</v>
      </c>
      <c r="C896" s="65" t="n">
        <v>62.63718308</v>
      </c>
      <c r="D896" s="65" t="n">
        <v>207.3434934</v>
      </c>
      <c r="E896" s="65" t="n">
        <v>313.1748053</v>
      </c>
      <c r="F896" s="65" t="n">
        <v>61.31679048</v>
      </c>
      <c r="G896" s="65" t="n">
        <v>130.7560283</v>
      </c>
      <c r="H896" s="65" t="n">
        <v>5.469</v>
      </c>
      <c r="I896" s="65" t="n">
        <v>200</v>
      </c>
      <c r="J896" s="65" t="n">
        <v>148.5649003</v>
      </c>
      <c r="K896" s="65" t="n">
        <v>370.7098498</v>
      </c>
      <c r="L896" s="65" t="n">
        <v>279.4366311</v>
      </c>
      <c r="M896" s="65" t="n">
        <v>156.2848716</v>
      </c>
      <c r="N896" s="65" t="n">
        <v>41.93499089</v>
      </c>
      <c r="O896" s="65" t="n">
        <v>10003</v>
      </c>
      <c r="P896" s="65" t="n">
        <v>1236</v>
      </c>
      <c r="Q896" s="65" t="n">
        <v>132.811644</v>
      </c>
      <c r="R896" s="65" t="n">
        <v>28.23792948</v>
      </c>
      <c r="S896" s="65" t="n">
        <v>16892</v>
      </c>
      <c r="T896" s="66" t="n">
        <v>19123</v>
      </c>
      <c r="U896" s="66" t="n">
        <v>42737</v>
      </c>
      <c r="V896" s="65" t="n">
        <v>2184</v>
      </c>
      <c r="W896" s="66" t="n">
        <v>4258</v>
      </c>
      <c r="X896" s="65" t="n">
        <v>1782</v>
      </c>
      <c r="Y896" s="65" t="n">
        <v>205.0393748</v>
      </c>
      <c r="Z896" s="65" t="n">
        <v>129.2287287</v>
      </c>
      <c r="AA896" s="65" t="n">
        <v>2931</v>
      </c>
      <c r="AB896" s="65" t="n">
        <v>5946</v>
      </c>
      <c r="AC896" s="67" t="n">
        <v>623</v>
      </c>
      <c r="AD896" s="63"/>
    </row>
    <row r="897" customFormat="false" ht="15" hidden="false" customHeight="false" outlineLevel="0" collapsed="false">
      <c r="A897" s="64" t="n">
        <v>35186</v>
      </c>
      <c r="B897" s="65" t="n">
        <v>2566</v>
      </c>
      <c r="C897" s="65" t="n">
        <v>47.62631213</v>
      </c>
      <c r="D897" s="65" t="n">
        <v>157.6540554</v>
      </c>
      <c r="E897" s="65" t="n">
        <v>121.4868899</v>
      </c>
      <c r="F897" s="65" t="n">
        <v>50.25384701</v>
      </c>
      <c r="G897" s="65" t="n">
        <v>107.1646671</v>
      </c>
      <c r="H897" s="65" t="n">
        <v>6.521</v>
      </c>
      <c r="I897" s="65" t="n">
        <v>277.4</v>
      </c>
      <c r="J897" s="65" t="n">
        <v>41.62317471</v>
      </c>
      <c r="K897" s="65" t="n">
        <v>281.8700035</v>
      </c>
      <c r="L897" s="65" t="n">
        <v>212.4702222</v>
      </c>
      <c r="M897" s="65" t="n">
        <v>118.8315264</v>
      </c>
      <c r="N897" s="65" t="n">
        <v>31.88535734</v>
      </c>
      <c r="O897" s="65" t="n">
        <v>3264</v>
      </c>
      <c r="P897" s="65" t="n">
        <v>1511</v>
      </c>
      <c r="Q897" s="65" t="n">
        <v>100.9836091</v>
      </c>
      <c r="R897" s="65" t="n">
        <v>21.47076827</v>
      </c>
      <c r="S897" s="65" t="n">
        <v>7724</v>
      </c>
      <c r="T897" s="66" t="n">
        <v>5669</v>
      </c>
      <c r="U897" s="66" t="n">
        <v>15146</v>
      </c>
      <c r="V897" s="65" t="n">
        <v>612.6</v>
      </c>
      <c r="W897" s="66" t="n">
        <v>2206</v>
      </c>
      <c r="X897" s="65" t="n">
        <v>1971</v>
      </c>
      <c r="Y897" s="65" t="n">
        <v>168.0456086</v>
      </c>
      <c r="Z897" s="65" t="n">
        <v>98.25933197</v>
      </c>
      <c r="AA897" s="65" t="n">
        <v>1007</v>
      </c>
      <c r="AB897" s="65" t="n">
        <v>2862</v>
      </c>
      <c r="AC897" s="67" t="n">
        <v>421.3</v>
      </c>
      <c r="AD897" s="63"/>
    </row>
    <row r="898" customFormat="false" ht="15" hidden="false" customHeight="false" outlineLevel="0" collapsed="false">
      <c r="A898" s="64" t="n">
        <v>35217</v>
      </c>
      <c r="B898" s="65" t="n">
        <v>2698</v>
      </c>
      <c r="C898" s="65" t="n">
        <v>33.49035257</v>
      </c>
      <c r="D898" s="65" t="n">
        <v>110.8607756</v>
      </c>
      <c r="E898" s="65" t="n">
        <v>73.58843003</v>
      </c>
      <c r="F898" s="65" t="n">
        <v>45.53635616</v>
      </c>
      <c r="G898" s="65" t="n">
        <v>97.10477386</v>
      </c>
      <c r="H898" s="65" t="n">
        <v>11.45</v>
      </c>
      <c r="I898" s="65" t="n">
        <v>200</v>
      </c>
      <c r="J898" s="65" t="n">
        <v>83.42971126</v>
      </c>
      <c r="K898" s="65" t="n">
        <v>198.2082042</v>
      </c>
      <c r="L898" s="65" t="n">
        <v>149.406963</v>
      </c>
      <c r="M898" s="65" t="n">
        <v>83.5611564</v>
      </c>
      <c r="N898" s="65" t="n">
        <v>22.42146854</v>
      </c>
      <c r="O898" s="65" t="n">
        <v>4996</v>
      </c>
      <c r="P898" s="65" t="n">
        <v>323.6</v>
      </c>
      <c r="Q898" s="65" t="n">
        <v>71.0106771</v>
      </c>
      <c r="R898" s="65" t="n">
        <v>15.09803231</v>
      </c>
      <c r="S898" s="65" t="n">
        <v>13098</v>
      </c>
      <c r="T898" s="66" t="n">
        <v>6549</v>
      </c>
      <c r="U898" s="66" t="n">
        <v>16094</v>
      </c>
      <c r="V898" s="65" t="n">
        <v>948.1</v>
      </c>
      <c r="W898" s="66" t="n">
        <v>1055</v>
      </c>
      <c r="X898" s="65" t="n">
        <v>899.4</v>
      </c>
      <c r="Y898" s="65" t="n">
        <v>152.2706248</v>
      </c>
      <c r="Z898" s="65" t="n">
        <v>69.09499233</v>
      </c>
      <c r="AA898" s="65" t="n">
        <v>250</v>
      </c>
      <c r="AB898" s="65" t="n">
        <v>2301</v>
      </c>
      <c r="AC898" s="67" t="n">
        <v>838.8</v>
      </c>
      <c r="AD898" s="63"/>
    </row>
    <row r="899" customFormat="false" ht="15" hidden="false" customHeight="false" outlineLevel="0" collapsed="false">
      <c r="A899" s="64" t="n">
        <v>35247</v>
      </c>
      <c r="B899" s="65" t="n">
        <v>2223</v>
      </c>
      <c r="C899" s="65" t="n">
        <v>27.4963719</v>
      </c>
      <c r="D899" s="65" t="n">
        <v>91.01931993</v>
      </c>
      <c r="E899" s="65" t="n">
        <v>14.05199699</v>
      </c>
      <c r="F899" s="65" t="n">
        <v>38.04942532</v>
      </c>
      <c r="G899" s="65" t="n">
        <v>81.1391414</v>
      </c>
      <c r="H899" s="65" t="n">
        <v>14.29</v>
      </c>
      <c r="I899" s="65" t="n">
        <v>85</v>
      </c>
      <c r="J899" s="65" t="n">
        <v>106.1106145</v>
      </c>
      <c r="K899" s="65" t="n">
        <v>162.7336256</v>
      </c>
      <c r="L899" s="65" t="n">
        <v>122.6666519</v>
      </c>
      <c r="M899" s="65" t="n">
        <v>68.60568662</v>
      </c>
      <c r="N899" s="65" t="n">
        <v>18.40855621</v>
      </c>
      <c r="O899" s="65" t="n">
        <v>9028</v>
      </c>
      <c r="P899" s="65" t="n">
        <v>299.8</v>
      </c>
      <c r="Q899" s="65" t="n">
        <v>58.30144615</v>
      </c>
      <c r="R899" s="65" t="n">
        <v>12.39584177</v>
      </c>
      <c r="S899" s="65" t="n">
        <v>11420</v>
      </c>
      <c r="T899" s="66" t="n">
        <v>7077</v>
      </c>
      <c r="U899" s="66" t="n">
        <v>19626</v>
      </c>
      <c r="V899" s="65" t="n">
        <v>1308</v>
      </c>
      <c r="W899" s="66" t="n">
        <v>1367</v>
      </c>
      <c r="X899" s="65" t="n">
        <v>354.5</v>
      </c>
      <c r="Y899" s="65" t="n">
        <v>127.2348131</v>
      </c>
      <c r="Z899" s="65" t="n">
        <v>56.72862362</v>
      </c>
      <c r="AA899" s="65" t="n">
        <v>250</v>
      </c>
      <c r="AB899" s="65" t="n">
        <v>1076</v>
      </c>
      <c r="AC899" s="67" t="n">
        <v>1056</v>
      </c>
      <c r="AD899" s="63"/>
    </row>
    <row r="900" customFormat="false" ht="15" hidden="false" customHeight="false" outlineLevel="0" collapsed="false">
      <c r="A900" s="64" t="n">
        <v>35278</v>
      </c>
      <c r="B900" s="65" t="n">
        <v>1382</v>
      </c>
      <c r="C900" s="65" t="n">
        <v>27.59774834</v>
      </c>
      <c r="D900" s="65" t="n">
        <v>91.35489926</v>
      </c>
      <c r="E900" s="65" t="n">
        <v>91.85926393</v>
      </c>
      <c r="F900" s="65" t="n">
        <v>52.1334529</v>
      </c>
      <c r="G900" s="65" t="n">
        <v>111.1728645</v>
      </c>
      <c r="H900" s="65" t="n">
        <v>14.99</v>
      </c>
      <c r="I900" s="65" t="n">
        <v>85</v>
      </c>
      <c r="J900" s="65" t="n">
        <v>16.43806655</v>
      </c>
      <c r="K900" s="65" t="n">
        <v>163.3336085</v>
      </c>
      <c r="L900" s="65" t="n">
        <v>123.1189118</v>
      </c>
      <c r="M900" s="65" t="n">
        <v>68.85862907</v>
      </c>
      <c r="N900" s="65" t="n">
        <v>18.47642675</v>
      </c>
      <c r="O900" s="65" t="n">
        <v>4897</v>
      </c>
      <c r="P900" s="65" t="n">
        <v>838.6</v>
      </c>
      <c r="Q900" s="65" t="n">
        <v>58.51639787</v>
      </c>
      <c r="R900" s="65" t="n">
        <v>12.44154403</v>
      </c>
      <c r="S900" s="65" t="n">
        <v>9181</v>
      </c>
      <c r="T900" s="66" t="n">
        <v>4919</v>
      </c>
      <c r="U900" s="66" t="n">
        <v>12088</v>
      </c>
      <c r="V900" s="65" t="n">
        <v>1167</v>
      </c>
      <c r="W900" s="66" t="n">
        <v>1817</v>
      </c>
      <c r="X900" s="65" t="n">
        <v>337.7</v>
      </c>
      <c r="Y900" s="65" t="n">
        <v>174.3308889</v>
      </c>
      <c r="Z900" s="65" t="n">
        <v>56.9377765</v>
      </c>
      <c r="AA900" s="65" t="n">
        <v>250</v>
      </c>
      <c r="AB900" s="65" t="n">
        <v>600</v>
      </c>
      <c r="AC900" s="67" t="n">
        <v>1106</v>
      </c>
      <c r="AD900" s="63"/>
    </row>
    <row r="901" customFormat="false" ht="15" hidden="false" customHeight="false" outlineLevel="0" collapsed="false">
      <c r="A901" s="64" t="n">
        <v>35309</v>
      </c>
      <c r="B901" s="65" t="n">
        <v>1183</v>
      </c>
      <c r="C901" s="65" t="n">
        <v>31.6836881</v>
      </c>
      <c r="D901" s="65" t="n">
        <v>104.8803003</v>
      </c>
      <c r="E901" s="65" t="n">
        <v>81.58931709</v>
      </c>
      <c r="F901" s="65" t="n">
        <v>38.78649903</v>
      </c>
      <c r="G901" s="65" t="n">
        <v>82.71092671</v>
      </c>
      <c r="H901" s="65" t="n">
        <v>17.06</v>
      </c>
      <c r="I901" s="65" t="n">
        <v>150</v>
      </c>
      <c r="J901" s="65" t="n">
        <v>126.6020433</v>
      </c>
      <c r="K901" s="65" t="n">
        <v>187.5157004</v>
      </c>
      <c r="L901" s="65" t="n">
        <v>141.3470821</v>
      </c>
      <c r="M901" s="65" t="n">
        <v>79.05338145</v>
      </c>
      <c r="N901" s="65" t="n">
        <v>21.21192408</v>
      </c>
      <c r="O901" s="65" t="n">
        <v>1000</v>
      </c>
      <c r="P901" s="65" t="n">
        <v>631.6</v>
      </c>
      <c r="Q901" s="65" t="n">
        <v>67.17994803</v>
      </c>
      <c r="R901" s="65" t="n">
        <v>14.2835566</v>
      </c>
      <c r="S901" s="65" t="n">
        <v>4693</v>
      </c>
      <c r="T901" s="66" t="n">
        <v>4886</v>
      </c>
      <c r="U901" s="66" t="n">
        <v>9844</v>
      </c>
      <c r="V901" s="65" t="n">
        <v>1138</v>
      </c>
      <c r="W901" s="66" t="n">
        <v>1723</v>
      </c>
      <c r="X901" s="65" t="n">
        <v>319.6</v>
      </c>
      <c r="Y901" s="65" t="n">
        <v>129.6995399</v>
      </c>
      <c r="Z901" s="65" t="n">
        <v>65.36760644</v>
      </c>
      <c r="AA901" s="65" t="n">
        <v>250</v>
      </c>
      <c r="AB901" s="65" t="n">
        <v>500</v>
      </c>
      <c r="AC901" s="67" t="n">
        <v>1090</v>
      </c>
      <c r="AD901" s="63"/>
    </row>
    <row r="902" customFormat="false" ht="15" hidden="false" customHeight="false" outlineLevel="0" collapsed="false">
      <c r="A902" s="64" t="n">
        <v>35339</v>
      </c>
      <c r="B902" s="65" t="n">
        <v>1497</v>
      </c>
      <c r="C902" s="65" t="n">
        <v>103.1029352</v>
      </c>
      <c r="D902" s="65" t="n">
        <v>341.2944471</v>
      </c>
      <c r="E902" s="65" t="n">
        <v>379.5236738</v>
      </c>
      <c r="F902" s="65" t="n">
        <v>83.36720376</v>
      </c>
      <c r="G902" s="65" t="n">
        <v>177.7778055</v>
      </c>
      <c r="H902" s="65" t="n">
        <v>7.535</v>
      </c>
      <c r="I902" s="65" t="n">
        <v>200</v>
      </c>
      <c r="J902" s="65" t="n">
        <v>349.1475642</v>
      </c>
      <c r="K902" s="65" t="n">
        <v>610.2010299</v>
      </c>
      <c r="L902" s="65" t="n">
        <v>459.9622053</v>
      </c>
      <c r="M902" s="65" t="n">
        <v>257.2502178</v>
      </c>
      <c r="N902" s="65" t="n">
        <v>69.02642226</v>
      </c>
      <c r="O902" s="65" t="n">
        <v>3562</v>
      </c>
      <c r="P902" s="65" t="n">
        <v>561</v>
      </c>
      <c r="Q902" s="65" t="n">
        <v>218.6124862</v>
      </c>
      <c r="R902" s="65" t="n">
        <v>46.48059299</v>
      </c>
      <c r="S902" s="65" t="n">
        <v>6111</v>
      </c>
      <c r="T902" s="66" t="n">
        <v>6320</v>
      </c>
      <c r="U902" s="66" t="n">
        <v>14697</v>
      </c>
      <c r="V902" s="65" t="n">
        <v>953.4</v>
      </c>
      <c r="W902" s="66" t="n">
        <v>1558</v>
      </c>
      <c r="X902" s="65" t="n">
        <v>797.5</v>
      </c>
      <c r="Y902" s="65" t="n">
        <v>278.7745282</v>
      </c>
      <c r="Z902" s="65" t="n">
        <v>212.7148856</v>
      </c>
      <c r="AA902" s="65" t="n">
        <v>396.8</v>
      </c>
      <c r="AB902" s="65" t="n">
        <v>599.3</v>
      </c>
      <c r="AC902" s="67" t="n">
        <v>746.8</v>
      </c>
      <c r="AD902" s="63"/>
    </row>
    <row r="903" customFormat="false" ht="15" hidden="false" customHeight="false" outlineLevel="0" collapsed="false">
      <c r="A903" s="64" t="n">
        <v>35370</v>
      </c>
      <c r="B903" s="65" t="n">
        <v>1735</v>
      </c>
      <c r="C903" s="65" t="n">
        <v>166.8536283</v>
      </c>
      <c r="D903" s="65" t="n">
        <v>552.323915</v>
      </c>
      <c r="E903" s="65" t="n">
        <v>581.9290219</v>
      </c>
      <c r="F903" s="65" t="n">
        <v>141.9935413</v>
      </c>
      <c r="G903" s="65" t="n">
        <v>302.7965318</v>
      </c>
      <c r="H903" s="65" t="n">
        <v>361.2</v>
      </c>
      <c r="I903" s="65" t="n">
        <v>200</v>
      </c>
      <c r="J903" s="65" t="n">
        <v>308.0197927</v>
      </c>
      <c r="K903" s="65" t="n">
        <v>987.5010411</v>
      </c>
      <c r="L903" s="65" t="n">
        <v>744.3664208</v>
      </c>
      <c r="M903" s="65" t="n">
        <v>416.3133877</v>
      </c>
      <c r="N903" s="65" t="n">
        <v>111.7068974</v>
      </c>
      <c r="O903" s="65" t="n">
        <v>3656</v>
      </c>
      <c r="P903" s="65" t="n">
        <v>292.4</v>
      </c>
      <c r="Q903" s="65" t="n">
        <v>353.7851416</v>
      </c>
      <c r="R903" s="65" t="n">
        <v>75.22051213</v>
      </c>
      <c r="S903" s="65" t="n">
        <v>5242</v>
      </c>
      <c r="T903" s="66" t="n">
        <v>5969</v>
      </c>
      <c r="U903" s="66" t="n">
        <v>13382</v>
      </c>
      <c r="V903" s="65" t="n">
        <v>796.3</v>
      </c>
      <c r="W903" s="66" t="n">
        <v>1784</v>
      </c>
      <c r="X903" s="65" t="n">
        <v>200</v>
      </c>
      <c r="Y903" s="65" t="n">
        <v>474.8172027</v>
      </c>
      <c r="Z903" s="65" t="n">
        <v>344.2409316</v>
      </c>
      <c r="AA903" s="65" t="n">
        <v>300</v>
      </c>
      <c r="AB903" s="65" t="n">
        <v>680.6</v>
      </c>
      <c r="AC903" s="67" t="n">
        <v>375</v>
      </c>
      <c r="AD903" s="63"/>
    </row>
    <row r="904" customFormat="false" ht="15" hidden="false" customHeight="false" outlineLevel="0" collapsed="false">
      <c r="A904" s="64" t="n">
        <v>35400</v>
      </c>
      <c r="B904" s="65" t="n">
        <v>1713</v>
      </c>
      <c r="C904" s="65" t="n">
        <v>1046.55799</v>
      </c>
      <c r="D904" s="65" t="n">
        <v>3464.347838</v>
      </c>
      <c r="E904" s="65" t="n">
        <v>2361.471724</v>
      </c>
      <c r="F904" s="65" t="n">
        <v>981.2421508</v>
      </c>
      <c r="G904" s="65" t="n">
        <v>2092.466442</v>
      </c>
      <c r="H904" s="65" t="n">
        <v>31.27</v>
      </c>
      <c r="I904" s="65" t="n">
        <v>200</v>
      </c>
      <c r="J904" s="65" t="n">
        <v>1906.89047</v>
      </c>
      <c r="K904" s="65" t="n">
        <v>6193.914482</v>
      </c>
      <c r="L904" s="65" t="n">
        <v>4668.898322</v>
      </c>
      <c r="M904" s="65" t="n">
        <v>2611.247395</v>
      </c>
      <c r="N904" s="65" t="n">
        <v>700.6604963</v>
      </c>
      <c r="O904" s="65" t="n">
        <v>3161</v>
      </c>
      <c r="P904" s="65" t="n">
        <v>287.1</v>
      </c>
      <c r="Q904" s="65" t="n">
        <v>2219.050736</v>
      </c>
      <c r="R904" s="65" t="n">
        <v>471.8065096</v>
      </c>
      <c r="S904" s="65" t="n">
        <v>4153</v>
      </c>
      <c r="T904" s="66" t="n">
        <v>5213</v>
      </c>
      <c r="U904" s="66" t="n">
        <v>11794</v>
      </c>
      <c r="V904" s="65" t="n">
        <v>164.5</v>
      </c>
      <c r="W904" s="66" t="n">
        <v>734.9</v>
      </c>
      <c r="X904" s="65" t="n">
        <v>200</v>
      </c>
      <c r="Y904" s="65" t="n">
        <v>3281.21018</v>
      </c>
      <c r="Z904" s="65" t="n">
        <v>2159.186475</v>
      </c>
      <c r="AA904" s="65" t="n">
        <v>312.5</v>
      </c>
      <c r="AB904" s="65" t="n">
        <v>663.8</v>
      </c>
      <c r="AC904" s="67" t="n">
        <v>266.9</v>
      </c>
      <c r="AD904" s="63"/>
    </row>
    <row r="905" customFormat="false" ht="15" hidden="false" customHeight="false" outlineLevel="0" collapsed="false">
      <c r="A905" s="64" t="n">
        <v>35431</v>
      </c>
      <c r="B905" s="65" t="n">
        <v>1434</v>
      </c>
      <c r="C905" s="65" t="n">
        <v>1369.388647</v>
      </c>
      <c r="D905" s="65" t="n">
        <v>4532.991619</v>
      </c>
      <c r="E905" s="65" t="n">
        <v>3833.932952</v>
      </c>
      <c r="F905" s="65" t="n">
        <v>1633.187428</v>
      </c>
      <c r="G905" s="65" t="n">
        <v>3482.718189</v>
      </c>
      <c r="H905" s="65" t="n">
        <v>83.33</v>
      </c>
      <c r="I905" s="65" t="n">
        <v>200</v>
      </c>
      <c r="J905" s="65" t="n">
        <v>5761.281973</v>
      </c>
      <c r="K905" s="65" t="n">
        <v>8104.544854</v>
      </c>
      <c r="L905" s="65" t="n">
        <v>6109.108542</v>
      </c>
      <c r="M905" s="65" t="n">
        <v>3416.736169</v>
      </c>
      <c r="N905" s="65" t="n">
        <v>916.7925124</v>
      </c>
      <c r="O905" s="65" t="n">
        <v>3159</v>
      </c>
      <c r="P905" s="65" t="n">
        <v>309.2</v>
      </c>
      <c r="Q905" s="65" t="n">
        <v>2903.559013</v>
      </c>
      <c r="R905" s="65" t="n">
        <v>617.3441739</v>
      </c>
      <c r="S905" s="65" t="n">
        <v>5155</v>
      </c>
      <c r="T905" s="66" t="n">
        <v>7191</v>
      </c>
      <c r="U905" s="66" t="n">
        <v>17729</v>
      </c>
      <c r="V905" s="65" t="n">
        <v>288.5</v>
      </c>
      <c r="W905" s="66" t="n">
        <v>876</v>
      </c>
      <c r="X905" s="65" t="n">
        <v>231.5</v>
      </c>
      <c r="Y905" s="65" t="n">
        <v>5461.272949</v>
      </c>
      <c r="Z905" s="65" t="n">
        <v>2825.228486</v>
      </c>
      <c r="AA905" s="65" t="n">
        <v>325.1</v>
      </c>
      <c r="AB905" s="65" t="n">
        <v>649.1</v>
      </c>
      <c r="AC905" s="67" t="n">
        <v>313.9</v>
      </c>
      <c r="AD905" s="63"/>
    </row>
    <row r="906" customFormat="false" ht="15" hidden="false" customHeight="false" outlineLevel="0" collapsed="false">
      <c r="A906" s="64" t="n">
        <v>35462</v>
      </c>
      <c r="B906" s="65" t="n">
        <v>1183</v>
      </c>
      <c r="C906" s="65" t="n">
        <v>555.4841746</v>
      </c>
      <c r="D906" s="65" t="n">
        <v>1838.780476</v>
      </c>
      <c r="E906" s="65" t="n">
        <v>604.1080146</v>
      </c>
      <c r="F906" s="65" t="n">
        <v>479.9866146</v>
      </c>
      <c r="G906" s="65" t="n">
        <v>1023.555585</v>
      </c>
      <c r="H906" s="65" t="n">
        <v>160.5</v>
      </c>
      <c r="I906" s="65" t="n">
        <v>200</v>
      </c>
      <c r="J906" s="65" t="n">
        <v>2636.622077</v>
      </c>
      <c r="K906" s="65" t="n">
        <v>3287.559319</v>
      </c>
      <c r="L906" s="65" t="n">
        <v>2478.122718</v>
      </c>
      <c r="M906" s="65" t="n">
        <v>1385.978242</v>
      </c>
      <c r="N906" s="65" t="n">
        <v>371.8913057</v>
      </c>
      <c r="O906" s="65" t="n">
        <v>3160</v>
      </c>
      <c r="P906" s="65" t="n">
        <v>367.9</v>
      </c>
      <c r="Q906" s="65" t="n">
        <v>1177.811051</v>
      </c>
      <c r="R906" s="65" t="n">
        <v>250.4219088</v>
      </c>
      <c r="S906" s="65" t="n">
        <v>5785</v>
      </c>
      <c r="T906" s="66" t="n">
        <v>8784</v>
      </c>
      <c r="U906" s="66" t="n">
        <v>19798</v>
      </c>
      <c r="V906" s="65" t="n">
        <v>376.9</v>
      </c>
      <c r="W906" s="66" t="n">
        <v>1100</v>
      </c>
      <c r="X906" s="65" t="n">
        <v>234.9</v>
      </c>
      <c r="Y906" s="65" t="n">
        <v>1605.044142</v>
      </c>
      <c r="Z906" s="65" t="n">
        <v>1146.036749</v>
      </c>
      <c r="AA906" s="65" t="n">
        <v>300</v>
      </c>
      <c r="AB906" s="65" t="n">
        <v>817.6</v>
      </c>
      <c r="AC906" s="67" t="n">
        <v>1707</v>
      </c>
      <c r="AD906" s="63"/>
    </row>
    <row r="907" customFormat="false" ht="15" hidden="false" customHeight="false" outlineLevel="0" collapsed="false">
      <c r="A907" s="64" t="n">
        <v>35490</v>
      </c>
      <c r="B907" s="65" t="n">
        <v>2765</v>
      </c>
      <c r="C907" s="65" t="n">
        <v>269.1496141</v>
      </c>
      <c r="D907" s="65" t="n">
        <v>890.9471737</v>
      </c>
      <c r="E907" s="65" t="n">
        <v>935.3850745</v>
      </c>
      <c r="F907" s="65" t="n">
        <v>220.0578985</v>
      </c>
      <c r="G907" s="65" t="n">
        <v>469.2661924</v>
      </c>
      <c r="H907" s="65" t="n">
        <v>55.94</v>
      </c>
      <c r="I907" s="65" t="n">
        <v>200</v>
      </c>
      <c r="J907" s="65" t="n">
        <v>794.9629227</v>
      </c>
      <c r="K907" s="65" t="n">
        <v>1592.926248</v>
      </c>
      <c r="L907" s="65" t="n">
        <v>1200.728668</v>
      </c>
      <c r="M907" s="65" t="n">
        <v>671.550201</v>
      </c>
      <c r="N907" s="65" t="n">
        <v>180.1930748</v>
      </c>
      <c r="O907" s="65" t="n">
        <v>5143</v>
      </c>
      <c r="P907" s="65" t="n">
        <v>394.9</v>
      </c>
      <c r="Q907" s="65" t="n">
        <v>570.6866269</v>
      </c>
      <c r="R907" s="65" t="n">
        <v>121.3373183</v>
      </c>
      <c r="S907" s="65" t="n">
        <v>12170</v>
      </c>
      <c r="T907" s="66" t="n">
        <v>15269</v>
      </c>
      <c r="U907" s="66" t="n">
        <v>28949</v>
      </c>
      <c r="V907" s="65" t="n">
        <v>1156</v>
      </c>
      <c r="W907" s="66" t="n">
        <v>2104</v>
      </c>
      <c r="X907" s="65" t="n">
        <v>204.4</v>
      </c>
      <c r="Y907" s="65" t="n">
        <v>735.8593556</v>
      </c>
      <c r="Z907" s="65" t="n">
        <v>555.2909747</v>
      </c>
      <c r="AA907" s="65" t="n">
        <v>4118</v>
      </c>
      <c r="AB907" s="65" t="n">
        <v>1752</v>
      </c>
      <c r="AC907" s="67" t="n">
        <v>1309</v>
      </c>
      <c r="AD907" s="63"/>
    </row>
    <row r="908" customFormat="false" ht="15" hidden="false" customHeight="false" outlineLevel="0" collapsed="false">
      <c r="A908" s="64" t="n">
        <v>35521</v>
      </c>
      <c r="B908" s="65" t="n">
        <v>2403</v>
      </c>
      <c r="C908" s="65" t="n">
        <v>315.7000846</v>
      </c>
      <c r="D908" s="65" t="n">
        <v>1045.039946</v>
      </c>
      <c r="E908" s="65" t="n">
        <v>865.5479832</v>
      </c>
      <c r="F908" s="65" t="n">
        <v>352.0474036</v>
      </c>
      <c r="G908" s="65" t="n">
        <v>750.7294478</v>
      </c>
      <c r="H908" s="65" t="n">
        <v>5.516</v>
      </c>
      <c r="I908" s="65" t="n">
        <v>200</v>
      </c>
      <c r="J908" s="65" t="n">
        <v>977.925454</v>
      </c>
      <c r="K908" s="65" t="n">
        <v>1868.429026</v>
      </c>
      <c r="L908" s="65" t="n">
        <v>1408.399352</v>
      </c>
      <c r="M908" s="65" t="n">
        <v>787.697415</v>
      </c>
      <c r="N908" s="65" t="n">
        <v>211.3581665</v>
      </c>
      <c r="O908" s="65" t="n">
        <v>3377</v>
      </c>
      <c r="P908" s="65" t="n">
        <v>289.6</v>
      </c>
      <c r="Q908" s="65" t="n">
        <v>669.3890942</v>
      </c>
      <c r="R908" s="65" t="n">
        <v>142.3230785</v>
      </c>
      <c r="S908" s="65" t="n">
        <v>9707</v>
      </c>
      <c r="T908" s="66" t="n">
        <v>11147</v>
      </c>
      <c r="U908" s="66" t="n">
        <v>19835</v>
      </c>
      <c r="V908" s="65" t="n">
        <v>1559</v>
      </c>
      <c r="W908" s="66" t="n">
        <v>2670</v>
      </c>
      <c r="X908" s="65" t="n">
        <v>1635</v>
      </c>
      <c r="Y908" s="65" t="n">
        <v>1177.223709</v>
      </c>
      <c r="Z908" s="65" t="n">
        <v>651.3307043</v>
      </c>
      <c r="AA908" s="65" t="n">
        <v>989.5</v>
      </c>
      <c r="AB908" s="65" t="n">
        <v>1400</v>
      </c>
      <c r="AC908" s="67" t="n">
        <v>352.5</v>
      </c>
      <c r="AD908" s="63"/>
    </row>
    <row r="909" customFormat="false" ht="15" hidden="false" customHeight="false" outlineLevel="0" collapsed="false">
      <c r="A909" s="64" t="n">
        <v>35551</v>
      </c>
      <c r="B909" s="65" t="n">
        <v>955</v>
      </c>
      <c r="C909" s="65" t="n">
        <v>228.721489</v>
      </c>
      <c r="D909" s="65" t="n">
        <v>757.1207741</v>
      </c>
      <c r="E909" s="65" t="n">
        <v>1115.021389</v>
      </c>
      <c r="F909" s="65" t="n">
        <v>212.952039</v>
      </c>
      <c r="G909" s="65" t="n">
        <v>454.1131819</v>
      </c>
      <c r="H909" s="65" t="n">
        <v>8.893</v>
      </c>
      <c r="I909" s="65" t="n">
        <v>277.4</v>
      </c>
      <c r="J909" s="65" t="n">
        <v>702.3269798</v>
      </c>
      <c r="K909" s="65" t="n">
        <v>1353.657758</v>
      </c>
      <c r="L909" s="65" t="n">
        <v>1020.370955</v>
      </c>
      <c r="M909" s="65" t="n">
        <v>570.6787372</v>
      </c>
      <c r="N909" s="65" t="n">
        <v>153.1268343</v>
      </c>
      <c r="O909" s="65" t="n">
        <v>2123</v>
      </c>
      <c r="P909" s="65" t="n">
        <v>315.6</v>
      </c>
      <c r="Q909" s="65" t="n">
        <v>484.9655664</v>
      </c>
      <c r="R909" s="65" t="n">
        <v>103.1116177</v>
      </c>
      <c r="S909" s="65" t="n">
        <v>10788</v>
      </c>
      <c r="T909" s="66" t="n">
        <v>7227</v>
      </c>
      <c r="U909" s="66" t="n">
        <v>10426</v>
      </c>
      <c r="V909" s="65" t="n">
        <v>704.8</v>
      </c>
      <c r="W909" s="66" t="n">
        <v>1134</v>
      </c>
      <c r="X909" s="65" t="n">
        <v>1506</v>
      </c>
      <c r="Y909" s="65" t="n">
        <v>712.0978217</v>
      </c>
      <c r="Z909" s="65" t="n">
        <v>471.8824472</v>
      </c>
      <c r="AA909" s="65" t="n">
        <v>441.6</v>
      </c>
      <c r="AB909" s="65" t="n">
        <v>644</v>
      </c>
      <c r="AC909" s="67" t="n">
        <v>543</v>
      </c>
      <c r="AD909" s="63"/>
    </row>
    <row r="910" customFormat="false" ht="15" hidden="false" customHeight="false" outlineLevel="0" collapsed="false">
      <c r="A910" s="64" t="n">
        <v>35582</v>
      </c>
      <c r="B910" s="65" t="n">
        <v>2404</v>
      </c>
      <c r="C910" s="65" t="n">
        <v>83.25686123</v>
      </c>
      <c r="D910" s="65" t="n">
        <v>275.5993742</v>
      </c>
      <c r="E910" s="65" t="n">
        <v>268.3833302</v>
      </c>
      <c r="F910" s="65" t="n">
        <v>100.5223514</v>
      </c>
      <c r="G910" s="65" t="n">
        <v>214.3605906</v>
      </c>
      <c r="H910" s="65" t="n">
        <v>11.81</v>
      </c>
      <c r="I910" s="65" t="n">
        <v>200</v>
      </c>
      <c r="J910" s="65" t="n">
        <v>219.7738276</v>
      </c>
      <c r="K910" s="65" t="n">
        <v>492.7446767</v>
      </c>
      <c r="L910" s="65" t="n">
        <v>371.4250174</v>
      </c>
      <c r="M910" s="65" t="n">
        <v>207.7326474</v>
      </c>
      <c r="N910" s="65" t="n">
        <v>55.73966685</v>
      </c>
      <c r="O910" s="65" t="n">
        <v>4294</v>
      </c>
      <c r="P910" s="65" t="n">
        <v>278</v>
      </c>
      <c r="Q910" s="65" t="n">
        <v>176.5322141</v>
      </c>
      <c r="R910" s="65" t="n">
        <v>37.53363833</v>
      </c>
      <c r="S910" s="65" t="n">
        <v>16043</v>
      </c>
      <c r="T910" s="66" t="n">
        <v>9131</v>
      </c>
      <c r="U910" s="66" t="n">
        <v>14969</v>
      </c>
      <c r="V910" s="65" t="n">
        <v>993.7</v>
      </c>
      <c r="W910" s="66" t="n">
        <v>1231</v>
      </c>
      <c r="X910" s="65" t="n">
        <v>408.9</v>
      </c>
      <c r="Y910" s="65" t="n">
        <v>336.1402305</v>
      </c>
      <c r="Z910" s="65" t="n">
        <v>171.7698306</v>
      </c>
      <c r="AA910" s="65" t="n">
        <v>75</v>
      </c>
      <c r="AB910" s="65" t="n">
        <v>400</v>
      </c>
      <c r="AC910" s="67" t="n">
        <v>940.4</v>
      </c>
      <c r="AD910" s="63"/>
    </row>
    <row r="911" customFormat="false" ht="15" hidden="false" customHeight="false" outlineLevel="0" collapsed="false">
      <c r="A911" s="64" t="n">
        <v>35612</v>
      </c>
      <c r="B911" s="65" t="n">
        <v>714.9</v>
      </c>
      <c r="C911" s="65" t="n">
        <v>39.2044275</v>
      </c>
      <c r="D911" s="65" t="n">
        <v>129.7756788</v>
      </c>
      <c r="E911" s="65" t="n">
        <v>62.66505198</v>
      </c>
      <c r="F911" s="65" t="n">
        <v>69.91358734</v>
      </c>
      <c r="G911" s="65" t="n">
        <v>149.0884133</v>
      </c>
      <c r="H911" s="65" t="n">
        <v>14.61</v>
      </c>
      <c r="I911" s="65" t="n">
        <v>85</v>
      </c>
      <c r="J911" s="65" t="n">
        <v>75.17051833</v>
      </c>
      <c r="K911" s="65" t="n">
        <v>232.0261978</v>
      </c>
      <c r="L911" s="65" t="n">
        <v>174.8985603</v>
      </c>
      <c r="M911" s="65" t="n">
        <v>97.81823858</v>
      </c>
      <c r="N911" s="65" t="n">
        <v>26.24698668</v>
      </c>
      <c r="O911" s="65" t="n">
        <v>2084</v>
      </c>
      <c r="P911" s="65" t="n">
        <v>223.4</v>
      </c>
      <c r="Q911" s="65" t="n">
        <v>83.12641488</v>
      </c>
      <c r="R911" s="65" t="n">
        <v>17.67403648</v>
      </c>
      <c r="S911" s="65" t="n">
        <v>12765</v>
      </c>
      <c r="T911" s="66" t="n">
        <v>8103</v>
      </c>
      <c r="U911" s="66" t="n">
        <v>11547</v>
      </c>
      <c r="V911" s="65" t="n">
        <v>1146</v>
      </c>
      <c r="W911" s="66" t="n">
        <v>1157</v>
      </c>
      <c r="X911" s="65" t="n">
        <v>311.9</v>
      </c>
      <c r="Y911" s="65" t="n">
        <v>233.7865065</v>
      </c>
      <c r="Z911" s="65" t="n">
        <v>80.88387878</v>
      </c>
      <c r="AA911" s="65" t="n">
        <v>75</v>
      </c>
      <c r="AB911" s="65" t="n">
        <v>400</v>
      </c>
      <c r="AC911" s="67" t="n">
        <v>1171</v>
      </c>
      <c r="AD911" s="63"/>
    </row>
    <row r="912" customFormat="false" ht="15" hidden="false" customHeight="false" outlineLevel="0" collapsed="false">
      <c r="A912" s="64" t="n">
        <v>35643</v>
      </c>
      <c r="B912" s="65" t="n">
        <v>778.5</v>
      </c>
      <c r="C912" s="65" t="n">
        <v>33.5729831</v>
      </c>
      <c r="D912" s="65" t="n">
        <v>111.1343017</v>
      </c>
      <c r="E912" s="65" t="n">
        <v>94.82374947</v>
      </c>
      <c r="F912" s="65" t="n">
        <v>60.18795587</v>
      </c>
      <c r="G912" s="65" t="n">
        <v>128.3488258</v>
      </c>
      <c r="H912" s="65" t="n">
        <v>16.67</v>
      </c>
      <c r="I912" s="65" t="n">
        <v>85</v>
      </c>
      <c r="J912" s="65" t="n">
        <v>414.4064334</v>
      </c>
      <c r="K912" s="65" t="n">
        <v>198.697242</v>
      </c>
      <c r="L912" s="65" t="n">
        <v>149.7755938</v>
      </c>
      <c r="M912" s="65" t="n">
        <v>83.76732629</v>
      </c>
      <c r="N912" s="65" t="n">
        <v>22.47678888</v>
      </c>
      <c r="O912" s="65" t="n">
        <v>1671</v>
      </c>
      <c r="P912" s="65" t="n">
        <v>197</v>
      </c>
      <c r="Q912" s="65" t="n">
        <v>71.18588128</v>
      </c>
      <c r="R912" s="65" t="n">
        <v>15.13528359</v>
      </c>
      <c r="S912" s="65" t="n">
        <v>9147</v>
      </c>
      <c r="T912" s="66" t="n">
        <v>4593</v>
      </c>
      <c r="U912" s="66" t="n">
        <v>7462</v>
      </c>
      <c r="V912" s="65" t="n">
        <v>1063</v>
      </c>
      <c r="W912" s="66" t="n">
        <v>1052</v>
      </c>
      <c r="X912" s="65" t="n">
        <v>327.1</v>
      </c>
      <c r="Y912" s="65" t="n">
        <v>201.264625</v>
      </c>
      <c r="Z912" s="65" t="n">
        <v>69.26546995</v>
      </c>
      <c r="AA912" s="65" t="n">
        <v>75</v>
      </c>
      <c r="AB912" s="65" t="n">
        <v>400</v>
      </c>
      <c r="AC912" s="67" t="n">
        <v>1123</v>
      </c>
      <c r="AD912" s="63"/>
    </row>
    <row r="913" customFormat="false" ht="15" hidden="false" customHeight="false" outlineLevel="0" collapsed="false">
      <c r="A913" s="64" t="n">
        <v>35674</v>
      </c>
      <c r="B913" s="65" t="n">
        <v>713.3</v>
      </c>
      <c r="C913" s="65" t="n">
        <v>42.2006739</v>
      </c>
      <c r="D913" s="65" t="n">
        <v>139.6939441</v>
      </c>
      <c r="E913" s="65" t="n">
        <v>121.1891308</v>
      </c>
      <c r="F913" s="65" t="n">
        <v>54.29889684</v>
      </c>
      <c r="G913" s="65" t="n">
        <v>115.7906021</v>
      </c>
      <c r="H913" s="65" t="n">
        <v>14.36</v>
      </c>
      <c r="I913" s="65" t="n">
        <v>150</v>
      </c>
      <c r="J913" s="65" t="n">
        <v>119.8321578</v>
      </c>
      <c r="K913" s="65" t="n">
        <v>249.7590842</v>
      </c>
      <c r="L913" s="65" t="n">
        <v>188.2653971</v>
      </c>
      <c r="M913" s="65" t="n">
        <v>105.2941173</v>
      </c>
      <c r="N913" s="65" t="n">
        <v>28.25294479</v>
      </c>
      <c r="O913" s="65" t="n">
        <v>1000</v>
      </c>
      <c r="P913" s="65" t="n">
        <v>83.41</v>
      </c>
      <c r="Q913" s="65" t="n">
        <v>89.47945299</v>
      </c>
      <c r="R913" s="65" t="n">
        <v>19.02479637</v>
      </c>
      <c r="S913" s="65" t="n">
        <v>4727</v>
      </c>
      <c r="T913" s="66" t="n">
        <v>4034</v>
      </c>
      <c r="U913" s="66" t="n">
        <v>7806</v>
      </c>
      <c r="V913" s="65" t="n">
        <v>1296</v>
      </c>
      <c r="W913" s="66" t="n">
        <v>1316</v>
      </c>
      <c r="X913" s="65" t="n">
        <v>280</v>
      </c>
      <c r="Y913" s="65" t="n">
        <v>181.5719931</v>
      </c>
      <c r="Z913" s="65" t="n">
        <v>87.06552831</v>
      </c>
      <c r="AA913" s="65" t="n">
        <v>75</v>
      </c>
      <c r="AB913" s="65" t="n">
        <v>400</v>
      </c>
      <c r="AC913" s="67" t="n">
        <v>1064</v>
      </c>
      <c r="AD913" s="63"/>
    </row>
    <row r="914" customFormat="false" ht="15" hidden="false" customHeight="false" outlineLevel="0" collapsed="false">
      <c r="A914" s="64" t="n">
        <v>35704</v>
      </c>
      <c r="B914" s="65" t="n">
        <v>435.8</v>
      </c>
      <c r="C914" s="65" t="n">
        <v>141.4053739</v>
      </c>
      <c r="D914" s="65" t="n">
        <v>468.0843352</v>
      </c>
      <c r="E914" s="65" t="n">
        <v>528.3636741</v>
      </c>
      <c r="F914" s="65" t="n">
        <v>114.3320727</v>
      </c>
      <c r="G914" s="65" t="n">
        <v>243.8093646</v>
      </c>
      <c r="H914" s="65" t="n">
        <v>8.852</v>
      </c>
      <c r="I914" s="65" t="n">
        <v>200</v>
      </c>
      <c r="J914" s="65" t="n">
        <v>327.1767618</v>
      </c>
      <c r="K914" s="65" t="n">
        <v>836.8889265</v>
      </c>
      <c r="L914" s="65" t="n">
        <v>630.8368183</v>
      </c>
      <c r="M914" s="65" t="n">
        <v>352.8179208</v>
      </c>
      <c r="N914" s="65" t="n">
        <v>94.66953609</v>
      </c>
      <c r="O914" s="65" t="n">
        <v>2383</v>
      </c>
      <c r="P914" s="65" t="n">
        <v>276.4</v>
      </c>
      <c r="Q914" s="65" t="n">
        <v>299.826385</v>
      </c>
      <c r="R914" s="65" t="n">
        <v>63.74799725</v>
      </c>
      <c r="S914" s="65" t="n">
        <v>4551</v>
      </c>
      <c r="T914" s="66" t="n">
        <v>4034</v>
      </c>
      <c r="U914" s="66" t="n">
        <v>8139</v>
      </c>
      <c r="V914" s="65" t="n">
        <v>936.1</v>
      </c>
      <c r="W914" s="66" t="n">
        <v>1311</v>
      </c>
      <c r="X914" s="65" t="n">
        <v>781.7</v>
      </c>
      <c r="Y914" s="65" t="n">
        <v>382.3190437</v>
      </c>
      <c r="Z914" s="65" t="n">
        <v>291.7378431</v>
      </c>
      <c r="AA914" s="65" t="n">
        <v>150</v>
      </c>
      <c r="AB914" s="65" t="n">
        <v>450.1</v>
      </c>
      <c r="AC914" s="67" t="n">
        <v>749.8</v>
      </c>
      <c r="AD914" s="63"/>
    </row>
    <row r="915" customFormat="false" ht="15" hidden="false" customHeight="false" outlineLevel="0" collapsed="false">
      <c r="A915" s="64" t="n">
        <v>35735</v>
      </c>
      <c r="B915" s="65" t="n">
        <v>486.8</v>
      </c>
      <c r="C915" s="65" t="n">
        <v>200.482218</v>
      </c>
      <c r="D915" s="65" t="n">
        <v>663.6422872</v>
      </c>
      <c r="E915" s="65" t="n">
        <v>767.6866339</v>
      </c>
      <c r="F915" s="65" t="n">
        <v>146.1112764</v>
      </c>
      <c r="G915" s="65" t="n">
        <v>311.5774657</v>
      </c>
      <c r="H915" s="65" t="n">
        <v>61.73</v>
      </c>
      <c r="I915" s="65" t="n">
        <v>200</v>
      </c>
      <c r="J915" s="65" t="n">
        <v>228.9904498</v>
      </c>
      <c r="K915" s="65" t="n">
        <v>1186.527383</v>
      </c>
      <c r="L915" s="65" t="n">
        <v>894.3900863</v>
      </c>
      <c r="M915" s="65" t="n">
        <v>500.2194569</v>
      </c>
      <c r="N915" s="65" t="n">
        <v>134.2209143</v>
      </c>
      <c r="O915" s="65" t="n">
        <v>1200</v>
      </c>
      <c r="P915" s="65" t="n">
        <v>282.4</v>
      </c>
      <c r="Q915" s="65" t="n">
        <v>425.0889273</v>
      </c>
      <c r="R915" s="65" t="n">
        <v>90.38086412</v>
      </c>
      <c r="S915" s="65" t="n">
        <v>5264</v>
      </c>
      <c r="T915" s="66" t="n">
        <v>7225</v>
      </c>
      <c r="U915" s="66" t="n">
        <v>14897</v>
      </c>
      <c r="V915" s="65" t="n">
        <v>834.3</v>
      </c>
      <c r="W915" s="66" t="n">
        <v>1871</v>
      </c>
      <c r="X915" s="65" t="n">
        <v>200.1</v>
      </c>
      <c r="Y915" s="65" t="n">
        <v>488.586642</v>
      </c>
      <c r="Z915" s="65" t="n">
        <v>413.6211253</v>
      </c>
      <c r="AA915" s="65" t="n">
        <v>150</v>
      </c>
      <c r="AB915" s="65" t="n">
        <v>500.2</v>
      </c>
      <c r="AC915" s="67" t="n">
        <v>454.1</v>
      </c>
      <c r="AD915" s="63"/>
    </row>
    <row r="916" customFormat="false" ht="15" hidden="false" customHeight="false" outlineLevel="0" collapsed="false">
      <c r="A916" s="64" t="n">
        <v>35765</v>
      </c>
      <c r="B916" s="65" t="n">
        <v>500</v>
      </c>
      <c r="C916" s="65" t="n">
        <v>211.0647944</v>
      </c>
      <c r="D916" s="65" t="n">
        <v>698.6730508</v>
      </c>
      <c r="E916" s="65" t="n">
        <v>640.7923608</v>
      </c>
      <c r="F916" s="65" t="n">
        <v>154.5394806</v>
      </c>
      <c r="G916" s="65" t="n">
        <v>329.5503325</v>
      </c>
      <c r="H916" s="65" t="n">
        <v>395.4</v>
      </c>
      <c r="I916" s="65" t="n">
        <v>200</v>
      </c>
      <c r="J916" s="65" t="n">
        <v>2282.543106</v>
      </c>
      <c r="K916" s="65" t="n">
        <v>1249.158956</v>
      </c>
      <c r="L916" s="65" t="n">
        <v>941.6010135</v>
      </c>
      <c r="M916" s="65" t="n">
        <v>526.6238466</v>
      </c>
      <c r="N916" s="65" t="n">
        <v>141.3058473</v>
      </c>
      <c r="O916" s="65" t="n">
        <v>1200</v>
      </c>
      <c r="P916" s="65" t="n">
        <v>293.5</v>
      </c>
      <c r="Q916" s="65" t="n">
        <v>447.527506</v>
      </c>
      <c r="R916" s="65" t="n">
        <v>95.15167326</v>
      </c>
      <c r="S916" s="65" t="n">
        <v>9500</v>
      </c>
      <c r="T916" s="66" t="n">
        <v>16136</v>
      </c>
      <c r="U916" s="66" t="n">
        <v>27760</v>
      </c>
      <c r="V916" s="65" t="n">
        <v>668.7</v>
      </c>
      <c r="W916" s="66" t="n">
        <v>1359</v>
      </c>
      <c r="X916" s="65" t="n">
        <v>200.4</v>
      </c>
      <c r="Y916" s="65" t="n">
        <v>516.7700108</v>
      </c>
      <c r="Z916" s="65" t="n">
        <v>435.4543691</v>
      </c>
      <c r="AA916" s="65" t="n">
        <v>159.1</v>
      </c>
      <c r="AB916" s="65" t="n">
        <v>2152</v>
      </c>
      <c r="AC916" s="67" t="n">
        <v>2080</v>
      </c>
      <c r="AD916" s="63"/>
    </row>
    <row r="917" customFormat="false" ht="15" hidden="false" customHeight="false" outlineLevel="0" collapsed="false">
      <c r="A917" s="64" t="n">
        <v>35796</v>
      </c>
      <c r="B917" s="65" t="n">
        <v>3681</v>
      </c>
      <c r="C917" s="65" t="n">
        <v>627.2289802</v>
      </c>
      <c r="D917" s="65" t="n">
        <v>2076.272296</v>
      </c>
      <c r="E917" s="65" t="n">
        <v>1659.685606</v>
      </c>
      <c r="F917" s="65" t="n">
        <v>648.5090416</v>
      </c>
      <c r="G917" s="65" t="n">
        <v>1382.924088</v>
      </c>
      <c r="H917" s="65" t="n">
        <v>553.7</v>
      </c>
      <c r="I917" s="65" t="n">
        <v>200</v>
      </c>
      <c r="J917" s="65" t="n">
        <v>4813.062277</v>
      </c>
      <c r="K917" s="65" t="n">
        <v>3712.171423</v>
      </c>
      <c r="L917" s="65" t="n">
        <v>2798.19022</v>
      </c>
      <c r="M917" s="65" t="n">
        <v>1564.987374</v>
      </c>
      <c r="N917" s="65" t="n">
        <v>419.9237621</v>
      </c>
      <c r="O917" s="65" t="n">
        <v>1200</v>
      </c>
      <c r="P917" s="65" t="n">
        <v>294.1</v>
      </c>
      <c r="Q917" s="65" t="n">
        <v>1329.933881</v>
      </c>
      <c r="R917" s="65" t="n">
        <v>282.7657126</v>
      </c>
      <c r="S917" s="65" t="n">
        <v>12067</v>
      </c>
      <c r="T917" s="66" t="n">
        <v>18408</v>
      </c>
      <c r="U917" s="66" t="n">
        <v>31416</v>
      </c>
      <c r="V917" s="65" t="n">
        <v>627.9</v>
      </c>
      <c r="W917" s="66" t="n">
        <v>1225</v>
      </c>
      <c r="X917" s="65" t="n">
        <v>225.9</v>
      </c>
      <c r="Y917" s="65" t="n">
        <v>2168.57222</v>
      </c>
      <c r="Z917" s="65" t="n">
        <v>1294.055698</v>
      </c>
      <c r="AA917" s="65" t="n">
        <v>168.3</v>
      </c>
      <c r="AB917" s="65" t="n">
        <v>3480</v>
      </c>
      <c r="AC917" s="67" t="n">
        <v>1739</v>
      </c>
      <c r="AD917" s="63"/>
    </row>
    <row r="918" customFormat="false" ht="15" hidden="false" customHeight="false" outlineLevel="0" collapsed="false">
      <c r="A918" s="64" t="n">
        <v>35827</v>
      </c>
      <c r="B918" s="65" t="n">
        <v>7547</v>
      </c>
      <c r="C918" s="65" t="n">
        <v>379.4819476</v>
      </c>
      <c r="D918" s="65" t="n">
        <v>1256.172593</v>
      </c>
      <c r="E918" s="65" t="n">
        <v>866.6679314</v>
      </c>
      <c r="F918" s="65" t="n">
        <v>299.7511375</v>
      </c>
      <c r="G918" s="65" t="n">
        <v>639.2093895</v>
      </c>
      <c r="H918" s="65" t="n">
        <v>86.82</v>
      </c>
      <c r="I918" s="65" t="n">
        <v>200</v>
      </c>
      <c r="J918" s="65" t="n">
        <v>1025.517682</v>
      </c>
      <c r="K918" s="65" t="n">
        <v>2245.913512</v>
      </c>
      <c r="L918" s="65" t="n">
        <v>1692.942622</v>
      </c>
      <c r="M918" s="65" t="n">
        <v>946.8383561</v>
      </c>
      <c r="N918" s="65" t="n">
        <v>254.0595096</v>
      </c>
      <c r="O918" s="65" t="n">
        <v>3077</v>
      </c>
      <c r="P918" s="65" t="n">
        <v>289.5</v>
      </c>
      <c r="Q918" s="65" t="n">
        <v>804.62784</v>
      </c>
      <c r="R918" s="65" t="n">
        <v>171.0770496</v>
      </c>
      <c r="S918" s="65" t="n">
        <v>9077</v>
      </c>
      <c r="T918" s="66" t="n">
        <v>12632</v>
      </c>
      <c r="U918" s="66" t="n">
        <v>29067</v>
      </c>
      <c r="V918" s="65" t="n">
        <v>271.2</v>
      </c>
      <c r="W918" s="66" t="n">
        <v>854</v>
      </c>
      <c r="X918" s="65" t="n">
        <v>590.4</v>
      </c>
      <c r="Y918" s="65" t="n">
        <v>1002.348384</v>
      </c>
      <c r="Z918" s="65" t="n">
        <v>782.9210577</v>
      </c>
      <c r="AA918" s="65" t="n">
        <v>150</v>
      </c>
      <c r="AB918" s="65" t="n">
        <v>2793</v>
      </c>
      <c r="AC918" s="67" t="n">
        <v>277.4</v>
      </c>
      <c r="AD918" s="63"/>
    </row>
    <row r="919" customFormat="false" ht="15" hidden="false" customHeight="false" outlineLevel="0" collapsed="false">
      <c r="A919" s="64" t="n">
        <v>35855</v>
      </c>
      <c r="B919" s="65" t="n">
        <v>3297</v>
      </c>
      <c r="C919" s="65" t="n">
        <v>165.4816808</v>
      </c>
      <c r="D919" s="65" t="n">
        <v>547.782453</v>
      </c>
      <c r="E919" s="65" t="n">
        <v>645.487775</v>
      </c>
      <c r="F919" s="65" t="n">
        <v>119.4755565</v>
      </c>
      <c r="G919" s="65" t="n">
        <v>254.7776738</v>
      </c>
      <c r="H919" s="65" t="n">
        <v>112.4</v>
      </c>
      <c r="I919" s="65" t="n">
        <v>200</v>
      </c>
      <c r="J919" s="65" t="n">
        <v>445.1964644</v>
      </c>
      <c r="K919" s="65" t="n">
        <v>979.3813519</v>
      </c>
      <c r="L919" s="65" t="n">
        <v>738.2458966</v>
      </c>
      <c r="M919" s="65" t="n">
        <v>412.8902669</v>
      </c>
      <c r="N919" s="65" t="n">
        <v>110.7883917</v>
      </c>
      <c r="O919" s="65" t="n">
        <v>5378</v>
      </c>
      <c r="P919" s="65" t="n">
        <v>330.5</v>
      </c>
      <c r="Q919" s="65" t="n">
        <v>350.8761569</v>
      </c>
      <c r="R919" s="65" t="n">
        <v>74.60201437</v>
      </c>
      <c r="S919" s="65" t="n">
        <v>12591</v>
      </c>
      <c r="T919" s="66" t="n">
        <v>14480</v>
      </c>
      <c r="U919" s="66" t="n">
        <v>30341</v>
      </c>
      <c r="V919" s="65" t="n">
        <v>169.6</v>
      </c>
      <c r="W919" s="66" t="n">
        <v>711.4</v>
      </c>
      <c r="X919" s="65" t="n">
        <v>827.9</v>
      </c>
      <c r="Y919" s="65" t="n">
        <v>399.5185205</v>
      </c>
      <c r="Z919" s="65" t="n">
        <v>341.4104239</v>
      </c>
      <c r="AA919" s="65" t="n">
        <v>150</v>
      </c>
      <c r="AB919" s="65" t="n">
        <v>4466</v>
      </c>
      <c r="AC919" s="67" t="n">
        <v>242.2</v>
      </c>
      <c r="AD919" s="63"/>
    </row>
    <row r="920" customFormat="false" ht="15" hidden="false" customHeight="false" outlineLevel="0" collapsed="false">
      <c r="A920" s="64" t="n">
        <v>35886</v>
      </c>
      <c r="B920" s="65" t="n">
        <v>3535</v>
      </c>
      <c r="C920" s="65" t="n">
        <v>93.13033661</v>
      </c>
      <c r="D920" s="65" t="n">
        <v>308.2828503</v>
      </c>
      <c r="E920" s="65" t="n">
        <v>1367.859698</v>
      </c>
      <c r="F920" s="65" t="n">
        <v>100.0927652</v>
      </c>
      <c r="G920" s="65" t="n">
        <v>213.4445123</v>
      </c>
      <c r="H920" s="65" t="n">
        <v>5.559</v>
      </c>
      <c r="I920" s="65" t="n">
        <v>200</v>
      </c>
      <c r="J920" s="65" t="n">
        <v>201.749956</v>
      </c>
      <c r="K920" s="65" t="n">
        <v>551.1795295</v>
      </c>
      <c r="L920" s="65" t="n">
        <v>415.4725074</v>
      </c>
      <c r="M920" s="65" t="n">
        <v>232.3677724</v>
      </c>
      <c r="N920" s="65" t="n">
        <v>62.34986353</v>
      </c>
      <c r="O920" s="65" t="n">
        <v>4046</v>
      </c>
      <c r="P920" s="65" t="n">
        <v>256</v>
      </c>
      <c r="Q920" s="65" t="n">
        <v>197.4672631</v>
      </c>
      <c r="R920" s="65" t="n">
        <v>41.98477243</v>
      </c>
      <c r="S920" s="65" t="n">
        <v>8924</v>
      </c>
      <c r="T920" s="66" t="n">
        <v>10060</v>
      </c>
      <c r="U920" s="66" t="n">
        <v>22080</v>
      </c>
      <c r="V920" s="65" t="n">
        <v>591.7</v>
      </c>
      <c r="W920" s="66" t="n">
        <v>999.5</v>
      </c>
      <c r="X920" s="65" t="n">
        <v>1633</v>
      </c>
      <c r="Y920" s="65" t="n">
        <v>334.7037221</v>
      </c>
      <c r="Z920" s="65" t="n">
        <v>192.140106</v>
      </c>
      <c r="AA920" s="65" t="n">
        <v>562.5</v>
      </c>
      <c r="AB920" s="65" t="n">
        <v>3138</v>
      </c>
      <c r="AC920" s="67" t="n">
        <v>326</v>
      </c>
      <c r="AD920" s="63"/>
    </row>
    <row r="921" customFormat="false" ht="15" hidden="false" customHeight="false" outlineLevel="0" collapsed="false">
      <c r="A921" s="64" t="n">
        <v>35916</v>
      </c>
      <c r="B921" s="65" t="n">
        <v>2519</v>
      </c>
      <c r="C921" s="65" t="n">
        <v>52.00738361</v>
      </c>
      <c r="D921" s="65" t="n">
        <v>172.1564105</v>
      </c>
      <c r="E921" s="65" t="n">
        <v>298.6342075</v>
      </c>
      <c r="F921" s="65" t="n">
        <v>63.232801</v>
      </c>
      <c r="G921" s="65" t="n">
        <v>134.8418573</v>
      </c>
      <c r="H921" s="65" t="n">
        <v>8.022</v>
      </c>
      <c r="I921" s="65" t="n">
        <v>277.4</v>
      </c>
      <c r="J921" s="65" t="n">
        <v>145.8620649</v>
      </c>
      <c r="K921" s="65" t="n">
        <v>307.7987933</v>
      </c>
      <c r="L921" s="65" t="n">
        <v>232.0150325</v>
      </c>
      <c r="M921" s="65" t="n">
        <v>129.7626565</v>
      </c>
      <c r="N921" s="65" t="n">
        <v>34.81844251</v>
      </c>
      <c r="O921" s="65" t="n">
        <v>2085</v>
      </c>
      <c r="P921" s="65" t="n">
        <v>291.6</v>
      </c>
      <c r="Q921" s="65" t="n">
        <v>110.2729366</v>
      </c>
      <c r="R921" s="65" t="n">
        <v>23.44583135</v>
      </c>
      <c r="S921" s="65" t="n">
        <v>8972</v>
      </c>
      <c r="T921" s="66" t="n">
        <v>6504</v>
      </c>
      <c r="U921" s="66" t="n">
        <v>13478</v>
      </c>
      <c r="V921" s="65" t="n">
        <v>423</v>
      </c>
      <c r="W921" s="66" t="n">
        <v>1265</v>
      </c>
      <c r="X921" s="65" t="n">
        <v>1501</v>
      </c>
      <c r="Y921" s="65" t="n">
        <v>211.4463898</v>
      </c>
      <c r="Z921" s="65" t="n">
        <v>107.2980574</v>
      </c>
      <c r="AA921" s="65" t="n">
        <v>524.2</v>
      </c>
      <c r="AB921" s="65" t="n">
        <v>2365</v>
      </c>
      <c r="AC921" s="67" t="n">
        <v>462.1</v>
      </c>
      <c r="AD921" s="63"/>
    </row>
    <row r="922" customFormat="false" ht="15" hidden="false" customHeight="false" outlineLevel="0" collapsed="false">
      <c r="A922" s="64" t="n">
        <v>35947</v>
      </c>
      <c r="B922" s="65" t="n">
        <v>3122</v>
      </c>
      <c r="C922" s="65" t="n">
        <v>36.48257342</v>
      </c>
      <c r="D922" s="65" t="n">
        <v>120.7657153</v>
      </c>
      <c r="E922" s="65" t="n">
        <v>29.85831089</v>
      </c>
      <c r="F922" s="65" t="n">
        <v>50.86715658</v>
      </c>
      <c r="G922" s="65" t="n">
        <v>108.4725295</v>
      </c>
      <c r="H922" s="65" t="n">
        <v>9.921</v>
      </c>
      <c r="I922" s="65" t="n">
        <v>200</v>
      </c>
      <c r="J922" s="65" t="n">
        <v>117.5711301</v>
      </c>
      <c r="K922" s="65" t="n">
        <v>215.9172659</v>
      </c>
      <c r="L922" s="65" t="n">
        <v>162.755841</v>
      </c>
      <c r="M922" s="65" t="n">
        <v>91.02699105</v>
      </c>
      <c r="N922" s="65" t="n">
        <v>24.42473159</v>
      </c>
      <c r="O922" s="65" t="n">
        <v>4899</v>
      </c>
      <c r="P922" s="65" t="n">
        <v>279.2</v>
      </c>
      <c r="Q922" s="65" t="n">
        <v>77.3551797</v>
      </c>
      <c r="R922" s="65" t="n">
        <v>16.44697741</v>
      </c>
      <c r="S922" s="65" t="n">
        <v>13353</v>
      </c>
      <c r="T922" s="66" t="n">
        <v>6112</v>
      </c>
      <c r="U922" s="66" t="n">
        <v>14538</v>
      </c>
      <c r="V922" s="65" t="n">
        <v>864.9</v>
      </c>
      <c r="W922" s="66" t="n">
        <v>948.8</v>
      </c>
      <c r="X922" s="65" t="n">
        <v>646.3</v>
      </c>
      <c r="Y922" s="65" t="n">
        <v>170.096476</v>
      </c>
      <c r="Z922" s="65" t="n">
        <v>75.26833662</v>
      </c>
      <c r="AA922" s="65" t="n">
        <v>75</v>
      </c>
      <c r="AB922" s="65" t="n">
        <v>1526</v>
      </c>
      <c r="AC922" s="67" t="n">
        <v>684.7</v>
      </c>
      <c r="AD922" s="63"/>
    </row>
    <row r="923" customFormat="false" ht="15" hidden="false" customHeight="false" outlineLevel="0" collapsed="false">
      <c r="A923" s="64" t="n">
        <v>35977</v>
      </c>
      <c r="B923" s="65" t="n">
        <v>2054</v>
      </c>
      <c r="C923" s="65" t="n">
        <v>28.8911035</v>
      </c>
      <c r="D923" s="65" t="n">
        <v>95.63620255</v>
      </c>
      <c r="E923" s="65" t="n">
        <v>9.562690434</v>
      </c>
      <c r="F923" s="65" t="n">
        <v>46.57785879</v>
      </c>
      <c r="G923" s="65" t="n">
        <v>99.32574377</v>
      </c>
      <c r="H923" s="65" t="n">
        <v>14.28</v>
      </c>
      <c r="I923" s="65" t="n">
        <v>85</v>
      </c>
      <c r="J923" s="65" t="n">
        <v>105.5639724</v>
      </c>
      <c r="K923" s="65" t="n">
        <v>170.9881593</v>
      </c>
      <c r="L923" s="65" t="n">
        <v>128.8888202</v>
      </c>
      <c r="M923" s="65" t="n">
        <v>72.08565551</v>
      </c>
      <c r="N923" s="65" t="n">
        <v>19.34231558</v>
      </c>
      <c r="O923" s="65" t="n">
        <v>8082</v>
      </c>
      <c r="P923" s="65" t="n">
        <v>246.5</v>
      </c>
      <c r="Q923" s="65" t="n">
        <v>61.25874064</v>
      </c>
      <c r="R923" s="65" t="n">
        <v>13.02461099</v>
      </c>
      <c r="S923" s="65" t="n">
        <v>13070</v>
      </c>
      <c r="T923" s="66" t="n">
        <v>7305</v>
      </c>
      <c r="U923" s="66" t="n">
        <v>17870</v>
      </c>
      <c r="V923" s="65" t="n">
        <v>1057</v>
      </c>
      <c r="W923" s="66" t="n">
        <v>1022</v>
      </c>
      <c r="X923" s="65" t="n">
        <v>326.4</v>
      </c>
      <c r="Y923" s="65" t="n">
        <v>155.7533421</v>
      </c>
      <c r="Z923" s="65" t="n">
        <v>59.60613794</v>
      </c>
      <c r="AA923" s="65" t="n">
        <v>75</v>
      </c>
      <c r="AB923" s="65" t="n">
        <v>774.1</v>
      </c>
      <c r="AC923" s="67" t="n">
        <v>990.5</v>
      </c>
      <c r="AD923" s="63"/>
    </row>
    <row r="924" customFormat="false" ht="15" hidden="false" customHeight="false" outlineLevel="0" collapsed="false">
      <c r="A924" s="64" t="n">
        <v>36008</v>
      </c>
      <c r="B924" s="65" t="n">
        <v>1492</v>
      </c>
      <c r="C924" s="65" t="n">
        <v>27.30085216</v>
      </c>
      <c r="D924" s="65" t="n">
        <v>90.37210457</v>
      </c>
      <c r="E924" s="65" t="n">
        <v>79.35278448</v>
      </c>
      <c r="F924" s="65" t="n">
        <v>49.97707148</v>
      </c>
      <c r="G924" s="65" t="n">
        <v>106.5744524</v>
      </c>
      <c r="H924" s="65" t="n">
        <v>14.82</v>
      </c>
      <c r="I924" s="65" t="n">
        <v>85</v>
      </c>
      <c r="J924" s="65" t="n">
        <v>233.8252141</v>
      </c>
      <c r="K924" s="65" t="n">
        <v>161.5764679</v>
      </c>
      <c r="L924" s="65" t="n">
        <v>121.7944003</v>
      </c>
      <c r="M924" s="65" t="n">
        <v>68.11784893</v>
      </c>
      <c r="N924" s="65" t="n">
        <v>18.27765762</v>
      </c>
      <c r="O924" s="65" t="n">
        <v>3421</v>
      </c>
      <c r="P924" s="65" t="n">
        <v>213</v>
      </c>
      <c r="Q924" s="65" t="n">
        <v>57.88687931</v>
      </c>
      <c r="R924" s="65" t="n">
        <v>12.30769808</v>
      </c>
      <c r="S924" s="65" t="n">
        <v>9771</v>
      </c>
      <c r="T924" s="66" t="n">
        <v>5422</v>
      </c>
      <c r="U924" s="66" t="n">
        <v>11218</v>
      </c>
      <c r="V924" s="65" t="n">
        <v>1297</v>
      </c>
      <c r="W924" s="66" t="n">
        <v>1310</v>
      </c>
      <c r="X924" s="65" t="n">
        <v>329</v>
      </c>
      <c r="Y924" s="65" t="n">
        <v>167.1200891</v>
      </c>
      <c r="Z924" s="65" t="n">
        <v>56.32524072</v>
      </c>
      <c r="AA924" s="65" t="n">
        <v>75</v>
      </c>
      <c r="AB924" s="65" t="n">
        <v>600</v>
      </c>
      <c r="AC924" s="67" t="n">
        <v>1178</v>
      </c>
      <c r="AD924" s="63"/>
    </row>
    <row r="925" customFormat="false" ht="15" hidden="false" customHeight="false" outlineLevel="0" collapsed="false">
      <c r="A925" s="64" t="n">
        <v>36039</v>
      </c>
      <c r="B925" s="65" t="n">
        <v>1121</v>
      </c>
      <c r="C925" s="65" t="n">
        <v>30.33425236</v>
      </c>
      <c r="D925" s="65" t="n">
        <v>100.4133575</v>
      </c>
      <c r="E925" s="65" t="n">
        <v>54.67637321</v>
      </c>
      <c r="F925" s="65" t="n">
        <v>36.79562181</v>
      </c>
      <c r="G925" s="65" t="n">
        <v>78.46544686</v>
      </c>
      <c r="H925" s="65" t="n">
        <v>19.04</v>
      </c>
      <c r="I925" s="65" t="n">
        <v>150</v>
      </c>
      <c r="J925" s="65" t="n">
        <v>108.6770014</v>
      </c>
      <c r="K925" s="65" t="n">
        <v>179.5292442</v>
      </c>
      <c r="L925" s="65" t="n">
        <v>135.3269874</v>
      </c>
      <c r="M925" s="65" t="n">
        <v>75.68642942</v>
      </c>
      <c r="N925" s="65" t="n">
        <v>20.30848984</v>
      </c>
      <c r="O925" s="65" t="n">
        <v>1000</v>
      </c>
      <c r="P925" s="65" t="n">
        <v>78.38</v>
      </c>
      <c r="Q925" s="65" t="n">
        <v>64.31869582</v>
      </c>
      <c r="R925" s="65" t="n">
        <v>13.67520755</v>
      </c>
      <c r="S925" s="65" t="n">
        <v>5285</v>
      </c>
      <c r="T925" s="66" t="n">
        <v>4611</v>
      </c>
      <c r="U925" s="66" t="n">
        <v>8663</v>
      </c>
      <c r="V925" s="65" t="n">
        <v>1139</v>
      </c>
      <c r="W925" s="66" t="n">
        <v>1123</v>
      </c>
      <c r="X925" s="65" t="n">
        <v>280</v>
      </c>
      <c r="Y925" s="65" t="n">
        <v>123.0421754</v>
      </c>
      <c r="Z925" s="65" t="n">
        <v>62.58354343</v>
      </c>
      <c r="AA925" s="65" t="n">
        <v>75</v>
      </c>
      <c r="AB925" s="65" t="n">
        <v>500</v>
      </c>
      <c r="AC925" s="67" t="n">
        <v>1103</v>
      </c>
      <c r="AD925" s="63"/>
    </row>
    <row r="926" customFormat="false" ht="15" hidden="false" customHeight="false" outlineLevel="0" collapsed="false">
      <c r="A926" s="64" t="n">
        <v>36069</v>
      </c>
      <c r="B926" s="65" t="n">
        <v>1134</v>
      </c>
      <c r="C926" s="65" t="n">
        <v>66.67274189</v>
      </c>
      <c r="D926" s="65" t="n">
        <v>220.7021219</v>
      </c>
      <c r="E926" s="65" t="n">
        <v>287.30569</v>
      </c>
      <c r="F926" s="65" t="n">
        <v>58.49390385</v>
      </c>
      <c r="G926" s="65" t="n">
        <v>124.7363159</v>
      </c>
      <c r="H926" s="65" t="n">
        <v>9.357</v>
      </c>
      <c r="I926" s="65" t="n">
        <v>200</v>
      </c>
      <c r="J926" s="65" t="n">
        <v>162.4211298</v>
      </c>
      <c r="K926" s="65" t="n">
        <v>394.5937687</v>
      </c>
      <c r="L926" s="65" t="n">
        <v>297.4400421</v>
      </c>
      <c r="M926" s="65" t="n">
        <v>166.3539194</v>
      </c>
      <c r="N926" s="65" t="n">
        <v>44.63675865</v>
      </c>
      <c r="O926" s="65" t="n">
        <v>1700</v>
      </c>
      <c r="P926" s="65" t="n">
        <v>255.2</v>
      </c>
      <c r="Q926" s="65" t="n">
        <v>141.3683698</v>
      </c>
      <c r="R926" s="65" t="n">
        <v>30.05722944</v>
      </c>
      <c r="S926" s="65" t="n">
        <v>5351</v>
      </c>
      <c r="T926" s="66" t="n">
        <v>4611</v>
      </c>
      <c r="U926" s="66" t="n">
        <v>8703</v>
      </c>
      <c r="V926" s="65" t="n">
        <v>681.8</v>
      </c>
      <c r="W926" s="66" t="n">
        <v>907.6</v>
      </c>
      <c r="X926" s="65" t="n">
        <v>780.4</v>
      </c>
      <c r="Y926" s="65" t="n">
        <v>195.5998248</v>
      </c>
      <c r="Z926" s="65" t="n">
        <v>137.5546161</v>
      </c>
      <c r="AA926" s="65" t="n">
        <v>150</v>
      </c>
      <c r="AB926" s="65" t="n">
        <v>594.1</v>
      </c>
      <c r="AC926" s="67" t="n">
        <v>748.1</v>
      </c>
      <c r="AD926" s="63"/>
    </row>
    <row r="927" customFormat="false" ht="15" hidden="false" customHeight="false" outlineLevel="0" collapsed="false">
      <c r="A927" s="64" t="n">
        <v>36100</v>
      </c>
      <c r="B927" s="65" t="n">
        <v>1350</v>
      </c>
      <c r="C927" s="65" t="n">
        <v>59.54321032</v>
      </c>
      <c r="D927" s="65" t="n">
        <v>197.1017314</v>
      </c>
      <c r="E927" s="65" t="n">
        <v>207.2399708</v>
      </c>
      <c r="F927" s="65" t="n">
        <v>46.20554874</v>
      </c>
      <c r="G927" s="65" t="n">
        <v>98.5318049</v>
      </c>
      <c r="H927" s="65" t="n">
        <v>267.5</v>
      </c>
      <c r="I927" s="65" t="n">
        <v>200</v>
      </c>
      <c r="J927" s="65" t="n">
        <v>123.337271</v>
      </c>
      <c r="K927" s="65" t="n">
        <v>352.3985829</v>
      </c>
      <c r="L927" s="65" t="n">
        <v>265.6338181</v>
      </c>
      <c r="M927" s="65" t="n">
        <v>148.5651577</v>
      </c>
      <c r="N927" s="65" t="n">
        <v>39.86360592</v>
      </c>
      <c r="O927" s="65" t="n">
        <v>1700</v>
      </c>
      <c r="P927" s="65" t="n">
        <v>272.1</v>
      </c>
      <c r="Q927" s="65" t="n">
        <v>126.2513935</v>
      </c>
      <c r="R927" s="65" t="n">
        <v>26.84311285</v>
      </c>
      <c r="S927" s="65" t="n">
        <v>4119</v>
      </c>
      <c r="T927" s="66" t="n">
        <v>4611</v>
      </c>
      <c r="U927" s="66" t="n">
        <v>11053</v>
      </c>
      <c r="V927" s="65" t="n">
        <v>894.9</v>
      </c>
      <c r="W927" s="66" t="n">
        <v>1367</v>
      </c>
      <c r="X927" s="65" t="n">
        <v>200.2</v>
      </c>
      <c r="Y927" s="65" t="n">
        <v>154.5083614</v>
      </c>
      <c r="Z927" s="65" t="n">
        <v>122.8454568</v>
      </c>
      <c r="AA927" s="65" t="n">
        <v>150</v>
      </c>
      <c r="AB927" s="65" t="n">
        <v>633.2</v>
      </c>
      <c r="AC927" s="67" t="n">
        <v>359.7</v>
      </c>
      <c r="AD927" s="63"/>
    </row>
    <row r="928" customFormat="false" ht="15" hidden="false" customHeight="false" outlineLevel="0" collapsed="false">
      <c r="A928" s="64" t="n">
        <v>36130</v>
      </c>
      <c r="B928" s="65" t="n">
        <v>1435</v>
      </c>
      <c r="C928" s="65" t="n">
        <v>276.9522734</v>
      </c>
      <c r="D928" s="65" t="n">
        <v>916.7757718</v>
      </c>
      <c r="E928" s="65" t="n">
        <v>935.0030598</v>
      </c>
      <c r="F928" s="65" t="n">
        <v>214.3991384</v>
      </c>
      <c r="G928" s="65" t="n">
        <v>457.1990736</v>
      </c>
      <c r="H928" s="65" t="n">
        <v>466.1</v>
      </c>
      <c r="I928" s="65" t="n">
        <v>200</v>
      </c>
      <c r="J928" s="65" t="n">
        <v>948.1975577</v>
      </c>
      <c r="K928" s="65" t="n">
        <v>1639.10525</v>
      </c>
      <c r="L928" s="65" t="n">
        <v>1235.537845</v>
      </c>
      <c r="M928" s="65" t="n">
        <v>691.0184711</v>
      </c>
      <c r="N928" s="65" t="n">
        <v>185.41688</v>
      </c>
      <c r="O928" s="65" t="n">
        <v>1700</v>
      </c>
      <c r="P928" s="65" t="n">
        <v>296</v>
      </c>
      <c r="Q928" s="65" t="n">
        <v>587.2308575</v>
      </c>
      <c r="R928" s="65" t="n">
        <v>124.8548925</v>
      </c>
      <c r="S928" s="65" t="n">
        <v>17201</v>
      </c>
      <c r="T928" s="66" t="n">
        <v>26476</v>
      </c>
      <c r="U928" s="66" t="n">
        <v>45338</v>
      </c>
      <c r="V928" s="65" t="n">
        <v>673.5</v>
      </c>
      <c r="W928" s="66" t="n">
        <v>1435</v>
      </c>
      <c r="X928" s="65" t="n">
        <v>200.6</v>
      </c>
      <c r="Y928" s="65" t="n">
        <v>716.9368284</v>
      </c>
      <c r="Z928" s="65" t="n">
        <v>571.3888847</v>
      </c>
      <c r="AA928" s="65" t="n">
        <v>158.8</v>
      </c>
      <c r="AB928" s="65" t="n">
        <v>2637</v>
      </c>
      <c r="AC928" s="67" t="n">
        <v>4636</v>
      </c>
      <c r="AD928" s="63"/>
    </row>
    <row r="929" customFormat="false" ht="15" hidden="false" customHeight="false" outlineLevel="0" collapsed="false">
      <c r="A929" s="64" t="n">
        <v>36161</v>
      </c>
      <c r="B929" s="65" t="n">
        <v>8221</v>
      </c>
      <c r="C929" s="65" t="n">
        <v>915.9356257</v>
      </c>
      <c r="D929" s="65" t="n">
        <v>3031.957745</v>
      </c>
      <c r="E929" s="65" t="n">
        <v>2650.306539</v>
      </c>
      <c r="F929" s="65" t="n">
        <v>848.877566</v>
      </c>
      <c r="G929" s="65" t="n">
        <v>1810.203341</v>
      </c>
      <c r="H929" s="65" t="n">
        <v>208.6</v>
      </c>
      <c r="I929" s="65" t="n">
        <v>200</v>
      </c>
      <c r="J929" s="65" t="n">
        <v>4758.236945</v>
      </c>
      <c r="K929" s="65" t="n">
        <v>5420.843364</v>
      </c>
      <c r="L929" s="65" t="n">
        <v>4086.166601</v>
      </c>
      <c r="M929" s="65" t="n">
        <v>2285.33396</v>
      </c>
      <c r="N929" s="65" t="n">
        <v>613.2100811</v>
      </c>
      <c r="O929" s="65" t="n">
        <v>1700</v>
      </c>
      <c r="P929" s="65" t="n">
        <v>267</v>
      </c>
      <c r="Q929" s="65" t="n">
        <v>1942.087914</v>
      </c>
      <c r="R929" s="65" t="n">
        <v>412.9196801</v>
      </c>
      <c r="S929" s="65" t="n">
        <v>28453</v>
      </c>
      <c r="T929" s="66" t="n">
        <v>38828</v>
      </c>
      <c r="U929" s="66" t="n">
        <v>65319</v>
      </c>
      <c r="V929" s="65" t="n">
        <v>256.9</v>
      </c>
      <c r="W929" s="66" t="n">
        <v>763.2</v>
      </c>
      <c r="X929" s="65" t="n">
        <v>225.9</v>
      </c>
      <c r="Y929" s="65" t="n">
        <v>2838.591584</v>
      </c>
      <c r="Z929" s="65" t="n">
        <v>1889.695395</v>
      </c>
      <c r="AA929" s="65" t="n">
        <v>167.4</v>
      </c>
      <c r="AB929" s="65" t="n">
        <v>8448</v>
      </c>
      <c r="AC929" s="67" t="n">
        <v>6087</v>
      </c>
      <c r="AD929" s="63"/>
    </row>
    <row r="930" customFormat="false" ht="15" hidden="false" customHeight="false" outlineLevel="0" collapsed="false">
      <c r="A930" s="64" t="n">
        <v>36192</v>
      </c>
      <c r="B930" s="65" t="n">
        <v>1616</v>
      </c>
      <c r="C930" s="65" t="n">
        <v>335.8715296</v>
      </c>
      <c r="D930" s="65" t="n">
        <v>1111.812072</v>
      </c>
      <c r="E930" s="65" t="n">
        <v>901.8502206</v>
      </c>
      <c r="F930" s="65" t="n">
        <v>264.199445</v>
      </c>
      <c r="G930" s="65" t="n">
        <v>563.3965808</v>
      </c>
      <c r="H930" s="65" t="n">
        <v>24.86</v>
      </c>
      <c r="I930" s="65" t="n">
        <v>200</v>
      </c>
      <c r="J930" s="65" t="n">
        <v>965.1837475</v>
      </c>
      <c r="K930" s="65" t="n">
        <v>1987.811044</v>
      </c>
      <c r="L930" s="65" t="n">
        <v>1498.388083</v>
      </c>
      <c r="M930" s="65" t="n">
        <v>838.0268126</v>
      </c>
      <c r="N930" s="65" t="n">
        <v>224.8627547</v>
      </c>
      <c r="O930" s="65" t="n">
        <v>2595</v>
      </c>
      <c r="P930" s="65" t="n">
        <v>270.5</v>
      </c>
      <c r="Q930" s="65" t="n">
        <v>712.1592611</v>
      </c>
      <c r="R930" s="65" t="n">
        <v>151.4167161</v>
      </c>
      <c r="S930" s="65" t="n">
        <v>7858</v>
      </c>
      <c r="T930" s="66" t="n">
        <v>11364</v>
      </c>
      <c r="U930" s="66" t="n">
        <v>21618</v>
      </c>
      <c r="V930" s="65" t="n">
        <v>641.5</v>
      </c>
      <c r="W930" s="66" t="n">
        <v>1247</v>
      </c>
      <c r="X930" s="65" t="n">
        <v>228.6</v>
      </c>
      <c r="Y930" s="65" t="n">
        <v>883.4658273</v>
      </c>
      <c r="Z930" s="65" t="n">
        <v>692.9470424</v>
      </c>
      <c r="AA930" s="65" t="n">
        <v>150</v>
      </c>
      <c r="AB930" s="65" t="n">
        <v>2497</v>
      </c>
      <c r="AC930" s="67" t="n">
        <v>1539</v>
      </c>
      <c r="AD930" s="63"/>
    </row>
    <row r="931" customFormat="false" ht="15" hidden="false" customHeight="false" outlineLevel="0" collapsed="false">
      <c r="A931" s="64" t="n">
        <v>36220</v>
      </c>
      <c r="B931" s="65" t="n">
        <v>2448</v>
      </c>
      <c r="C931" s="65" t="n">
        <v>162.1482593</v>
      </c>
      <c r="D931" s="65" t="n">
        <v>536.7480606</v>
      </c>
      <c r="E931" s="65" t="n">
        <v>1534.884038</v>
      </c>
      <c r="F931" s="65" t="n">
        <v>114.9093676</v>
      </c>
      <c r="G931" s="65" t="n">
        <v>245.040427</v>
      </c>
      <c r="H931" s="65" t="n">
        <v>50.47</v>
      </c>
      <c r="I931" s="65" t="n">
        <v>200</v>
      </c>
      <c r="J931" s="65" t="n">
        <v>359.4309826</v>
      </c>
      <c r="K931" s="65" t="n">
        <v>959.6529395</v>
      </c>
      <c r="L931" s="65" t="n">
        <v>723.3748564</v>
      </c>
      <c r="M931" s="65" t="n">
        <v>404.5731089</v>
      </c>
      <c r="N931" s="65" t="n">
        <v>108.5566982</v>
      </c>
      <c r="O931" s="65" t="n">
        <v>7033</v>
      </c>
      <c r="P931" s="65" t="n">
        <v>320.2</v>
      </c>
      <c r="Q931" s="65" t="n">
        <v>343.8081956</v>
      </c>
      <c r="R931" s="65" t="n">
        <v>73.0992501</v>
      </c>
      <c r="S931" s="65" t="n">
        <v>16252</v>
      </c>
      <c r="T931" s="66" t="n">
        <v>19785</v>
      </c>
      <c r="U931" s="66" t="n">
        <v>37056</v>
      </c>
      <c r="V931" s="65" t="n">
        <v>415.3</v>
      </c>
      <c r="W931" s="66" t="n">
        <v>1154</v>
      </c>
      <c r="X931" s="65" t="n">
        <v>323</v>
      </c>
      <c r="Y931" s="65" t="n">
        <v>384.2494806</v>
      </c>
      <c r="Z931" s="65" t="n">
        <v>334.5331379</v>
      </c>
      <c r="AA931" s="65" t="n">
        <v>150</v>
      </c>
      <c r="AB931" s="65" t="n">
        <v>3327</v>
      </c>
      <c r="AC931" s="67" t="n">
        <v>1707</v>
      </c>
      <c r="AD931" s="63"/>
    </row>
    <row r="932" customFormat="false" ht="15" hidden="false" customHeight="false" outlineLevel="0" collapsed="false">
      <c r="A932" s="64" t="n">
        <v>36251</v>
      </c>
      <c r="B932" s="65" t="n">
        <v>2669</v>
      </c>
      <c r="C932" s="65" t="n">
        <v>118.9467738</v>
      </c>
      <c r="D932" s="65" t="n">
        <v>393.7411997</v>
      </c>
      <c r="E932" s="65" t="n">
        <v>524.8994373</v>
      </c>
      <c r="F932" s="65" t="n">
        <v>112.2953205</v>
      </c>
      <c r="G932" s="65" t="n">
        <v>239.466058</v>
      </c>
      <c r="H932" s="65" t="n">
        <v>5.602</v>
      </c>
      <c r="I932" s="65" t="n">
        <v>200</v>
      </c>
      <c r="J932" s="65" t="n">
        <v>247.1882982</v>
      </c>
      <c r="K932" s="65" t="n">
        <v>703.9706846</v>
      </c>
      <c r="L932" s="65" t="n">
        <v>530.6446445</v>
      </c>
      <c r="M932" s="65" t="n">
        <v>296.7818851</v>
      </c>
      <c r="N932" s="65" t="n">
        <v>79.63371963</v>
      </c>
      <c r="O932" s="65" t="n">
        <v>5592</v>
      </c>
      <c r="P932" s="65" t="n">
        <v>237.2</v>
      </c>
      <c r="Q932" s="65" t="n">
        <v>252.2066894</v>
      </c>
      <c r="R932" s="65" t="n">
        <v>53.62327048</v>
      </c>
      <c r="S932" s="65" t="n">
        <v>16895</v>
      </c>
      <c r="T932" s="66" t="n">
        <v>20475</v>
      </c>
      <c r="U932" s="66" t="n">
        <v>34601</v>
      </c>
      <c r="V932" s="65" t="n">
        <v>2594</v>
      </c>
      <c r="W932" s="66" t="n">
        <v>3609</v>
      </c>
      <c r="X932" s="65" t="n">
        <v>1630</v>
      </c>
      <c r="Y932" s="65" t="n">
        <v>375.5082765</v>
      </c>
      <c r="Z932" s="65" t="n">
        <v>245.4028039</v>
      </c>
      <c r="AA932" s="65" t="n">
        <v>1020</v>
      </c>
      <c r="AB932" s="65" t="n">
        <v>2209</v>
      </c>
      <c r="AC932" s="67" t="n">
        <v>2007</v>
      </c>
      <c r="AD932" s="63"/>
    </row>
    <row r="933" customFormat="false" ht="15" hidden="false" customHeight="false" outlineLevel="0" collapsed="false">
      <c r="A933" s="64" t="n">
        <v>36281</v>
      </c>
      <c r="B933" s="65" t="n">
        <v>2680</v>
      </c>
      <c r="C933" s="65" t="n">
        <v>52.55626886</v>
      </c>
      <c r="D933" s="65" t="n">
        <v>173.973347</v>
      </c>
      <c r="E933" s="65" t="n">
        <v>207.501265</v>
      </c>
      <c r="F933" s="65" t="n">
        <v>61.97472689</v>
      </c>
      <c r="G933" s="65" t="n">
        <v>132.1590559</v>
      </c>
      <c r="H933" s="65" t="n">
        <v>6.285</v>
      </c>
      <c r="I933" s="65" t="n">
        <v>277.4</v>
      </c>
      <c r="J933" s="65" t="n">
        <v>224.281383</v>
      </c>
      <c r="K933" s="65" t="n">
        <v>311.0472978</v>
      </c>
      <c r="L933" s="65" t="n">
        <v>234.4637161</v>
      </c>
      <c r="M933" s="65" t="n">
        <v>131.1321699</v>
      </c>
      <c r="N933" s="65" t="n">
        <v>35.1859159</v>
      </c>
      <c r="O933" s="65" t="n">
        <v>5227</v>
      </c>
      <c r="P933" s="65" t="n">
        <v>299.9</v>
      </c>
      <c r="Q933" s="65" t="n">
        <v>111.4367557</v>
      </c>
      <c r="R933" s="65" t="n">
        <v>23.69327835</v>
      </c>
      <c r="S933" s="65" t="n">
        <v>8166</v>
      </c>
      <c r="T933" s="66" t="n">
        <v>9175</v>
      </c>
      <c r="U933" s="66" t="n">
        <v>23460</v>
      </c>
      <c r="V933" s="65" t="n">
        <v>370</v>
      </c>
      <c r="W933" s="66" t="n">
        <v>946.1</v>
      </c>
      <c r="X933" s="65" t="n">
        <v>1483</v>
      </c>
      <c r="Y933" s="65" t="n">
        <v>207.2394715</v>
      </c>
      <c r="Z933" s="65" t="n">
        <v>108.4304797</v>
      </c>
      <c r="AA933" s="65" t="n">
        <v>941.5</v>
      </c>
      <c r="AB933" s="65" t="n">
        <v>4647</v>
      </c>
      <c r="AC933" s="67" t="n">
        <v>415.6</v>
      </c>
      <c r="AD933" s="63"/>
    </row>
    <row r="934" customFormat="false" ht="15" hidden="false" customHeight="false" outlineLevel="0" collapsed="false">
      <c r="A934" s="64" t="n">
        <v>36312</v>
      </c>
      <c r="B934" s="65" t="n">
        <v>4114</v>
      </c>
      <c r="C934" s="65" t="n">
        <v>32.29119927</v>
      </c>
      <c r="D934" s="65" t="n">
        <v>106.8913021</v>
      </c>
      <c r="E934" s="65" t="n">
        <v>64.05787125</v>
      </c>
      <c r="F934" s="65" t="n">
        <v>45.96401091</v>
      </c>
      <c r="G934" s="65" t="n">
        <v>98.01673347</v>
      </c>
      <c r="H934" s="65" t="n">
        <v>8.063</v>
      </c>
      <c r="I934" s="65" t="n">
        <v>200</v>
      </c>
      <c r="J934" s="65" t="n">
        <v>112.910403</v>
      </c>
      <c r="K934" s="65" t="n">
        <v>191.1111746</v>
      </c>
      <c r="L934" s="65" t="n">
        <v>144.0573074</v>
      </c>
      <c r="M934" s="65" t="n">
        <v>80.56917127</v>
      </c>
      <c r="N934" s="65" t="n">
        <v>21.61864695</v>
      </c>
      <c r="O934" s="65" t="n">
        <v>5320</v>
      </c>
      <c r="P934" s="65" t="n">
        <v>273</v>
      </c>
      <c r="Q934" s="65" t="n">
        <v>68.46807359</v>
      </c>
      <c r="R934" s="65" t="n">
        <v>14.55743318</v>
      </c>
      <c r="S934" s="65" t="n">
        <v>15306</v>
      </c>
      <c r="T934" s="66" t="n">
        <v>8522</v>
      </c>
      <c r="U934" s="66" t="n">
        <v>19175</v>
      </c>
      <c r="V934" s="65" t="n">
        <v>884.9</v>
      </c>
      <c r="W934" s="66" t="n">
        <v>1611</v>
      </c>
      <c r="X934" s="65" t="n">
        <v>423.2</v>
      </c>
      <c r="Y934" s="65" t="n">
        <v>153.7006746</v>
      </c>
      <c r="Z934" s="65" t="n">
        <v>66.6209817</v>
      </c>
      <c r="AA934" s="65" t="n">
        <v>75</v>
      </c>
      <c r="AB934" s="65" t="n">
        <v>2231</v>
      </c>
      <c r="AC934" s="67" t="n">
        <v>658</v>
      </c>
      <c r="AD934" s="63"/>
    </row>
    <row r="935" customFormat="false" ht="15" hidden="false" customHeight="false" outlineLevel="0" collapsed="false">
      <c r="A935" s="64" t="n">
        <v>36342</v>
      </c>
      <c r="B935" s="65" t="n">
        <v>1583</v>
      </c>
      <c r="C935" s="65" t="n">
        <v>23.90739967</v>
      </c>
      <c r="D935" s="65" t="n">
        <v>79.13899574</v>
      </c>
      <c r="E935" s="65" t="n">
        <v>0.285598271</v>
      </c>
      <c r="F935" s="65" t="n">
        <v>40.27345461</v>
      </c>
      <c r="G935" s="65" t="n">
        <v>85.88181032</v>
      </c>
      <c r="H935" s="65" t="n">
        <v>14.03</v>
      </c>
      <c r="I935" s="65" t="n">
        <v>85</v>
      </c>
      <c r="J935" s="65" t="n">
        <v>100.6813116</v>
      </c>
      <c r="K935" s="65" t="n">
        <v>141.49277</v>
      </c>
      <c r="L935" s="65" t="n">
        <v>106.6555501</v>
      </c>
      <c r="M935" s="65" t="n">
        <v>59.65090868</v>
      </c>
      <c r="N935" s="65" t="n">
        <v>16.00577385</v>
      </c>
      <c r="O935" s="65" t="n">
        <v>9321</v>
      </c>
      <c r="P935" s="65" t="n">
        <v>246.4</v>
      </c>
      <c r="Q935" s="65" t="n">
        <v>50.6916323</v>
      </c>
      <c r="R935" s="65" t="n">
        <v>10.77787079</v>
      </c>
      <c r="S935" s="65" t="n">
        <v>13044</v>
      </c>
      <c r="T935" s="66" t="n">
        <v>7340</v>
      </c>
      <c r="U935" s="66" t="n">
        <v>19164</v>
      </c>
      <c r="V935" s="65" t="n">
        <v>1158</v>
      </c>
      <c r="W935" s="66" t="n">
        <v>1138</v>
      </c>
      <c r="X935" s="65" t="n">
        <v>312.2</v>
      </c>
      <c r="Y935" s="65" t="n">
        <v>134.671823</v>
      </c>
      <c r="Z935" s="65" t="n">
        <v>49.32410291</v>
      </c>
      <c r="AA935" s="65" t="n">
        <v>75</v>
      </c>
      <c r="AB935" s="65" t="n">
        <v>700</v>
      </c>
      <c r="AC935" s="67" t="n">
        <v>997.4</v>
      </c>
      <c r="AD935" s="63"/>
    </row>
    <row r="936" customFormat="false" ht="15" hidden="false" customHeight="false" outlineLevel="0" collapsed="false">
      <c r="A936" s="64" t="n">
        <v>36373</v>
      </c>
      <c r="B936" s="65" t="n">
        <v>1172</v>
      </c>
      <c r="C936" s="65" t="n">
        <v>26.6529926</v>
      </c>
      <c r="D936" s="65" t="n">
        <v>88.2275403</v>
      </c>
      <c r="E936" s="65" t="n">
        <v>97.06415462</v>
      </c>
      <c r="F936" s="65" t="n">
        <v>48.10653439</v>
      </c>
      <c r="G936" s="65" t="n">
        <v>102.5855939</v>
      </c>
      <c r="H936" s="65" t="n">
        <v>14.21</v>
      </c>
      <c r="I936" s="65" t="n">
        <v>85</v>
      </c>
      <c r="J936" s="65" t="n">
        <v>54.76246684</v>
      </c>
      <c r="K936" s="65" t="n">
        <v>157.7421972</v>
      </c>
      <c r="L936" s="65" t="n">
        <v>118.9041731</v>
      </c>
      <c r="M936" s="65" t="n">
        <v>66.50138658</v>
      </c>
      <c r="N936" s="65" t="n">
        <v>17.84392188</v>
      </c>
      <c r="O936" s="65" t="n">
        <v>7359</v>
      </c>
      <c r="P936" s="65" t="n">
        <v>211.5</v>
      </c>
      <c r="Q936" s="65" t="n">
        <v>56.51320174</v>
      </c>
      <c r="R936" s="65" t="n">
        <v>12.01563174</v>
      </c>
      <c r="S936" s="65" t="n">
        <v>8556</v>
      </c>
      <c r="T936" s="66" t="n">
        <v>5005</v>
      </c>
      <c r="U936" s="66" t="n">
        <v>14693</v>
      </c>
      <c r="V936" s="65" t="n">
        <v>1318</v>
      </c>
      <c r="W936" s="66" t="n">
        <v>1335</v>
      </c>
      <c r="X936" s="65" t="n">
        <v>326.6</v>
      </c>
      <c r="Y936" s="65" t="n">
        <v>160.8651343</v>
      </c>
      <c r="Z936" s="65" t="n">
        <v>54.98862143</v>
      </c>
      <c r="AA936" s="65" t="n">
        <v>75</v>
      </c>
      <c r="AB936" s="65" t="n">
        <v>600</v>
      </c>
      <c r="AC936" s="67" t="n">
        <v>1133</v>
      </c>
      <c r="AD936" s="63"/>
    </row>
    <row r="937" customFormat="false" ht="15" hidden="false" customHeight="false" outlineLevel="0" collapsed="false">
      <c r="A937" s="64" t="n">
        <v>36404</v>
      </c>
      <c r="B937" s="65" t="n">
        <v>1089</v>
      </c>
      <c r="C937" s="65" t="n">
        <v>47.07062399</v>
      </c>
      <c r="D937" s="65" t="n">
        <v>155.8145998</v>
      </c>
      <c r="E937" s="65" t="n">
        <v>191.3407595</v>
      </c>
      <c r="F937" s="65" t="n">
        <v>55.31070342</v>
      </c>
      <c r="G937" s="65" t="n">
        <v>117.9482462</v>
      </c>
      <c r="H937" s="65" t="n">
        <v>13.91</v>
      </c>
      <c r="I937" s="65" t="n">
        <v>150</v>
      </c>
      <c r="J937" s="65" t="n">
        <v>103.697382</v>
      </c>
      <c r="K937" s="65" t="n">
        <v>278.5812371</v>
      </c>
      <c r="L937" s="65" t="n">
        <v>209.9911896</v>
      </c>
      <c r="M937" s="65" t="n">
        <v>117.4450393</v>
      </c>
      <c r="N937" s="65" t="n">
        <v>31.51332948</v>
      </c>
      <c r="O937" s="65" t="n">
        <v>4152</v>
      </c>
      <c r="P937" s="65" t="n">
        <v>107.6</v>
      </c>
      <c r="Q937" s="65" t="n">
        <v>99.80536557</v>
      </c>
      <c r="R937" s="65" t="n">
        <v>21.22025441</v>
      </c>
      <c r="S937" s="65" t="n">
        <v>6562</v>
      </c>
      <c r="T937" s="66" t="n">
        <v>5433</v>
      </c>
      <c r="U937" s="66" t="n">
        <v>12581</v>
      </c>
      <c r="V937" s="65" t="n">
        <v>1220</v>
      </c>
      <c r="W937" s="66" t="n">
        <v>1242</v>
      </c>
      <c r="X937" s="65" t="n">
        <v>282.7</v>
      </c>
      <c r="Y937" s="65" t="n">
        <v>184.9554088</v>
      </c>
      <c r="Z937" s="65" t="n">
        <v>97.11287442</v>
      </c>
      <c r="AA937" s="65" t="n">
        <v>75</v>
      </c>
      <c r="AB937" s="65" t="n">
        <v>500</v>
      </c>
      <c r="AC937" s="67" t="n">
        <v>1009</v>
      </c>
      <c r="AD937" s="63"/>
    </row>
    <row r="938" customFormat="false" ht="15" hidden="false" customHeight="false" outlineLevel="0" collapsed="false">
      <c r="A938" s="64" t="n">
        <v>36434</v>
      </c>
      <c r="B938" s="65" t="n">
        <v>1125</v>
      </c>
      <c r="C938" s="65" t="n">
        <v>38.21736991</v>
      </c>
      <c r="D938" s="65" t="n">
        <v>126.508291</v>
      </c>
      <c r="E938" s="65" t="n">
        <v>149.4534878</v>
      </c>
      <c r="F938" s="65" t="n">
        <v>34.10768345</v>
      </c>
      <c r="G938" s="65" t="n">
        <v>72.73350718</v>
      </c>
      <c r="H938" s="65" t="n">
        <v>9.341</v>
      </c>
      <c r="I938" s="65" t="n">
        <v>200</v>
      </c>
      <c r="J938" s="65" t="n">
        <v>132.0703866</v>
      </c>
      <c r="K938" s="65" t="n">
        <v>226.1844285</v>
      </c>
      <c r="L938" s="65" t="n">
        <v>170.4951048</v>
      </c>
      <c r="M938" s="65" t="n">
        <v>95.35544953</v>
      </c>
      <c r="N938" s="65" t="n">
        <v>25.58616113</v>
      </c>
      <c r="O938" s="65" t="n">
        <v>6493</v>
      </c>
      <c r="P938" s="65" t="n">
        <v>250.5</v>
      </c>
      <c r="Q938" s="65" t="n">
        <v>81.03352477</v>
      </c>
      <c r="R938" s="65" t="n">
        <v>17.22905379</v>
      </c>
      <c r="S938" s="65" t="n">
        <v>6403</v>
      </c>
      <c r="T938" s="66" t="n">
        <v>6037</v>
      </c>
      <c r="U938" s="66" t="n">
        <v>14940</v>
      </c>
      <c r="V938" s="65" t="n">
        <v>659.7</v>
      </c>
      <c r="W938" s="66" t="n">
        <v>927.6</v>
      </c>
      <c r="X938" s="65" t="n">
        <v>774.2</v>
      </c>
      <c r="Y938" s="65" t="n">
        <v>114.0538837</v>
      </c>
      <c r="Z938" s="65" t="n">
        <v>78.84744944</v>
      </c>
      <c r="AA938" s="65" t="n">
        <v>215.2</v>
      </c>
      <c r="AB938" s="65" t="n">
        <v>500</v>
      </c>
      <c r="AC938" s="67" t="n">
        <v>722.8</v>
      </c>
      <c r="AD938" s="63"/>
    </row>
    <row r="939" customFormat="false" ht="15" hidden="false" customHeight="false" outlineLevel="0" collapsed="false">
      <c r="A939" s="64" t="n">
        <v>36465</v>
      </c>
      <c r="B939" s="65" t="n">
        <v>1570</v>
      </c>
      <c r="C939" s="65" t="n">
        <v>37.73851509</v>
      </c>
      <c r="D939" s="65" t="n">
        <v>124.9231714</v>
      </c>
      <c r="E939" s="65" t="n">
        <v>136.9381188</v>
      </c>
      <c r="F939" s="65" t="n">
        <v>30.7882841</v>
      </c>
      <c r="G939" s="65" t="n">
        <v>65.65499784</v>
      </c>
      <c r="H939" s="65" t="n">
        <v>186.1</v>
      </c>
      <c r="I939" s="65" t="n">
        <v>200</v>
      </c>
      <c r="J939" s="65" t="n">
        <v>117.3230283</v>
      </c>
      <c r="K939" s="65" t="n">
        <v>223.3503899</v>
      </c>
      <c r="L939" s="65" t="n">
        <v>168.3588405</v>
      </c>
      <c r="M939" s="65" t="n">
        <v>94.16066777</v>
      </c>
      <c r="N939" s="65" t="n">
        <v>25.26557244</v>
      </c>
      <c r="O939" s="65" t="n">
        <v>6002</v>
      </c>
      <c r="P939" s="65" t="n">
        <v>255.3</v>
      </c>
      <c r="Q939" s="65" t="n">
        <v>80.01819342</v>
      </c>
      <c r="R939" s="65" t="n">
        <v>17.01317772</v>
      </c>
      <c r="S939" s="65" t="n">
        <v>4369</v>
      </c>
      <c r="T939" s="66" t="n">
        <v>5467</v>
      </c>
      <c r="U939" s="66" t="n">
        <v>17685</v>
      </c>
      <c r="V939" s="65" t="n">
        <v>1064</v>
      </c>
      <c r="W939" s="66" t="n">
        <v>1931</v>
      </c>
      <c r="X939" s="65" t="n">
        <v>200</v>
      </c>
      <c r="Y939" s="65" t="n">
        <v>102.9540273</v>
      </c>
      <c r="Z939" s="65" t="n">
        <v>77.8595091</v>
      </c>
      <c r="AA939" s="65" t="n">
        <v>175</v>
      </c>
      <c r="AB939" s="65" t="n">
        <v>583.9</v>
      </c>
      <c r="AC939" s="67" t="n">
        <v>385</v>
      </c>
      <c r="AD939" s="63"/>
    </row>
    <row r="940" customFormat="false" ht="15" hidden="false" customHeight="false" outlineLevel="0" collapsed="false">
      <c r="A940" s="64" t="n">
        <v>36495</v>
      </c>
      <c r="B940" s="65" t="n">
        <v>1661</v>
      </c>
      <c r="C940" s="65" t="n">
        <v>123.0250318</v>
      </c>
      <c r="D940" s="65" t="n">
        <v>407.2411724</v>
      </c>
      <c r="E940" s="65" t="n">
        <v>466.4145501</v>
      </c>
      <c r="F940" s="65" t="n">
        <v>101.2348862</v>
      </c>
      <c r="G940" s="65" t="n">
        <v>215.8800476</v>
      </c>
      <c r="H940" s="65" t="n">
        <v>233</v>
      </c>
      <c r="I940" s="65" t="n">
        <v>200</v>
      </c>
      <c r="J940" s="65" t="n">
        <v>270.1348432</v>
      </c>
      <c r="K940" s="65" t="n">
        <v>728.1073131</v>
      </c>
      <c r="L940" s="65" t="n">
        <v>548.8385451</v>
      </c>
      <c r="M940" s="65" t="n">
        <v>306.9574709</v>
      </c>
      <c r="N940" s="65" t="n">
        <v>82.36407411</v>
      </c>
      <c r="O940" s="65" t="n">
        <v>5998</v>
      </c>
      <c r="P940" s="65" t="n">
        <v>260.4</v>
      </c>
      <c r="Q940" s="65" t="n">
        <v>260.8539517</v>
      </c>
      <c r="R940" s="65" t="n">
        <v>55.46181999</v>
      </c>
      <c r="S940" s="65" t="n">
        <v>12621</v>
      </c>
      <c r="T940" s="66" t="n">
        <v>18346</v>
      </c>
      <c r="U940" s="66" t="n">
        <v>35163</v>
      </c>
      <c r="V940" s="65" t="n">
        <v>325.2</v>
      </c>
      <c r="W940" s="66" t="n">
        <v>918.9</v>
      </c>
      <c r="X940" s="65" t="n">
        <v>200.3</v>
      </c>
      <c r="Y940" s="65" t="n">
        <v>338.5229008</v>
      </c>
      <c r="Z940" s="65" t="n">
        <v>253.8167854</v>
      </c>
      <c r="AA940" s="65" t="n">
        <v>183.9</v>
      </c>
      <c r="AB940" s="65" t="n">
        <v>1022</v>
      </c>
      <c r="AC940" s="67" t="n">
        <v>1405</v>
      </c>
      <c r="AD940" s="63"/>
    </row>
    <row r="941" customFormat="false" ht="15" hidden="false" customHeight="false" outlineLevel="0" collapsed="false">
      <c r="A941" s="64" t="n">
        <v>36526</v>
      </c>
      <c r="B941" s="65" t="n">
        <v>2258</v>
      </c>
      <c r="C941" s="65" t="n">
        <v>213.9453705</v>
      </c>
      <c r="D941" s="65" t="n">
        <v>708.2084209</v>
      </c>
      <c r="E941" s="65" t="n">
        <v>581.6928242</v>
      </c>
      <c r="F941" s="65" t="n">
        <v>163.4884047</v>
      </c>
      <c r="G941" s="65" t="n">
        <v>348.6336172</v>
      </c>
      <c r="H941" s="65" t="n">
        <v>127.1</v>
      </c>
      <c r="I941" s="65" t="n">
        <v>200</v>
      </c>
      <c r="J941" s="65" t="n">
        <v>592.7647622</v>
      </c>
      <c r="K941" s="65" t="n">
        <v>1266.207263</v>
      </c>
      <c r="L941" s="65" t="n">
        <v>954.4518228</v>
      </c>
      <c r="M941" s="65" t="n">
        <v>533.8111186</v>
      </c>
      <c r="N941" s="65" t="n">
        <v>143.2343653</v>
      </c>
      <c r="O941" s="65" t="n">
        <v>5996</v>
      </c>
      <c r="P941" s="65" t="n">
        <v>252.1</v>
      </c>
      <c r="Q941" s="65" t="n">
        <v>453.6352847</v>
      </c>
      <c r="R941" s="65" t="n">
        <v>96.45028699</v>
      </c>
      <c r="S941" s="65" t="n">
        <v>14165</v>
      </c>
      <c r="T941" s="66" t="n">
        <v>19857</v>
      </c>
      <c r="U941" s="66" t="n">
        <v>34184</v>
      </c>
      <c r="V941" s="65" t="n">
        <v>215.9</v>
      </c>
      <c r="W941" s="66" t="n">
        <v>656</v>
      </c>
      <c r="X941" s="65" t="n">
        <v>225.8</v>
      </c>
      <c r="Y941" s="65" t="n">
        <v>546.6946332</v>
      </c>
      <c r="Z941" s="65" t="n">
        <v>441.3973757</v>
      </c>
      <c r="AA941" s="65" t="n">
        <v>192.7</v>
      </c>
      <c r="AB941" s="65" t="n">
        <v>2241</v>
      </c>
      <c r="AC941" s="67" t="n">
        <v>424.7</v>
      </c>
      <c r="AD941" s="63"/>
    </row>
    <row r="942" customFormat="false" ht="15" hidden="false" customHeight="false" outlineLevel="0" collapsed="false">
      <c r="A942" s="64" t="n">
        <v>36557</v>
      </c>
      <c r="B942" s="65" t="n">
        <v>4657</v>
      </c>
      <c r="C942" s="65" t="n">
        <v>177.7575679</v>
      </c>
      <c r="D942" s="65" t="n">
        <v>588.4184647</v>
      </c>
      <c r="E942" s="65" t="n">
        <v>667.3605924</v>
      </c>
      <c r="F942" s="65" t="n">
        <v>142.4630909</v>
      </c>
      <c r="G942" s="65" t="n">
        <v>303.7978307</v>
      </c>
      <c r="H942" s="65" t="n">
        <v>275.8</v>
      </c>
      <c r="I942" s="65" t="n">
        <v>200</v>
      </c>
      <c r="J942" s="65" t="n">
        <v>426.3829883</v>
      </c>
      <c r="K942" s="65" t="n">
        <v>1052.034559</v>
      </c>
      <c r="L942" s="65" t="n">
        <v>793.0110114</v>
      </c>
      <c r="M942" s="65" t="n">
        <v>443.5196046</v>
      </c>
      <c r="N942" s="65" t="n">
        <v>119.0069799</v>
      </c>
      <c r="O942" s="65" t="n">
        <v>5997</v>
      </c>
      <c r="P942" s="65" t="n">
        <v>273.6</v>
      </c>
      <c r="Q942" s="65" t="n">
        <v>376.905117</v>
      </c>
      <c r="R942" s="65" t="n">
        <v>80.13619736</v>
      </c>
      <c r="S942" s="65" t="n">
        <v>45098</v>
      </c>
      <c r="T942" s="66" t="n">
        <v>56926</v>
      </c>
      <c r="U942" s="66" t="n">
        <v>70961</v>
      </c>
      <c r="V942" s="65" t="n">
        <v>470.2</v>
      </c>
      <c r="W942" s="66" t="n">
        <v>1109</v>
      </c>
      <c r="X942" s="65" t="n">
        <v>229</v>
      </c>
      <c r="Y942" s="65" t="n">
        <v>476.387346</v>
      </c>
      <c r="Z942" s="65" t="n">
        <v>366.7371898</v>
      </c>
      <c r="AA942" s="65" t="n">
        <v>175</v>
      </c>
      <c r="AB942" s="65" t="n">
        <v>3401</v>
      </c>
      <c r="AC942" s="67" t="n">
        <v>21847</v>
      </c>
      <c r="AD942" s="63"/>
    </row>
    <row r="943" customFormat="false" ht="15" hidden="false" customHeight="false" outlineLevel="0" collapsed="false">
      <c r="A943" s="64" t="n">
        <v>36586</v>
      </c>
      <c r="B943" s="65" t="n">
        <v>10371</v>
      </c>
      <c r="C943" s="65" t="n">
        <v>98.39301016</v>
      </c>
      <c r="D943" s="65" t="n">
        <v>325.7035111</v>
      </c>
      <c r="E943" s="65" t="n">
        <v>436.9774298</v>
      </c>
      <c r="F943" s="65" t="n">
        <v>67.35307767</v>
      </c>
      <c r="G943" s="65" t="n">
        <v>143.6282111</v>
      </c>
      <c r="H943" s="65" t="n">
        <v>4.927</v>
      </c>
      <c r="I943" s="65" t="n">
        <v>200</v>
      </c>
      <c r="J943" s="65" t="n">
        <v>248.1417726</v>
      </c>
      <c r="K943" s="65" t="n">
        <v>582.325964</v>
      </c>
      <c r="L943" s="65" t="n">
        <v>438.9503155</v>
      </c>
      <c r="M943" s="65" t="n">
        <v>245.4985714</v>
      </c>
      <c r="N943" s="65" t="n">
        <v>65.8731728</v>
      </c>
      <c r="O943" s="65" t="n">
        <v>5996</v>
      </c>
      <c r="P943" s="65" t="n">
        <v>605.2</v>
      </c>
      <c r="Q943" s="65" t="n">
        <v>208.6258799</v>
      </c>
      <c r="R943" s="65" t="n">
        <v>44.35727702</v>
      </c>
      <c r="S943" s="65" t="n">
        <v>18740</v>
      </c>
      <c r="T943" s="66" t="n">
        <v>22834</v>
      </c>
      <c r="U943" s="66" t="n">
        <v>49544</v>
      </c>
      <c r="V943" s="65" t="n">
        <v>260.1</v>
      </c>
      <c r="W943" s="66" t="n">
        <v>1102</v>
      </c>
      <c r="X943" s="65" t="n">
        <v>412.2</v>
      </c>
      <c r="Y943" s="65" t="n">
        <v>225.2243281</v>
      </c>
      <c r="Z943" s="65" t="n">
        <v>202.9976922</v>
      </c>
      <c r="AA943" s="65" t="n">
        <v>175</v>
      </c>
      <c r="AB943" s="65" t="n">
        <v>7559</v>
      </c>
      <c r="AC943" s="67" t="n">
        <v>3359</v>
      </c>
      <c r="AD943" s="63"/>
    </row>
    <row r="944" customFormat="false" ht="15" hidden="false" customHeight="false" outlineLevel="0" collapsed="false">
      <c r="A944" s="64" t="n">
        <v>36617</v>
      </c>
      <c r="B944" s="65" t="n">
        <v>1883</v>
      </c>
      <c r="C944" s="65" t="n">
        <v>55.96262482</v>
      </c>
      <c r="D944" s="65" t="n">
        <v>185.2491693</v>
      </c>
      <c r="E944" s="65" t="n">
        <v>210.7878586</v>
      </c>
      <c r="F944" s="65" t="n">
        <v>72.84351324</v>
      </c>
      <c r="G944" s="65" t="n">
        <v>155.3363834</v>
      </c>
      <c r="H944" s="65" t="n">
        <v>5.644</v>
      </c>
      <c r="I944" s="65" t="n">
        <v>200</v>
      </c>
      <c r="J944" s="65" t="n">
        <v>175.0397487</v>
      </c>
      <c r="K944" s="65" t="n">
        <v>331.2073631</v>
      </c>
      <c r="L944" s="65" t="n">
        <v>249.6601312</v>
      </c>
      <c r="M944" s="65" t="n">
        <v>139.6313053</v>
      </c>
      <c r="N944" s="65" t="n">
        <v>37.46643841</v>
      </c>
      <c r="O944" s="65" t="n">
        <v>5378</v>
      </c>
      <c r="P944" s="65" t="n">
        <v>221.3</v>
      </c>
      <c r="Q944" s="65" t="n">
        <v>118.6593624</v>
      </c>
      <c r="R944" s="65" t="n">
        <v>25.22892275</v>
      </c>
      <c r="S944" s="65" t="n">
        <v>9977</v>
      </c>
      <c r="T944" s="66" t="n">
        <v>11215</v>
      </c>
      <c r="U944" s="66" t="n">
        <v>21393</v>
      </c>
      <c r="V944" s="65" t="n">
        <v>1668</v>
      </c>
      <c r="W944" s="66" t="n">
        <v>1994</v>
      </c>
      <c r="X944" s="65" t="n">
        <v>1643</v>
      </c>
      <c r="Y944" s="65" t="n">
        <v>243.5839889</v>
      </c>
      <c r="Z944" s="65" t="n">
        <v>115.458239</v>
      </c>
      <c r="AA944" s="65" t="n">
        <v>478</v>
      </c>
      <c r="AB944" s="65" t="n">
        <v>2199</v>
      </c>
      <c r="AC944" s="67" t="n">
        <v>691.9</v>
      </c>
      <c r="AD944" s="63"/>
    </row>
    <row r="945" customFormat="false" ht="15" hidden="false" customHeight="false" outlineLevel="0" collapsed="false">
      <c r="A945" s="64" t="n">
        <v>36647</v>
      </c>
      <c r="B945" s="65" t="n">
        <v>528</v>
      </c>
      <c r="C945" s="65" t="n">
        <v>26.54740076</v>
      </c>
      <c r="D945" s="65" t="n">
        <v>87.87800701</v>
      </c>
      <c r="E945" s="65" t="n">
        <v>43.75435478</v>
      </c>
      <c r="F945" s="65" t="n">
        <v>34.42403612</v>
      </c>
      <c r="G945" s="65" t="n">
        <v>73.4081188</v>
      </c>
      <c r="H945" s="65" t="n">
        <v>10.8</v>
      </c>
      <c r="I945" s="65" t="n">
        <v>277.4</v>
      </c>
      <c r="J945" s="65" t="n">
        <v>17.52438182</v>
      </c>
      <c r="K945" s="65" t="n">
        <v>157.1172659</v>
      </c>
      <c r="L945" s="65" t="n">
        <v>118.4331074</v>
      </c>
      <c r="M945" s="65" t="n">
        <v>66.23792635</v>
      </c>
      <c r="N945" s="65" t="n">
        <v>17.77322916</v>
      </c>
      <c r="O945" s="65" t="n">
        <v>2203</v>
      </c>
      <c r="P945" s="65" t="n">
        <v>263.3</v>
      </c>
      <c r="Q945" s="65" t="n">
        <v>56.28931195</v>
      </c>
      <c r="R945" s="65" t="n">
        <v>11.96802911</v>
      </c>
      <c r="S945" s="65" t="n">
        <v>10602</v>
      </c>
      <c r="T945" s="66" t="n">
        <v>8355</v>
      </c>
      <c r="U945" s="66" t="n">
        <v>12792</v>
      </c>
      <c r="V945" s="65" t="n">
        <v>624.8</v>
      </c>
      <c r="W945" s="66" t="n">
        <v>1426</v>
      </c>
      <c r="X945" s="65" t="n">
        <v>1504</v>
      </c>
      <c r="Y945" s="65" t="n">
        <v>115.1117465</v>
      </c>
      <c r="Z945" s="65" t="n">
        <v>54.77077161</v>
      </c>
      <c r="AA945" s="65" t="n">
        <v>447.5</v>
      </c>
      <c r="AB945" s="65" t="n">
        <v>2000</v>
      </c>
      <c r="AC945" s="67" t="n">
        <v>690.3</v>
      </c>
      <c r="AD945" s="63"/>
    </row>
    <row r="946" customFormat="false" ht="15" hidden="false" customHeight="false" outlineLevel="0" collapsed="false">
      <c r="A946" s="64" t="n">
        <v>36678</v>
      </c>
      <c r="B946" s="65" t="n">
        <v>903.1</v>
      </c>
      <c r="C946" s="65" t="n">
        <v>19.14289065</v>
      </c>
      <c r="D946" s="65" t="n">
        <v>63.36737425</v>
      </c>
      <c r="E946" s="65" t="n">
        <v>10.41130629</v>
      </c>
      <c r="F946" s="65" t="n">
        <v>36.80219059</v>
      </c>
      <c r="G946" s="65" t="n">
        <v>78.47945457</v>
      </c>
      <c r="H946" s="65" t="n">
        <v>12.65</v>
      </c>
      <c r="I946" s="65" t="n">
        <v>200</v>
      </c>
      <c r="J946" s="65" t="n">
        <v>55.59140664</v>
      </c>
      <c r="K946" s="65" t="n">
        <v>113.2946562</v>
      </c>
      <c r="L946" s="65" t="n">
        <v>85.40015068</v>
      </c>
      <c r="M946" s="65" t="n">
        <v>47.76307077</v>
      </c>
      <c r="N946" s="65" t="n">
        <v>12.81598095</v>
      </c>
      <c r="O946" s="65" t="n">
        <v>4668</v>
      </c>
      <c r="P946" s="65" t="n">
        <v>223.3</v>
      </c>
      <c r="Q946" s="65" t="n">
        <v>40.58928984</v>
      </c>
      <c r="R946" s="65" t="n">
        <v>8.629947416</v>
      </c>
      <c r="S946" s="65" t="n">
        <v>15351</v>
      </c>
      <c r="T946" s="66" t="n">
        <v>8424</v>
      </c>
      <c r="U946" s="66" t="n">
        <v>14299</v>
      </c>
      <c r="V946" s="65" t="n">
        <v>850.2</v>
      </c>
      <c r="W946" s="66" t="n">
        <v>834.4</v>
      </c>
      <c r="X946" s="65" t="n">
        <v>422.7</v>
      </c>
      <c r="Y946" s="65" t="n">
        <v>123.064141</v>
      </c>
      <c r="Z946" s="65" t="n">
        <v>39.49429556</v>
      </c>
      <c r="AA946" s="65" t="n">
        <v>75</v>
      </c>
      <c r="AB946" s="65" t="n">
        <v>1500</v>
      </c>
      <c r="AC946" s="67" t="n">
        <v>844.1</v>
      </c>
      <c r="AD946" s="63"/>
    </row>
    <row r="947" customFormat="false" ht="15" hidden="false" customHeight="false" outlineLevel="0" collapsed="false">
      <c r="A947" s="64" t="n">
        <v>36708</v>
      </c>
      <c r="B947" s="65" t="n">
        <v>1900</v>
      </c>
      <c r="C947" s="65" t="n">
        <v>17.1348165</v>
      </c>
      <c r="D947" s="65" t="n">
        <v>56.72018658</v>
      </c>
      <c r="E947" s="65" t="n">
        <v>0.291786323</v>
      </c>
      <c r="F947" s="65" t="n">
        <v>34.61698546</v>
      </c>
      <c r="G947" s="65" t="n">
        <v>73.81957689</v>
      </c>
      <c r="H947" s="65" t="n">
        <v>13.83</v>
      </c>
      <c r="I947" s="65" t="n">
        <v>85</v>
      </c>
      <c r="J947" s="65" t="n">
        <v>68.70158499</v>
      </c>
      <c r="K947" s="65" t="n">
        <v>101.4101359</v>
      </c>
      <c r="L947" s="65" t="n">
        <v>76.44174211</v>
      </c>
      <c r="M947" s="65" t="n">
        <v>42.75276225</v>
      </c>
      <c r="N947" s="65" t="n">
        <v>11.47159464</v>
      </c>
      <c r="O947" s="65" t="n">
        <v>9912</v>
      </c>
      <c r="P947" s="65" t="n">
        <v>161.8</v>
      </c>
      <c r="Q947" s="65" t="n">
        <v>36.33150529</v>
      </c>
      <c r="R947" s="65" t="n">
        <v>7.724672727</v>
      </c>
      <c r="S947" s="65" t="n">
        <v>16502</v>
      </c>
      <c r="T947" s="66" t="n">
        <v>10969</v>
      </c>
      <c r="U947" s="66" t="n">
        <v>23583</v>
      </c>
      <c r="V947" s="65" t="n">
        <v>965.5</v>
      </c>
      <c r="W947" s="66" t="n">
        <v>849.7</v>
      </c>
      <c r="X947" s="65" t="n">
        <v>312.2</v>
      </c>
      <c r="Y947" s="65" t="n">
        <v>115.7569566</v>
      </c>
      <c r="Z947" s="65" t="n">
        <v>35.35137506</v>
      </c>
      <c r="AA947" s="65" t="n">
        <v>75</v>
      </c>
      <c r="AB947" s="65" t="n">
        <v>700</v>
      </c>
      <c r="AC947" s="67" t="n">
        <v>1003</v>
      </c>
      <c r="AD947" s="63"/>
    </row>
    <row r="948" customFormat="false" ht="15" hidden="false" customHeight="false" outlineLevel="0" collapsed="false">
      <c r="A948" s="64" t="n">
        <v>36739</v>
      </c>
      <c r="B948" s="65" t="n">
        <v>956</v>
      </c>
      <c r="C948" s="65" t="n">
        <v>18.73526649</v>
      </c>
      <c r="D948" s="65" t="n">
        <v>62.01804442</v>
      </c>
      <c r="E948" s="65" t="n">
        <v>47.18791509</v>
      </c>
      <c r="F948" s="65" t="n">
        <v>30.79502034</v>
      </c>
      <c r="G948" s="65" t="n">
        <v>65.66936265</v>
      </c>
      <c r="H948" s="65" t="n">
        <v>15.66</v>
      </c>
      <c r="I948" s="65" t="n">
        <v>85</v>
      </c>
      <c r="J948" s="65" t="n">
        <v>22.36744231</v>
      </c>
      <c r="K948" s="65" t="n">
        <v>110.8821866</v>
      </c>
      <c r="L948" s="65" t="n">
        <v>83.58166014</v>
      </c>
      <c r="M948" s="65" t="n">
        <v>46.74601528</v>
      </c>
      <c r="N948" s="65" t="n">
        <v>12.54308049</v>
      </c>
      <c r="O948" s="65" t="n">
        <v>7143</v>
      </c>
      <c r="P948" s="65" t="n">
        <v>157.3</v>
      </c>
      <c r="Q948" s="65" t="n">
        <v>39.72499113</v>
      </c>
      <c r="R948" s="65" t="n">
        <v>8.446183364</v>
      </c>
      <c r="S948" s="65" t="n">
        <v>10907</v>
      </c>
      <c r="T948" s="66" t="n">
        <v>6740</v>
      </c>
      <c r="U948" s="66" t="n">
        <v>15652</v>
      </c>
      <c r="V948" s="65" t="n">
        <v>1277</v>
      </c>
      <c r="W948" s="66" t="n">
        <v>1240</v>
      </c>
      <c r="X948" s="65" t="n">
        <v>323</v>
      </c>
      <c r="Y948" s="65" t="n">
        <v>102.9765529</v>
      </c>
      <c r="Z948" s="65" t="n">
        <v>38.65331341</v>
      </c>
      <c r="AA948" s="65" t="n">
        <v>75</v>
      </c>
      <c r="AB948" s="65" t="n">
        <v>600</v>
      </c>
      <c r="AC948" s="67" t="n">
        <v>1283</v>
      </c>
      <c r="AD948" s="63"/>
    </row>
    <row r="949" customFormat="false" ht="15" hidden="false" customHeight="false" outlineLevel="0" collapsed="false">
      <c r="A949" s="64" t="n">
        <v>36770</v>
      </c>
      <c r="B949" s="65" t="n">
        <v>867.3</v>
      </c>
      <c r="C949" s="65" t="n">
        <v>20.70404891</v>
      </c>
      <c r="D949" s="65" t="n">
        <v>68.5351674</v>
      </c>
      <c r="E949" s="65" t="n">
        <v>19.26628625</v>
      </c>
      <c r="F949" s="65" t="n">
        <v>27.75569656</v>
      </c>
      <c r="G949" s="65" t="n">
        <v>59.18810518</v>
      </c>
      <c r="H949" s="65" t="n">
        <v>13.94</v>
      </c>
      <c r="I949" s="65" t="n">
        <v>150</v>
      </c>
      <c r="J949" s="65" t="n">
        <v>51.78107752</v>
      </c>
      <c r="K949" s="65" t="n">
        <v>122.534164</v>
      </c>
      <c r="L949" s="65" t="n">
        <v>92.36478065</v>
      </c>
      <c r="M949" s="65" t="n">
        <v>51.65828772</v>
      </c>
      <c r="N949" s="65" t="n">
        <v>13.86116137</v>
      </c>
      <c r="O949" s="65" t="n">
        <v>1000</v>
      </c>
      <c r="P949" s="65" t="n">
        <v>78.2</v>
      </c>
      <c r="Q949" s="65" t="n">
        <v>43.89946414</v>
      </c>
      <c r="R949" s="65" t="n">
        <v>9.333744657</v>
      </c>
      <c r="S949" s="65" t="n">
        <v>7236</v>
      </c>
      <c r="T949" s="66" t="n">
        <v>6668</v>
      </c>
      <c r="U949" s="66" t="n">
        <v>10511</v>
      </c>
      <c r="V949" s="65" t="n">
        <v>1128</v>
      </c>
      <c r="W949" s="66" t="n">
        <v>1173</v>
      </c>
      <c r="X949" s="65" t="n">
        <v>283.7</v>
      </c>
      <c r="Y949" s="65" t="n">
        <v>92.81325108</v>
      </c>
      <c r="Z949" s="65" t="n">
        <v>42.71516991</v>
      </c>
      <c r="AA949" s="65" t="n">
        <v>75</v>
      </c>
      <c r="AB949" s="65" t="n">
        <v>500</v>
      </c>
      <c r="AC949" s="67" t="n">
        <v>1129</v>
      </c>
      <c r="AD949" s="63"/>
    </row>
    <row r="950" customFormat="false" ht="15" hidden="false" customHeight="false" outlineLevel="0" collapsed="false">
      <c r="A950" s="64" t="n">
        <v>36800</v>
      </c>
      <c r="B950" s="65" t="n">
        <v>621.9</v>
      </c>
      <c r="C950" s="65" t="n">
        <v>99.3576372</v>
      </c>
      <c r="D950" s="65" t="n">
        <v>328.8966486</v>
      </c>
      <c r="E950" s="65" t="n">
        <v>285.2397146</v>
      </c>
      <c r="F950" s="65" t="n">
        <v>88.91645238</v>
      </c>
      <c r="G950" s="65" t="n">
        <v>189.6113947</v>
      </c>
      <c r="H950" s="65" t="n">
        <v>45.51</v>
      </c>
      <c r="I950" s="65" t="n">
        <v>200</v>
      </c>
      <c r="J950" s="65" t="n">
        <v>121.2705334</v>
      </c>
      <c r="K950" s="65" t="n">
        <v>588.034981</v>
      </c>
      <c r="L950" s="65" t="n">
        <v>443.253704</v>
      </c>
      <c r="M950" s="65" t="n">
        <v>247.9053944</v>
      </c>
      <c r="N950" s="65" t="n">
        <v>66.51898131</v>
      </c>
      <c r="O950" s="65" t="n">
        <v>1534</v>
      </c>
      <c r="P950" s="65" t="n">
        <v>281.7</v>
      </c>
      <c r="Q950" s="65" t="n">
        <v>210.6712098</v>
      </c>
      <c r="R950" s="65" t="n">
        <v>44.79214764</v>
      </c>
      <c r="S950" s="65" t="n">
        <v>4373</v>
      </c>
      <c r="T950" s="66" t="n">
        <v>4264</v>
      </c>
      <c r="U950" s="66" t="n">
        <v>10226</v>
      </c>
      <c r="V950" s="65" t="n">
        <v>1104</v>
      </c>
      <c r="W950" s="66" t="n">
        <v>1624</v>
      </c>
      <c r="X950" s="65" t="n">
        <v>779</v>
      </c>
      <c r="Y950" s="65" t="n">
        <v>297.3308561</v>
      </c>
      <c r="Z950" s="65" t="n">
        <v>204.9878444</v>
      </c>
      <c r="AA950" s="65" t="n">
        <v>150</v>
      </c>
      <c r="AB950" s="65" t="n">
        <v>579.7</v>
      </c>
      <c r="AC950" s="67" t="n">
        <v>773.2</v>
      </c>
      <c r="AD950" s="63"/>
    </row>
    <row r="951" customFormat="false" ht="15" hidden="false" customHeight="false" outlineLevel="0" collapsed="false">
      <c r="A951" s="64" t="n">
        <v>36831</v>
      </c>
      <c r="B951" s="65" t="n">
        <v>665.2</v>
      </c>
      <c r="C951" s="65" t="n">
        <v>479.2311777</v>
      </c>
      <c r="D951" s="65" t="n">
        <v>1586.365504</v>
      </c>
      <c r="E951" s="65" t="n">
        <v>1053.567985</v>
      </c>
      <c r="F951" s="65" t="n">
        <v>479.4841819</v>
      </c>
      <c r="G951" s="65" t="n">
        <v>1022.484164</v>
      </c>
      <c r="H951" s="65" t="n">
        <v>143.4</v>
      </c>
      <c r="I951" s="65" t="n">
        <v>200</v>
      </c>
      <c r="J951" s="65" t="n">
        <v>892.8708984</v>
      </c>
      <c r="K951" s="65" t="n">
        <v>2836.266083</v>
      </c>
      <c r="L951" s="65" t="n">
        <v>2137.943298</v>
      </c>
      <c r="M951" s="65" t="n">
        <v>1195.720807</v>
      </c>
      <c r="N951" s="65" t="n">
        <v>320.8406586</v>
      </c>
      <c r="O951" s="65" t="n">
        <v>1537</v>
      </c>
      <c r="P951" s="65" t="n">
        <v>238.8</v>
      </c>
      <c r="Q951" s="65" t="n">
        <v>1016.129357</v>
      </c>
      <c r="R951" s="65" t="n">
        <v>216.0457341</v>
      </c>
      <c r="S951" s="65" t="n">
        <v>4187</v>
      </c>
      <c r="T951" s="66" t="n">
        <v>5216</v>
      </c>
      <c r="U951" s="66" t="n">
        <v>10230</v>
      </c>
      <c r="V951" s="65" t="n">
        <v>999.9</v>
      </c>
      <c r="W951" s="66" t="n">
        <v>1460</v>
      </c>
      <c r="X951" s="65" t="n">
        <v>200.1</v>
      </c>
      <c r="Y951" s="65" t="n">
        <v>1603.36404</v>
      </c>
      <c r="Z951" s="65" t="n">
        <v>988.7168096</v>
      </c>
      <c r="AA951" s="65" t="n">
        <v>150</v>
      </c>
      <c r="AB951" s="65" t="n">
        <v>680.9</v>
      </c>
      <c r="AC951" s="67" t="n">
        <v>272.2</v>
      </c>
      <c r="AD951" s="63"/>
    </row>
    <row r="952" customFormat="false" ht="15" hidden="false" customHeight="false" outlineLevel="0" collapsed="false">
      <c r="A952" s="64" t="n">
        <v>36861</v>
      </c>
      <c r="B952" s="65" t="n">
        <v>650.5</v>
      </c>
      <c r="C952" s="65" t="n">
        <v>432.414174</v>
      </c>
      <c r="D952" s="65" t="n">
        <v>1431.390446</v>
      </c>
      <c r="E952" s="65" t="n">
        <v>674.8829562</v>
      </c>
      <c r="F952" s="65" t="n">
        <v>442.8995067</v>
      </c>
      <c r="G952" s="65" t="n">
        <v>944.4685537</v>
      </c>
      <c r="H952" s="65" t="n">
        <v>249</v>
      </c>
      <c r="I952" s="65" t="n">
        <v>200</v>
      </c>
      <c r="J952" s="65" t="n">
        <v>579.3144737</v>
      </c>
      <c r="K952" s="65" t="n">
        <v>2559.185864</v>
      </c>
      <c r="L952" s="65" t="n">
        <v>1929.083558</v>
      </c>
      <c r="M952" s="65" t="n">
        <v>1078.908571</v>
      </c>
      <c r="N952" s="65" t="n">
        <v>289.4971254</v>
      </c>
      <c r="O952" s="65" t="n">
        <v>1700</v>
      </c>
      <c r="P952" s="65" t="n">
        <v>269.4</v>
      </c>
      <c r="Q952" s="65" t="n">
        <v>916.8617506</v>
      </c>
      <c r="R952" s="65" t="n">
        <v>194.9398161</v>
      </c>
      <c r="S952" s="65" t="n">
        <v>6334</v>
      </c>
      <c r="T952" s="66" t="n">
        <v>9670</v>
      </c>
      <c r="U952" s="66" t="n">
        <v>21536</v>
      </c>
      <c r="V952" s="65" t="n">
        <v>864.4</v>
      </c>
      <c r="W952" s="66" t="n">
        <v>1626</v>
      </c>
      <c r="X952" s="65" t="n">
        <v>200.2</v>
      </c>
      <c r="Y952" s="65" t="n">
        <v>1481.027256</v>
      </c>
      <c r="Z952" s="65" t="n">
        <v>892.1271872</v>
      </c>
      <c r="AA952" s="65" t="n">
        <v>158.6</v>
      </c>
      <c r="AB952" s="65" t="n">
        <v>1147</v>
      </c>
      <c r="AC952" s="67" t="n">
        <v>1101</v>
      </c>
      <c r="AD952" s="63"/>
    </row>
    <row r="953" customFormat="false" ht="15" hidden="false" customHeight="false" outlineLevel="0" collapsed="false">
      <c r="A953" s="64" t="n">
        <v>36892</v>
      </c>
      <c r="B953" s="65" t="n">
        <v>4104</v>
      </c>
      <c r="C953" s="65" t="n">
        <v>214.5640765</v>
      </c>
      <c r="D953" s="65" t="n">
        <v>710.2564802</v>
      </c>
      <c r="E953" s="65" t="n">
        <v>566.6164681</v>
      </c>
      <c r="F953" s="65" t="n">
        <v>149.8554388</v>
      </c>
      <c r="G953" s="65" t="n">
        <v>319.5617682</v>
      </c>
      <c r="H953" s="65" t="n">
        <v>705.9</v>
      </c>
      <c r="I953" s="65" t="n">
        <v>200</v>
      </c>
      <c r="J953" s="65" t="n">
        <v>533.0300657</v>
      </c>
      <c r="K953" s="65" t="n">
        <v>1269.868993</v>
      </c>
      <c r="L953" s="65" t="n">
        <v>957.2119904</v>
      </c>
      <c r="M953" s="65" t="n">
        <v>535.3548404</v>
      </c>
      <c r="N953" s="65" t="n">
        <v>143.648583</v>
      </c>
      <c r="O953" s="65" t="n">
        <v>1700</v>
      </c>
      <c r="P953" s="65" t="n">
        <v>2403</v>
      </c>
      <c r="Q953" s="65" t="n">
        <v>454.9471471</v>
      </c>
      <c r="R953" s="65" t="n">
        <v>96.7292104</v>
      </c>
      <c r="S953" s="65" t="n">
        <v>7283</v>
      </c>
      <c r="T953" s="66" t="n">
        <v>12478</v>
      </c>
      <c r="U953" s="66" t="n">
        <v>26638</v>
      </c>
      <c r="V953" s="65" t="n">
        <v>3200</v>
      </c>
      <c r="W953" s="66" t="n">
        <v>6012</v>
      </c>
      <c r="X953" s="65" t="n">
        <v>226</v>
      </c>
      <c r="Y953" s="65" t="n">
        <v>501.1068784</v>
      </c>
      <c r="Z953" s="65" t="n">
        <v>442.6738474</v>
      </c>
      <c r="AA953" s="65" t="n">
        <v>167.7</v>
      </c>
      <c r="AB953" s="65" t="n">
        <v>1906</v>
      </c>
      <c r="AC953" s="67" t="n">
        <v>320.6</v>
      </c>
      <c r="AD953" s="63"/>
    </row>
    <row r="954" customFormat="false" ht="15" hidden="false" customHeight="false" outlineLevel="0" collapsed="false">
      <c r="A954" s="64" t="n">
        <v>36923</v>
      </c>
      <c r="B954" s="65" t="n">
        <v>3939</v>
      </c>
      <c r="C954" s="65" t="n">
        <v>132.174694</v>
      </c>
      <c r="D954" s="65" t="n">
        <v>437.5286602</v>
      </c>
      <c r="E954" s="65" t="n">
        <v>501.8840423</v>
      </c>
      <c r="F954" s="65" t="n">
        <v>88.93250087</v>
      </c>
      <c r="G954" s="65" t="n">
        <v>189.6456176</v>
      </c>
      <c r="H954" s="65" t="n">
        <v>533.6</v>
      </c>
      <c r="I954" s="65" t="n">
        <v>200</v>
      </c>
      <c r="J954" s="65" t="n">
        <v>523.3368768</v>
      </c>
      <c r="K954" s="65" t="n">
        <v>782.2583736</v>
      </c>
      <c r="L954" s="65" t="n">
        <v>589.6569639</v>
      </c>
      <c r="M954" s="65" t="n">
        <v>329.786623</v>
      </c>
      <c r="N954" s="65" t="n">
        <v>88.48968482</v>
      </c>
      <c r="O954" s="65" t="n">
        <v>1700</v>
      </c>
      <c r="P954" s="65" t="n">
        <v>3664</v>
      </c>
      <c r="Q954" s="65" t="n">
        <v>280.2542761</v>
      </c>
      <c r="R954" s="65" t="n">
        <v>59.58664653</v>
      </c>
      <c r="S954" s="65" t="n">
        <v>7604</v>
      </c>
      <c r="T954" s="66" t="n">
        <v>11555</v>
      </c>
      <c r="U954" s="66" t="n">
        <v>23608</v>
      </c>
      <c r="V954" s="65" t="n">
        <v>3142</v>
      </c>
      <c r="W954" s="66" t="n">
        <v>7372</v>
      </c>
      <c r="X954" s="65" t="n">
        <v>228.7</v>
      </c>
      <c r="Y954" s="65" t="n">
        <v>297.3845212</v>
      </c>
      <c r="Z954" s="65" t="n">
        <v>272.6937392</v>
      </c>
      <c r="AA954" s="65" t="n">
        <v>150</v>
      </c>
      <c r="AB954" s="65" t="n">
        <v>1898</v>
      </c>
      <c r="AC954" s="67" t="n">
        <v>1129</v>
      </c>
      <c r="AD954" s="63"/>
    </row>
    <row r="955" customFormat="false" ht="15" hidden="false" customHeight="false" outlineLevel="0" collapsed="false">
      <c r="A955" s="64" t="n">
        <v>36951</v>
      </c>
      <c r="B955" s="65" t="n">
        <v>5124</v>
      </c>
      <c r="C955" s="65" t="n">
        <v>81.83496812</v>
      </c>
      <c r="D955" s="65" t="n">
        <v>270.8925807</v>
      </c>
      <c r="E955" s="65" t="n">
        <v>735.0860029</v>
      </c>
      <c r="F955" s="65" t="n">
        <v>71.88031106</v>
      </c>
      <c r="G955" s="65" t="n">
        <v>153.2823866</v>
      </c>
      <c r="H955" s="65" t="n">
        <v>651.5</v>
      </c>
      <c r="I955" s="65" t="n">
        <v>200</v>
      </c>
      <c r="J955" s="65" t="n">
        <v>239.1728768</v>
      </c>
      <c r="K955" s="65" t="n">
        <v>484.3293911</v>
      </c>
      <c r="L955" s="65" t="n">
        <v>365.0816762</v>
      </c>
      <c r="M955" s="65" t="n">
        <v>204.1849083</v>
      </c>
      <c r="N955" s="65" t="n">
        <v>54.7877231</v>
      </c>
      <c r="O955" s="65" t="n">
        <v>1700</v>
      </c>
      <c r="P955" s="65" t="n">
        <v>1861</v>
      </c>
      <c r="Q955" s="65" t="n">
        <v>173.5173282</v>
      </c>
      <c r="R955" s="65" t="n">
        <v>36.89262423</v>
      </c>
      <c r="S955" s="65" t="n">
        <v>18276</v>
      </c>
      <c r="T955" s="66" t="n">
        <v>21826</v>
      </c>
      <c r="U955" s="66" t="n">
        <v>36442</v>
      </c>
      <c r="V955" s="65" t="n">
        <v>1338</v>
      </c>
      <c r="W955" s="66" t="n">
        <v>3798</v>
      </c>
      <c r="X955" s="65" t="n">
        <v>1024</v>
      </c>
      <c r="Y955" s="65" t="n">
        <v>240.3631032</v>
      </c>
      <c r="Z955" s="65" t="n">
        <v>168.8362785</v>
      </c>
      <c r="AA955" s="65" t="n">
        <v>2484</v>
      </c>
      <c r="AB955" s="65" t="n">
        <v>3289</v>
      </c>
      <c r="AC955" s="67" t="n">
        <v>2653</v>
      </c>
      <c r="AD955" s="63"/>
    </row>
    <row r="956" customFormat="false" ht="15" hidden="false" customHeight="false" outlineLevel="0" collapsed="false">
      <c r="A956" s="64" t="n">
        <v>36982</v>
      </c>
      <c r="B956" s="65" t="n">
        <v>2730</v>
      </c>
      <c r="C956" s="65" t="n">
        <v>53.80200782</v>
      </c>
      <c r="D956" s="65" t="n">
        <v>178.0970297</v>
      </c>
      <c r="E956" s="65" t="n">
        <v>350.1711226</v>
      </c>
      <c r="F956" s="65" t="n">
        <v>56.7580947</v>
      </c>
      <c r="G956" s="65" t="n">
        <v>121.0347602</v>
      </c>
      <c r="H956" s="65" t="n">
        <v>5.679</v>
      </c>
      <c r="I956" s="65" t="n">
        <v>200</v>
      </c>
      <c r="J956" s="65" t="n">
        <v>128.8398087</v>
      </c>
      <c r="K956" s="65" t="n">
        <v>318.4200383</v>
      </c>
      <c r="L956" s="65" t="n">
        <v>240.0211994</v>
      </c>
      <c r="M956" s="65" t="n">
        <v>134.24039</v>
      </c>
      <c r="N956" s="65" t="n">
        <v>36.01992613</v>
      </c>
      <c r="O956" s="65" t="n">
        <v>5035</v>
      </c>
      <c r="P956" s="65" t="n">
        <v>369.3</v>
      </c>
      <c r="Q956" s="65" t="n">
        <v>114.0781363</v>
      </c>
      <c r="R956" s="65" t="n">
        <v>24.25487909</v>
      </c>
      <c r="S956" s="65" t="n">
        <v>10772</v>
      </c>
      <c r="T956" s="66" t="n">
        <v>12508</v>
      </c>
      <c r="U956" s="66" t="n">
        <v>24979</v>
      </c>
      <c r="V956" s="65" t="n">
        <v>5471</v>
      </c>
      <c r="W956" s="66" t="n">
        <v>6810</v>
      </c>
      <c r="X956" s="65" t="n">
        <v>1569</v>
      </c>
      <c r="Y956" s="65" t="n">
        <v>189.7953915</v>
      </c>
      <c r="Z956" s="65" t="n">
        <v>111.0006026</v>
      </c>
      <c r="AA956" s="65" t="n">
        <v>1421</v>
      </c>
      <c r="AB956" s="65" t="n">
        <v>2186</v>
      </c>
      <c r="AC956" s="67" t="n">
        <v>492.8</v>
      </c>
      <c r="AD956" s="63"/>
    </row>
    <row r="957" customFormat="false" ht="15" hidden="false" customHeight="false" outlineLevel="0" collapsed="false">
      <c r="A957" s="64" t="n">
        <v>37012</v>
      </c>
      <c r="B957" s="65" t="n">
        <v>2879</v>
      </c>
      <c r="C957" s="65" t="n">
        <v>27.80734882</v>
      </c>
      <c r="D957" s="65" t="n">
        <v>92.04872512</v>
      </c>
      <c r="E957" s="65" t="n">
        <v>69.95876216</v>
      </c>
      <c r="F957" s="65" t="n">
        <v>33.45874148</v>
      </c>
      <c r="G957" s="65" t="n">
        <v>71.3496599</v>
      </c>
      <c r="H957" s="65" t="n">
        <v>6.573</v>
      </c>
      <c r="I957" s="65" t="n">
        <v>277.4</v>
      </c>
      <c r="J957" s="65" t="n">
        <v>45.47725833</v>
      </c>
      <c r="K957" s="65" t="n">
        <v>164.5741012</v>
      </c>
      <c r="L957" s="65" t="n">
        <v>124.0539803</v>
      </c>
      <c r="M957" s="65" t="n">
        <v>69.38159935</v>
      </c>
      <c r="N957" s="65" t="n">
        <v>18.61675226</v>
      </c>
      <c r="O957" s="65" t="n">
        <v>4830</v>
      </c>
      <c r="P957" s="65" t="n">
        <v>2901</v>
      </c>
      <c r="Q957" s="65" t="n">
        <v>58.96082056</v>
      </c>
      <c r="R957" s="65" t="n">
        <v>12.53603557</v>
      </c>
      <c r="S957" s="65" t="n">
        <v>8813</v>
      </c>
      <c r="T957" s="66" t="n">
        <v>10570</v>
      </c>
      <c r="U957" s="66" t="n">
        <v>27144</v>
      </c>
      <c r="V957" s="65" t="n">
        <v>1563</v>
      </c>
      <c r="W957" s="66" t="n">
        <v>5176</v>
      </c>
      <c r="X957" s="65" t="n">
        <v>1833</v>
      </c>
      <c r="Y957" s="65" t="n">
        <v>111.8838638</v>
      </c>
      <c r="Z957" s="65" t="n">
        <v>57.37020981</v>
      </c>
      <c r="AA957" s="65" t="n">
        <v>2749</v>
      </c>
      <c r="AB957" s="65" t="n">
        <v>5784</v>
      </c>
      <c r="AC957" s="67" t="n">
        <v>427.6</v>
      </c>
      <c r="AD957" s="63"/>
    </row>
    <row r="958" customFormat="false" ht="15" hidden="false" customHeight="false" outlineLevel="0" collapsed="false">
      <c r="A958" s="64" t="n">
        <v>37043</v>
      </c>
      <c r="B958" s="65" t="n">
        <v>4235</v>
      </c>
      <c r="C958" s="65" t="n">
        <v>20.04004289</v>
      </c>
      <c r="D958" s="65" t="n">
        <v>66.33715466</v>
      </c>
      <c r="E958" s="65" t="n">
        <v>4.071172384</v>
      </c>
      <c r="F958" s="65" t="n">
        <v>37.70028292</v>
      </c>
      <c r="G958" s="65" t="n">
        <v>80.39460678</v>
      </c>
      <c r="H958" s="65" t="n">
        <v>9.833</v>
      </c>
      <c r="I958" s="65" t="n">
        <v>200</v>
      </c>
      <c r="J958" s="65" t="n">
        <v>49.08728975</v>
      </c>
      <c r="K958" s="65" t="n">
        <v>118.6043325</v>
      </c>
      <c r="L958" s="65" t="n">
        <v>89.40252094</v>
      </c>
      <c r="M958" s="65" t="n">
        <v>50.00153865</v>
      </c>
      <c r="N958" s="65" t="n">
        <v>13.41661573</v>
      </c>
      <c r="O958" s="65" t="n">
        <v>4463</v>
      </c>
      <c r="P958" s="65" t="n">
        <v>1394</v>
      </c>
      <c r="Q958" s="65" t="n">
        <v>42.49155072</v>
      </c>
      <c r="R958" s="65" t="n">
        <v>9.034399219</v>
      </c>
      <c r="S958" s="65" t="n">
        <v>11108</v>
      </c>
      <c r="T958" s="66" t="n">
        <v>7363</v>
      </c>
      <c r="U958" s="66" t="n">
        <v>20870</v>
      </c>
      <c r="V958" s="65" t="n">
        <v>806.7</v>
      </c>
      <c r="W958" s="66" t="n">
        <v>2347</v>
      </c>
      <c r="X958" s="65" t="n">
        <v>761.8</v>
      </c>
      <c r="Y958" s="65" t="n">
        <v>126.0673036</v>
      </c>
      <c r="Z958" s="65" t="n">
        <v>41.34523836</v>
      </c>
      <c r="AA958" s="65" t="n">
        <v>2602</v>
      </c>
      <c r="AB958" s="65" t="n">
        <v>4854</v>
      </c>
      <c r="AC958" s="67" t="n">
        <v>1488</v>
      </c>
      <c r="AD958" s="63"/>
    </row>
    <row r="959" customFormat="false" ht="15" hidden="false" customHeight="false" outlineLevel="0" collapsed="false">
      <c r="A959" s="64" t="n">
        <v>37073</v>
      </c>
      <c r="B959" s="65" t="n">
        <v>2385</v>
      </c>
      <c r="C959" s="65" t="n">
        <v>17.68580049</v>
      </c>
      <c r="D959" s="65" t="n">
        <v>58.54407043</v>
      </c>
      <c r="E959" s="65" t="n">
        <v>0.292128676</v>
      </c>
      <c r="F959" s="65" t="n">
        <v>30.527337</v>
      </c>
      <c r="G959" s="65" t="n">
        <v>65.09853677</v>
      </c>
      <c r="H959" s="65" t="n">
        <v>11.92</v>
      </c>
      <c r="I959" s="65" t="n">
        <v>85</v>
      </c>
      <c r="J959" s="65" t="n">
        <v>46.56344441</v>
      </c>
      <c r="K959" s="65" t="n">
        <v>104.6710615</v>
      </c>
      <c r="L959" s="65" t="n">
        <v>78.89978866</v>
      </c>
      <c r="M959" s="65" t="n">
        <v>44.12751218</v>
      </c>
      <c r="N959" s="65" t="n">
        <v>11.84047312</v>
      </c>
      <c r="O959" s="65" t="n">
        <v>5466</v>
      </c>
      <c r="P959" s="65" t="n">
        <v>826.6</v>
      </c>
      <c r="Q959" s="65" t="n">
        <v>37.49977447</v>
      </c>
      <c r="R959" s="65" t="n">
        <v>7.973065877</v>
      </c>
      <c r="S959" s="65" t="n">
        <v>11252</v>
      </c>
      <c r="T959" s="66" t="n">
        <v>4882</v>
      </c>
      <c r="U959" s="66" t="n">
        <v>15933</v>
      </c>
      <c r="V959" s="65" t="n">
        <v>995.7</v>
      </c>
      <c r="W959" s="66" t="n">
        <v>1566</v>
      </c>
      <c r="X959" s="65" t="n">
        <v>703.6</v>
      </c>
      <c r="Y959" s="65" t="n">
        <v>102.0814371</v>
      </c>
      <c r="Z959" s="65" t="n">
        <v>36.48812735</v>
      </c>
      <c r="AA959" s="65" t="n">
        <v>250</v>
      </c>
      <c r="AB959" s="65" t="n">
        <v>3227</v>
      </c>
      <c r="AC959" s="67" t="n">
        <v>836</v>
      </c>
      <c r="AD959" s="63"/>
    </row>
    <row r="960" customFormat="false" ht="15" hidden="false" customHeight="false" outlineLevel="0" collapsed="false">
      <c r="A960" s="64" t="n">
        <v>37104</v>
      </c>
      <c r="B960" s="65" t="n">
        <v>3096</v>
      </c>
      <c r="C960" s="65" t="n">
        <v>18.73930152</v>
      </c>
      <c r="D960" s="65" t="n">
        <v>62.03140131</v>
      </c>
      <c r="E960" s="65" t="n">
        <v>20.15440481</v>
      </c>
      <c r="F960" s="65" t="n">
        <v>32.34874235</v>
      </c>
      <c r="G960" s="65" t="n">
        <v>68.98262346</v>
      </c>
      <c r="H960" s="65" t="n">
        <v>13.78</v>
      </c>
      <c r="I960" s="65" t="n">
        <v>85</v>
      </c>
      <c r="J960" s="65" t="n">
        <v>3.344775245</v>
      </c>
      <c r="K960" s="65" t="n">
        <v>110.9060675</v>
      </c>
      <c r="L960" s="65" t="n">
        <v>83.59966121</v>
      </c>
      <c r="M960" s="65" t="n">
        <v>46.75608302</v>
      </c>
      <c r="N960" s="65" t="n">
        <v>12.54578191</v>
      </c>
      <c r="O960" s="65" t="n">
        <v>1436</v>
      </c>
      <c r="P960" s="65" t="n">
        <v>944</v>
      </c>
      <c r="Q960" s="65" t="n">
        <v>39.73354674</v>
      </c>
      <c r="R960" s="65" t="n">
        <v>8.448002428</v>
      </c>
      <c r="S960" s="65" t="n">
        <v>9022</v>
      </c>
      <c r="T960" s="66" t="n">
        <v>4540</v>
      </c>
      <c r="U960" s="66" t="n">
        <v>10288</v>
      </c>
      <c r="V960" s="65" t="n">
        <v>1368</v>
      </c>
      <c r="W960" s="66" t="n">
        <v>2121</v>
      </c>
      <c r="X960" s="65" t="n">
        <v>337.7</v>
      </c>
      <c r="Y960" s="65" t="n">
        <v>108.1720986</v>
      </c>
      <c r="Z960" s="65" t="n">
        <v>38.66163821</v>
      </c>
      <c r="AA960" s="65" t="n">
        <v>250</v>
      </c>
      <c r="AB960" s="65" t="n">
        <v>600</v>
      </c>
      <c r="AC960" s="67" t="n">
        <v>1140</v>
      </c>
      <c r="AD960" s="63"/>
    </row>
    <row r="961" customFormat="false" ht="15" hidden="false" customHeight="false" outlineLevel="0" collapsed="false">
      <c r="A961" s="64" t="n">
        <v>37135</v>
      </c>
      <c r="B961" s="65" t="n">
        <v>1863</v>
      </c>
      <c r="C961" s="65" t="n">
        <v>18.84639694</v>
      </c>
      <c r="D961" s="65" t="n">
        <v>62.3859118</v>
      </c>
      <c r="E961" s="65" t="n">
        <v>17.00259269</v>
      </c>
      <c r="F961" s="65" t="n">
        <v>25.16074252</v>
      </c>
      <c r="G961" s="65" t="n">
        <v>53.65445149</v>
      </c>
      <c r="H961" s="65" t="n">
        <v>16.6</v>
      </c>
      <c r="I961" s="65" t="n">
        <v>150</v>
      </c>
      <c r="J961" s="65" t="n">
        <v>47.0022286</v>
      </c>
      <c r="K961" s="65" t="n">
        <v>111.5398975</v>
      </c>
      <c r="L961" s="65" t="n">
        <v>84.07743466</v>
      </c>
      <c r="M961" s="65" t="n">
        <v>47.02329481</v>
      </c>
      <c r="N961" s="65" t="n">
        <v>12.61748126</v>
      </c>
      <c r="O961" s="65" t="n">
        <v>1000</v>
      </c>
      <c r="P961" s="65" t="n">
        <v>618.7</v>
      </c>
      <c r="Q961" s="65" t="n">
        <v>39.96062462</v>
      </c>
      <c r="R961" s="65" t="n">
        <v>8.496282901</v>
      </c>
      <c r="S961" s="65" t="n">
        <v>4926</v>
      </c>
      <c r="T961" s="66" t="n">
        <v>4540</v>
      </c>
      <c r="U961" s="66" t="n">
        <v>9248</v>
      </c>
      <c r="V961" s="65" t="n">
        <v>1203</v>
      </c>
      <c r="W961" s="66" t="n">
        <v>1763</v>
      </c>
      <c r="X961" s="65" t="n">
        <v>295.5</v>
      </c>
      <c r="Y961" s="65" t="n">
        <v>84.13589288</v>
      </c>
      <c r="Z961" s="65" t="n">
        <v>38.88259012</v>
      </c>
      <c r="AA961" s="65" t="n">
        <v>250</v>
      </c>
      <c r="AB961" s="65" t="n">
        <v>500</v>
      </c>
      <c r="AC961" s="67" t="n">
        <v>1135</v>
      </c>
      <c r="AD961" s="63"/>
    </row>
    <row r="962" customFormat="false" ht="15" hidden="false" customHeight="false" outlineLevel="0" collapsed="false">
      <c r="A962" s="64" t="n">
        <v>37165</v>
      </c>
      <c r="B962" s="65" t="n">
        <v>1593</v>
      </c>
      <c r="C962" s="65" t="n">
        <v>39.27453333</v>
      </c>
      <c r="D962" s="65" t="n">
        <v>130.0077453</v>
      </c>
      <c r="E962" s="65" t="n">
        <v>146.6360524</v>
      </c>
      <c r="F962" s="65" t="n">
        <v>37.12731939</v>
      </c>
      <c r="G962" s="65" t="n">
        <v>79.17278099</v>
      </c>
      <c r="H962" s="65" t="n">
        <v>7.125</v>
      </c>
      <c r="I962" s="65" t="n">
        <v>200</v>
      </c>
      <c r="J962" s="65" t="n">
        <v>198.9634909</v>
      </c>
      <c r="K962" s="65" t="n">
        <v>232.4411098</v>
      </c>
      <c r="L962" s="65" t="n">
        <v>175.211316</v>
      </c>
      <c r="M962" s="65" t="n">
        <v>97.99315833</v>
      </c>
      <c r="N962" s="65" t="n">
        <v>26.29392186</v>
      </c>
      <c r="O962" s="65" t="n">
        <v>2063</v>
      </c>
      <c r="P962" s="65" t="n">
        <v>317.7</v>
      </c>
      <c r="Q962" s="65" t="n">
        <v>83.27506254</v>
      </c>
      <c r="R962" s="65" t="n">
        <v>17.70564141</v>
      </c>
      <c r="S962" s="65" t="n">
        <v>6336</v>
      </c>
      <c r="T962" s="66" t="n">
        <v>5708</v>
      </c>
      <c r="U962" s="66" t="n">
        <v>10403</v>
      </c>
      <c r="V962" s="65" t="n">
        <v>812.9</v>
      </c>
      <c r="W962" s="66" t="n">
        <v>1388</v>
      </c>
      <c r="X962" s="65" t="n">
        <v>788.3</v>
      </c>
      <c r="Y962" s="65" t="n">
        <v>124.1513507</v>
      </c>
      <c r="Z962" s="65" t="n">
        <v>81.0285163</v>
      </c>
      <c r="AA962" s="65" t="n">
        <v>709.3</v>
      </c>
      <c r="AB962" s="65" t="n">
        <v>608.3</v>
      </c>
      <c r="AC962" s="67" t="n">
        <v>666.4</v>
      </c>
      <c r="AD962" s="63"/>
    </row>
    <row r="963" customFormat="false" ht="15" hidden="false" customHeight="false" outlineLevel="0" collapsed="false">
      <c r="A963" s="64" t="n">
        <v>37196</v>
      </c>
      <c r="B963" s="65" t="n">
        <v>3628</v>
      </c>
      <c r="C963" s="65" t="n">
        <v>713.1826148</v>
      </c>
      <c r="D963" s="65" t="n">
        <v>2360.798611</v>
      </c>
      <c r="E963" s="65" t="n">
        <v>1611.788691</v>
      </c>
      <c r="F963" s="65" t="n">
        <v>603.6135189</v>
      </c>
      <c r="G963" s="65" t="n">
        <v>1287.185871</v>
      </c>
      <c r="H963" s="65" t="n">
        <v>706.3</v>
      </c>
      <c r="I963" s="65" t="n">
        <v>200</v>
      </c>
      <c r="J963" s="65" t="n">
        <v>775.3034696</v>
      </c>
      <c r="K963" s="65" t="n">
        <v>4220.876595</v>
      </c>
      <c r="L963" s="65" t="n">
        <v>3181.646067</v>
      </c>
      <c r="M963" s="65" t="n">
        <v>1779.44869</v>
      </c>
      <c r="N963" s="65" t="n">
        <v>477.4688928</v>
      </c>
      <c r="O963" s="65" t="n">
        <v>1700</v>
      </c>
      <c r="P963" s="65" t="n">
        <v>272.2</v>
      </c>
      <c r="Q963" s="65" t="n">
        <v>1512.184151</v>
      </c>
      <c r="R963" s="65" t="n">
        <v>321.5151032</v>
      </c>
      <c r="S963" s="65" t="n">
        <v>5891</v>
      </c>
      <c r="T963" s="66" t="n">
        <v>7116</v>
      </c>
      <c r="U963" s="66" t="n">
        <v>17083</v>
      </c>
      <c r="V963" s="65" t="n">
        <v>594.9</v>
      </c>
      <c r="W963" s="66" t="n">
        <v>1215</v>
      </c>
      <c r="X963" s="65" t="n">
        <v>200</v>
      </c>
      <c r="Y963" s="65" t="n">
        <v>2018.444501</v>
      </c>
      <c r="Z963" s="65" t="n">
        <v>1471.389326</v>
      </c>
      <c r="AA963" s="65" t="n">
        <v>314.5</v>
      </c>
      <c r="AB963" s="65" t="n">
        <v>683.1</v>
      </c>
      <c r="AC963" s="67" t="n">
        <v>608.1</v>
      </c>
      <c r="AD963" s="63"/>
    </row>
    <row r="964" customFormat="false" ht="15" hidden="false" customHeight="false" outlineLevel="0" collapsed="false">
      <c r="A964" s="64" t="n">
        <v>37226</v>
      </c>
      <c r="B964" s="65" t="n">
        <v>14198</v>
      </c>
      <c r="C964" s="65" t="n">
        <v>585.7196329</v>
      </c>
      <c r="D964" s="65" t="n">
        <v>1938.866802</v>
      </c>
      <c r="E964" s="65" t="n">
        <v>1556.707998</v>
      </c>
      <c r="F964" s="65" t="n">
        <v>690.2966427</v>
      </c>
      <c r="G964" s="65" t="n">
        <v>1472.034766</v>
      </c>
      <c r="H964" s="65" t="n">
        <v>834.7</v>
      </c>
      <c r="I964" s="65" t="n">
        <v>200</v>
      </c>
      <c r="J964" s="65" t="n">
        <v>508.2006145</v>
      </c>
      <c r="K964" s="65" t="n">
        <v>3466.503863</v>
      </c>
      <c r="L964" s="65" t="n">
        <v>2613.008965</v>
      </c>
      <c r="M964" s="65" t="n">
        <v>1461.418172</v>
      </c>
      <c r="N964" s="65" t="n">
        <v>392.1336538</v>
      </c>
      <c r="O964" s="65" t="n">
        <v>1700</v>
      </c>
      <c r="P964" s="65" t="n">
        <v>308.8</v>
      </c>
      <c r="Q964" s="65" t="n">
        <v>1241.920271</v>
      </c>
      <c r="R964" s="65" t="n">
        <v>264.0525782</v>
      </c>
      <c r="S964" s="65" t="n">
        <v>30574</v>
      </c>
      <c r="T964" s="66" t="n">
        <v>40722</v>
      </c>
      <c r="U964" s="66" t="n">
        <v>73068</v>
      </c>
      <c r="V964" s="65" t="n">
        <v>184.7</v>
      </c>
      <c r="W964" s="66" t="n">
        <v>781.3</v>
      </c>
      <c r="X964" s="65" t="n">
        <v>656.5</v>
      </c>
      <c r="Y964" s="65" t="n">
        <v>2308.307251</v>
      </c>
      <c r="Z964" s="65" t="n">
        <v>1208.416467</v>
      </c>
      <c r="AA964" s="65" t="n">
        <v>1863</v>
      </c>
      <c r="AB964" s="65" t="n">
        <v>5315</v>
      </c>
      <c r="AC964" s="67" t="n">
        <v>3645</v>
      </c>
      <c r="AD964" s="63"/>
    </row>
    <row r="965" customFormat="false" ht="15" hidden="false" customHeight="false" outlineLevel="0" collapsed="false">
      <c r="A965" s="64" t="n">
        <v>37257</v>
      </c>
      <c r="B965" s="65" t="n">
        <v>6276</v>
      </c>
      <c r="C965" s="65" t="n">
        <v>245.3800422</v>
      </c>
      <c r="D965" s="65" t="n">
        <v>812.2644196</v>
      </c>
      <c r="E965" s="65" t="n">
        <v>585.9579378</v>
      </c>
      <c r="F965" s="65" t="n">
        <v>195.6531329</v>
      </c>
      <c r="G965" s="65" t="n">
        <v>417.2238367</v>
      </c>
      <c r="H965" s="65" t="n">
        <v>1624</v>
      </c>
      <c r="I965" s="65" t="n">
        <v>200</v>
      </c>
      <c r="J965" s="65" t="n">
        <v>275.093711</v>
      </c>
      <c r="K965" s="65" t="n">
        <v>1452.249193</v>
      </c>
      <c r="L965" s="65" t="n">
        <v>1094.687994</v>
      </c>
      <c r="M965" s="65" t="n">
        <v>612.2431837</v>
      </c>
      <c r="N965" s="65" t="n">
        <v>164.2795753</v>
      </c>
      <c r="O965" s="65" t="n">
        <v>15102</v>
      </c>
      <c r="P965" s="65" t="n">
        <v>2495</v>
      </c>
      <c r="Q965" s="65" t="n">
        <v>520.2872352</v>
      </c>
      <c r="R965" s="65" t="n">
        <v>110.6215827</v>
      </c>
      <c r="S965" s="65" t="n">
        <v>33936</v>
      </c>
      <c r="T965" s="66" t="n">
        <v>43669</v>
      </c>
      <c r="U965" s="66" t="n">
        <v>73044</v>
      </c>
      <c r="V965" s="65" t="n">
        <v>1722</v>
      </c>
      <c r="W965" s="66" t="n">
        <v>4783</v>
      </c>
      <c r="X965" s="65" t="n">
        <v>5202</v>
      </c>
      <c r="Y965" s="65" t="n">
        <v>654.2514006</v>
      </c>
      <c r="Z965" s="65" t="n">
        <v>506.2512285</v>
      </c>
      <c r="AA965" s="65" t="n">
        <v>6260</v>
      </c>
      <c r="AB965" s="65" t="n">
        <v>13325</v>
      </c>
      <c r="AC965" s="67" t="n">
        <v>19511</v>
      </c>
      <c r="AD965" s="63"/>
    </row>
    <row r="966" customFormat="false" ht="15" hidden="false" customHeight="false" outlineLevel="0" collapsed="false">
      <c r="A966" s="64" t="n">
        <v>37288</v>
      </c>
      <c r="B966" s="65" t="n">
        <v>10823</v>
      </c>
      <c r="C966" s="65" t="n">
        <v>240.0263948</v>
      </c>
      <c r="D966" s="65" t="n">
        <v>794.5426144</v>
      </c>
      <c r="E966" s="65" t="n">
        <v>756.6607747</v>
      </c>
      <c r="F966" s="65" t="n">
        <v>175.435227</v>
      </c>
      <c r="G966" s="65" t="n">
        <v>374.1098209</v>
      </c>
      <c r="H966" s="65" t="n">
        <v>534</v>
      </c>
      <c r="I966" s="65" t="n">
        <v>200</v>
      </c>
      <c r="J966" s="65" t="n">
        <v>284.6832669</v>
      </c>
      <c r="K966" s="65" t="n">
        <v>1420.564342</v>
      </c>
      <c r="L966" s="65" t="n">
        <v>1070.804334</v>
      </c>
      <c r="M966" s="65" t="n">
        <v>598.8853976</v>
      </c>
      <c r="N966" s="65" t="n">
        <v>160.6953599</v>
      </c>
      <c r="O966" s="65" t="n">
        <v>16278</v>
      </c>
      <c r="P966" s="65" t="n">
        <v>3361</v>
      </c>
      <c r="Q966" s="65" t="n">
        <v>508.9357236</v>
      </c>
      <c r="R966" s="65" t="n">
        <v>108.2080655</v>
      </c>
      <c r="S966" s="65" t="n">
        <v>25734</v>
      </c>
      <c r="T966" s="66" t="n">
        <v>32261</v>
      </c>
      <c r="U966" s="66" t="n">
        <v>71298</v>
      </c>
      <c r="V966" s="65" t="n">
        <v>2024</v>
      </c>
      <c r="W966" s="66" t="n">
        <v>5717</v>
      </c>
      <c r="X966" s="65" t="n">
        <v>2307</v>
      </c>
      <c r="Y966" s="65" t="n">
        <v>586.6440332</v>
      </c>
      <c r="Z966" s="65" t="n">
        <v>495.2059514</v>
      </c>
      <c r="AA966" s="65" t="n">
        <v>3932</v>
      </c>
      <c r="AB966" s="65" t="n">
        <v>5512</v>
      </c>
      <c r="AC966" s="67" t="n">
        <v>3857</v>
      </c>
      <c r="AD966" s="63"/>
    </row>
    <row r="967" customFormat="false" ht="15" hidden="false" customHeight="false" outlineLevel="0" collapsed="false">
      <c r="A967" s="64" t="n">
        <v>37316</v>
      </c>
      <c r="B967" s="65" t="n">
        <v>3054</v>
      </c>
      <c r="C967" s="65" t="n">
        <v>224.6397605</v>
      </c>
      <c r="D967" s="65" t="n">
        <v>743.6093132</v>
      </c>
      <c r="E967" s="65" t="n">
        <v>773.0828833</v>
      </c>
      <c r="F967" s="65" t="n">
        <v>168.563645</v>
      </c>
      <c r="G967" s="65" t="n">
        <v>359.4563994</v>
      </c>
      <c r="H967" s="65" t="n">
        <v>1085</v>
      </c>
      <c r="I967" s="65" t="n">
        <v>200</v>
      </c>
      <c r="J967" s="65" t="n">
        <v>473.4308109</v>
      </c>
      <c r="K967" s="65" t="n">
        <v>1329.50059</v>
      </c>
      <c r="L967" s="65" t="n">
        <v>1002.161572</v>
      </c>
      <c r="M967" s="65" t="n">
        <v>560.4944922</v>
      </c>
      <c r="N967" s="65" t="n">
        <v>150.3941564</v>
      </c>
      <c r="O967" s="65" t="n">
        <v>14654</v>
      </c>
      <c r="P967" s="65" t="n">
        <v>818.6</v>
      </c>
      <c r="Q967" s="65" t="n">
        <v>476.3109454</v>
      </c>
      <c r="R967" s="65" t="n">
        <v>101.2715036</v>
      </c>
      <c r="S967" s="65" t="n">
        <v>25861</v>
      </c>
      <c r="T967" s="66" t="n">
        <v>33353</v>
      </c>
      <c r="U967" s="66" t="n">
        <v>65639</v>
      </c>
      <c r="V967" s="65" t="n">
        <v>4714</v>
      </c>
      <c r="W967" s="66" t="n">
        <v>6003</v>
      </c>
      <c r="X967" s="65" t="n">
        <v>1649</v>
      </c>
      <c r="Y967" s="65" t="n">
        <v>563.6659079</v>
      </c>
      <c r="Z967" s="65" t="n">
        <v>463.4613056</v>
      </c>
      <c r="AA967" s="65" t="n">
        <v>5528</v>
      </c>
      <c r="AB967" s="65" t="n">
        <v>6168</v>
      </c>
      <c r="AC967" s="67" t="n">
        <v>6059</v>
      </c>
      <c r="AD967" s="63"/>
    </row>
    <row r="968" customFormat="false" ht="15" hidden="false" customHeight="false" outlineLevel="0" collapsed="false">
      <c r="A968" s="64" t="n">
        <v>37347</v>
      </c>
      <c r="B968" s="65" t="n">
        <v>21758</v>
      </c>
      <c r="C968" s="65" t="n">
        <v>159.2294313</v>
      </c>
      <c r="D968" s="65" t="n">
        <v>527.0860681</v>
      </c>
      <c r="E968" s="65" t="n">
        <v>711.4423318</v>
      </c>
      <c r="F968" s="65" t="n">
        <v>193.5422333</v>
      </c>
      <c r="G968" s="65" t="n">
        <v>412.722413</v>
      </c>
      <c r="H968" s="65" t="n">
        <v>71.78</v>
      </c>
      <c r="I968" s="65" t="n">
        <v>200</v>
      </c>
      <c r="J968" s="65" t="n">
        <v>398.0478789</v>
      </c>
      <c r="K968" s="65" t="n">
        <v>942.3782436</v>
      </c>
      <c r="L968" s="65" t="n">
        <v>710.3533982</v>
      </c>
      <c r="M968" s="65" t="n">
        <v>397.2903954</v>
      </c>
      <c r="N968" s="65" t="n">
        <v>106.6025709</v>
      </c>
      <c r="O968" s="65" t="n">
        <v>28153</v>
      </c>
      <c r="P968" s="65" t="n">
        <v>7223</v>
      </c>
      <c r="Q968" s="65" t="n">
        <v>337.6193102</v>
      </c>
      <c r="R968" s="65" t="n">
        <v>71.78339177</v>
      </c>
      <c r="S968" s="65" t="n">
        <v>24799</v>
      </c>
      <c r="T968" s="66" t="n">
        <v>32103</v>
      </c>
      <c r="U968" s="66" t="n">
        <v>75192</v>
      </c>
      <c r="V968" s="65" t="n">
        <v>9820</v>
      </c>
      <c r="W968" s="66" t="n">
        <v>17950</v>
      </c>
      <c r="X968" s="65" t="n">
        <v>4261</v>
      </c>
      <c r="Y968" s="65" t="n">
        <v>647.192689</v>
      </c>
      <c r="Z968" s="65" t="n">
        <v>328.5112127</v>
      </c>
      <c r="AA968" s="65" t="n">
        <v>6263</v>
      </c>
      <c r="AB968" s="65" t="n">
        <v>17834</v>
      </c>
      <c r="AC968" s="67" t="n">
        <v>41759</v>
      </c>
      <c r="AD968" s="63"/>
    </row>
    <row r="969" customFormat="false" ht="15" hidden="false" customHeight="false" outlineLevel="0" collapsed="false">
      <c r="A969" s="64" t="n">
        <v>37377</v>
      </c>
      <c r="B969" s="65" t="n">
        <v>8102</v>
      </c>
      <c r="C969" s="65" t="n">
        <v>56.40029813</v>
      </c>
      <c r="D969" s="65" t="n">
        <v>186.6979686</v>
      </c>
      <c r="E969" s="65" t="n">
        <v>282.9100681</v>
      </c>
      <c r="F969" s="65" t="n">
        <v>76.90078001</v>
      </c>
      <c r="G969" s="65" t="n">
        <v>163.9883707</v>
      </c>
      <c r="H969" s="65" t="n">
        <v>5.359</v>
      </c>
      <c r="I969" s="65" t="n">
        <v>277.4</v>
      </c>
      <c r="J969" s="65" t="n">
        <v>54.30794352</v>
      </c>
      <c r="K969" s="65" t="n">
        <v>333.7976745</v>
      </c>
      <c r="L969" s="65" t="n">
        <v>251.6126767</v>
      </c>
      <c r="M969" s="65" t="n">
        <v>140.7233359</v>
      </c>
      <c r="N969" s="65" t="n">
        <v>37.75945647</v>
      </c>
      <c r="O969" s="65" t="n">
        <v>13014</v>
      </c>
      <c r="P969" s="65" t="n">
        <v>3800</v>
      </c>
      <c r="Q969" s="65" t="n">
        <v>119.5873752</v>
      </c>
      <c r="R969" s="65" t="n">
        <v>25.42623347</v>
      </c>
      <c r="S969" s="65" t="n">
        <v>18790</v>
      </c>
      <c r="T969" s="66" t="n">
        <v>20460</v>
      </c>
      <c r="U969" s="66" t="n">
        <v>54315</v>
      </c>
      <c r="V969" s="65" t="n">
        <v>10423</v>
      </c>
      <c r="W969" s="66" t="n">
        <v>14544</v>
      </c>
      <c r="X969" s="65" t="n">
        <v>2243</v>
      </c>
      <c r="Y969" s="65" t="n">
        <v>257.1512261</v>
      </c>
      <c r="Z969" s="65" t="n">
        <v>116.3612165</v>
      </c>
      <c r="AA969" s="65" t="n">
        <v>4512</v>
      </c>
      <c r="AB969" s="65" t="n">
        <v>10650</v>
      </c>
      <c r="AC969" s="67" t="n">
        <v>1498</v>
      </c>
      <c r="AD969" s="63"/>
    </row>
    <row r="970" customFormat="false" ht="15" hidden="false" customHeight="false" outlineLevel="0" collapsed="false">
      <c r="A970" s="64" t="n">
        <v>37408</v>
      </c>
      <c r="B970" s="65" t="n">
        <v>3143</v>
      </c>
      <c r="C970" s="65" t="n">
        <v>27.0257511</v>
      </c>
      <c r="D970" s="65" t="n">
        <v>89.46145676</v>
      </c>
      <c r="E970" s="65" t="n">
        <v>36.544852</v>
      </c>
      <c r="F970" s="65" t="n">
        <v>50.65688428</v>
      </c>
      <c r="G970" s="65" t="n">
        <v>108.0241308</v>
      </c>
      <c r="H970" s="65" t="n">
        <v>8.164</v>
      </c>
      <c r="I970" s="65" t="n">
        <v>200</v>
      </c>
      <c r="J970" s="65" t="n">
        <v>29.65187115</v>
      </c>
      <c r="K970" s="65" t="n">
        <v>159.9483189</v>
      </c>
      <c r="L970" s="65" t="n">
        <v>120.5671211</v>
      </c>
      <c r="M970" s="65" t="n">
        <v>67.43144941</v>
      </c>
      <c r="N970" s="65" t="n">
        <v>18.09348011</v>
      </c>
      <c r="O970" s="65" t="n">
        <v>4978</v>
      </c>
      <c r="P970" s="65" t="n">
        <v>765.3</v>
      </c>
      <c r="Q970" s="65" t="n">
        <v>57.30357366</v>
      </c>
      <c r="R970" s="65" t="n">
        <v>12.18367775</v>
      </c>
      <c r="S970" s="65" t="n">
        <v>13035</v>
      </c>
      <c r="T970" s="66" t="n">
        <v>6961</v>
      </c>
      <c r="U970" s="66" t="n">
        <v>18150</v>
      </c>
      <c r="V970" s="65" t="n">
        <v>3082</v>
      </c>
      <c r="W970" s="66" t="n">
        <v>4472</v>
      </c>
      <c r="X970" s="65" t="n">
        <v>1147</v>
      </c>
      <c r="Y970" s="65" t="n">
        <v>169.3933391</v>
      </c>
      <c r="Z970" s="65" t="n">
        <v>55.75767115</v>
      </c>
      <c r="AA970" s="65" t="n">
        <v>599.6</v>
      </c>
      <c r="AB970" s="65" t="n">
        <v>3939</v>
      </c>
      <c r="AC970" s="67" t="n">
        <v>651.1</v>
      </c>
      <c r="AD970" s="63"/>
    </row>
    <row r="971" customFormat="false" ht="15" hidden="false" customHeight="false" outlineLevel="0" collapsed="false">
      <c r="A971" s="64" t="n">
        <v>37438</v>
      </c>
      <c r="B971" s="65" t="n">
        <v>1615</v>
      </c>
      <c r="C971" s="65" t="n">
        <v>22.07857369</v>
      </c>
      <c r="D971" s="65" t="n">
        <v>73.0851608</v>
      </c>
      <c r="E971" s="65" t="n">
        <v>1.600551553</v>
      </c>
      <c r="F971" s="65" t="n">
        <v>47.28733761</v>
      </c>
      <c r="G971" s="65" t="n">
        <v>100.8386839</v>
      </c>
      <c r="H971" s="65" t="n">
        <v>15.52</v>
      </c>
      <c r="I971" s="65" t="n">
        <v>85</v>
      </c>
      <c r="J971" s="65" t="n">
        <v>42.3791131</v>
      </c>
      <c r="K971" s="65" t="n">
        <v>130.6691063</v>
      </c>
      <c r="L971" s="65" t="n">
        <v>98.49680248</v>
      </c>
      <c r="M971" s="65" t="n">
        <v>55.08783896</v>
      </c>
      <c r="N971" s="65" t="n">
        <v>14.78139247</v>
      </c>
      <c r="O971" s="65" t="n">
        <v>5703</v>
      </c>
      <c r="P971" s="65" t="n">
        <v>811.1</v>
      </c>
      <c r="Q971" s="65" t="n">
        <v>46.81391346</v>
      </c>
      <c r="R971" s="65" t="n">
        <v>9.953404289</v>
      </c>
      <c r="S971" s="65" t="n">
        <v>10539</v>
      </c>
      <c r="T971" s="66" t="n">
        <v>5476</v>
      </c>
      <c r="U971" s="66" t="n">
        <v>15198</v>
      </c>
      <c r="V971" s="65" t="n">
        <v>1732</v>
      </c>
      <c r="W971" s="66" t="n">
        <v>2280</v>
      </c>
      <c r="X971" s="65" t="n">
        <v>1188</v>
      </c>
      <c r="Y971" s="65" t="n">
        <v>158.1257933</v>
      </c>
      <c r="Z971" s="65" t="n">
        <v>45.55099491</v>
      </c>
      <c r="AA971" s="65" t="n">
        <v>3633</v>
      </c>
      <c r="AB971" s="65" t="n">
        <v>1889</v>
      </c>
      <c r="AC971" s="67" t="n">
        <v>1138</v>
      </c>
      <c r="AD971" s="63"/>
    </row>
    <row r="972" customFormat="false" ht="15" hidden="false" customHeight="false" outlineLevel="0" collapsed="false">
      <c r="A972" s="64" t="n">
        <v>37469</v>
      </c>
      <c r="B972" s="65" t="n">
        <v>2518</v>
      </c>
      <c r="C972" s="65" t="n">
        <v>22.98496187</v>
      </c>
      <c r="D972" s="65" t="n">
        <v>76.08551431</v>
      </c>
      <c r="E972" s="65" t="n">
        <v>46.72632552</v>
      </c>
      <c r="F972" s="65" t="n">
        <v>56.82627399</v>
      </c>
      <c r="G972" s="65" t="n">
        <v>121.1801503</v>
      </c>
      <c r="H972" s="65" t="n">
        <v>15.46</v>
      </c>
      <c r="I972" s="65" t="n">
        <v>85</v>
      </c>
      <c r="J972" s="65" t="n">
        <v>2.897649773</v>
      </c>
      <c r="K972" s="65" t="n">
        <v>136.0334444</v>
      </c>
      <c r="L972" s="65" t="n">
        <v>102.5403761</v>
      </c>
      <c r="M972" s="65" t="n">
        <v>57.34935126</v>
      </c>
      <c r="N972" s="65" t="n">
        <v>15.38821063</v>
      </c>
      <c r="O972" s="65" t="n">
        <v>1000</v>
      </c>
      <c r="P972" s="65" t="n">
        <v>987.2</v>
      </c>
      <c r="Q972" s="65" t="n">
        <v>48.73575762</v>
      </c>
      <c r="R972" s="65" t="n">
        <v>10.36201982</v>
      </c>
      <c r="S972" s="65" t="n">
        <v>9390</v>
      </c>
      <c r="T972" s="66" t="n">
        <v>5153</v>
      </c>
      <c r="U972" s="66" t="n">
        <v>9784</v>
      </c>
      <c r="V972" s="65" t="n">
        <v>1585</v>
      </c>
      <c r="W972" s="66" t="n">
        <v>2386</v>
      </c>
      <c r="X972" s="65" t="n">
        <v>1709</v>
      </c>
      <c r="Y972" s="65" t="n">
        <v>190.0233786</v>
      </c>
      <c r="Z972" s="65" t="n">
        <v>47.42099268</v>
      </c>
      <c r="AA972" s="65" t="n">
        <v>250</v>
      </c>
      <c r="AB972" s="65" t="n">
        <v>600</v>
      </c>
      <c r="AC972" s="67" t="n">
        <v>1227</v>
      </c>
      <c r="AD972" s="63"/>
    </row>
    <row r="973" customFormat="false" ht="15" hidden="false" customHeight="false" outlineLevel="0" collapsed="false">
      <c r="A973" s="64" t="n">
        <v>37500</v>
      </c>
      <c r="B973" s="65" t="n">
        <v>2010</v>
      </c>
      <c r="C973" s="65" t="n">
        <v>23.85065275</v>
      </c>
      <c r="D973" s="65" t="n">
        <v>78.95115037</v>
      </c>
      <c r="E973" s="65" t="n">
        <v>26.89130722</v>
      </c>
      <c r="F973" s="65" t="n">
        <v>33.18141206</v>
      </c>
      <c r="G973" s="65" t="n">
        <v>70.75826407</v>
      </c>
      <c r="H973" s="65" t="n">
        <v>15.64</v>
      </c>
      <c r="I973" s="65" t="n">
        <v>150</v>
      </c>
      <c r="J973" s="65" t="n">
        <v>48.72373954</v>
      </c>
      <c r="K973" s="65" t="n">
        <v>141.1569209</v>
      </c>
      <c r="L973" s="65" t="n">
        <v>106.4023911</v>
      </c>
      <c r="M973" s="65" t="n">
        <v>59.50932049</v>
      </c>
      <c r="N973" s="65" t="n">
        <v>15.96778234</v>
      </c>
      <c r="O973" s="65" t="n">
        <v>1000</v>
      </c>
      <c r="P973" s="65" t="n">
        <v>645.9</v>
      </c>
      <c r="Q973" s="65" t="n">
        <v>50.57130997</v>
      </c>
      <c r="R973" s="65" t="n">
        <v>10.75228829</v>
      </c>
      <c r="S973" s="65" t="n">
        <v>11297</v>
      </c>
      <c r="T973" s="66" t="n">
        <v>11091</v>
      </c>
      <c r="U973" s="66" t="n">
        <v>15978</v>
      </c>
      <c r="V973" s="65" t="n">
        <v>1215</v>
      </c>
      <c r="W973" s="66" t="n">
        <v>1848</v>
      </c>
      <c r="X973" s="65" t="n">
        <v>1332</v>
      </c>
      <c r="Y973" s="65" t="n">
        <v>110.9564922</v>
      </c>
      <c r="Z973" s="65" t="n">
        <v>49.20702656</v>
      </c>
      <c r="AA973" s="65" t="n">
        <v>795.8</v>
      </c>
      <c r="AB973" s="65" t="n">
        <v>500</v>
      </c>
      <c r="AC973" s="67" t="n">
        <v>1091</v>
      </c>
      <c r="AD973" s="63"/>
    </row>
    <row r="974" customFormat="false" ht="15" hidden="false" customHeight="false" outlineLevel="0" collapsed="false">
      <c r="A974" s="64" t="n">
        <v>37530</v>
      </c>
      <c r="B974" s="65" t="n">
        <v>1237</v>
      </c>
      <c r="C974" s="65" t="n">
        <v>61.95621441</v>
      </c>
      <c r="D974" s="65" t="n">
        <v>205.0893304</v>
      </c>
      <c r="E974" s="65" t="n">
        <v>273.1861709</v>
      </c>
      <c r="F974" s="65" t="n">
        <v>59.47418648</v>
      </c>
      <c r="G974" s="65" t="n">
        <v>126.8267362</v>
      </c>
      <c r="H974" s="65" t="n">
        <v>91.18</v>
      </c>
      <c r="I974" s="65" t="n">
        <v>200</v>
      </c>
      <c r="J974" s="65" t="n">
        <v>60.03325197</v>
      </c>
      <c r="K974" s="65" t="n">
        <v>366.6796272</v>
      </c>
      <c r="L974" s="65" t="n">
        <v>276.3986976</v>
      </c>
      <c r="M974" s="65" t="n">
        <v>154.5857993</v>
      </c>
      <c r="N974" s="65" t="n">
        <v>41.47908892</v>
      </c>
      <c r="O974" s="65" t="n">
        <v>1700</v>
      </c>
      <c r="P974" s="65" t="n">
        <v>291.1</v>
      </c>
      <c r="Q974" s="65" t="n">
        <v>131.3677641</v>
      </c>
      <c r="R974" s="65" t="n">
        <v>27.93093698</v>
      </c>
      <c r="S974" s="65" t="n">
        <v>9297</v>
      </c>
      <c r="T974" s="66" t="n">
        <v>9117</v>
      </c>
      <c r="U974" s="66" t="n">
        <v>13324</v>
      </c>
      <c r="V974" s="65" t="n">
        <v>712.1</v>
      </c>
      <c r="W974" s="66" t="n">
        <v>1687</v>
      </c>
      <c r="X974" s="65" t="n">
        <v>848.8</v>
      </c>
      <c r="Y974" s="65" t="n">
        <v>198.8778264</v>
      </c>
      <c r="Z974" s="65" t="n">
        <v>127.8238009</v>
      </c>
      <c r="AA974" s="65" t="n">
        <v>821.6</v>
      </c>
      <c r="AB974" s="65" t="n">
        <v>500</v>
      </c>
      <c r="AC974" s="67" t="n">
        <v>824.5</v>
      </c>
      <c r="AD974" s="63"/>
    </row>
    <row r="975" customFormat="false" ht="15" hidden="false" customHeight="false" outlineLevel="0" collapsed="false">
      <c r="A975" s="64" t="n">
        <v>37561</v>
      </c>
      <c r="B975" s="65" t="n">
        <v>3372</v>
      </c>
      <c r="C975" s="65" t="n">
        <v>431.7447674</v>
      </c>
      <c r="D975" s="65" t="n">
        <v>1429.174556</v>
      </c>
      <c r="E975" s="65" t="n">
        <v>1442.765429</v>
      </c>
      <c r="F975" s="65" t="n">
        <v>455.7303152</v>
      </c>
      <c r="G975" s="65" t="n">
        <v>971.8298285</v>
      </c>
      <c r="H975" s="65" t="n">
        <v>1395</v>
      </c>
      <c r="I975" s="65" t="n">
        <v>200</v>
      </c>
      <c r="J975" s="65" t="n">
        <v>526.319783</v>
      </c>
      <c r="K975" s="65" t="n">
        <v>2555.22407</v>
      </c>
      <c r="L975" s="65" t="n">
        <v>1926.097205</v>
      </c>
      <c r="M975" s="65" t="n">
        <v>1077.238347</v>
      </c>
      <c r="N975" s="65" t="n">
        <v>289.0489642</v>
      </c>
      <c r="O975" s="65" t="n">
        <v>1700</v>
      </c>
      <c r="P975" s="65" t="n">
        <v>281.6</v>
      </c>
      <c r="Q975" s="65" t="n">
        <v>915.4423863</v>
      </c>
      <c r="R975" s="65" t="n">
        <v>194.638036</v>
      </c>
      <c r="S975" s="65" t="n">
        <v>7073</v>
      </c>
      <c r="T975" s="66" t="n">
        <v>7957</v>
      </c>
      <c r="U975" s="66" t="n">
        <v>16078</v>
      </c>
      <c r="V975" s="65" t="n">
        <v>1023</v>
      </c>
      <c r="W975" s="66" t="n">
        <v>1463</v>
      </c>
      <c r="X975" s="65" t="n">
        <v>300</v>
      </c>
      <c r="Y975" s="65" t="n">
        <v>1523.932648</v>
      </c>
      <c r="Z975" s="65" t="n">
        <v>890.7461136</v>
      </c>
      <c r="AA975" s="65" t="n">
        <v>300</v>
      </c>
      <c r="AB975" s="65" t="n">
        <v>684.6</v>
      </c>
      <c r="AC975" s="67" t="n">
        <v>380</v>
      </c>
      <c r="AD975" s="63"/>
    </row>
    <row r="976" customFormat="false" ht="15" hidden="false" customHeight="false" outlineLevel="0" collapsed="false">
      <c r="A976" s="64" t="n">
        <v>37591</v>
      </c>
      <c r="B976" s="65" t="n">
        <v>1863</v>
      </c>
      <c r="C976" s="65" t="n">
        <v>353.7839548</v>
      </c>
      <c r="D976" s="65" t="n">
        <v>1171.106322</v>
      </c>
      <c r="E976" s="65" t="n">
        <v>898.7620995</v>
      </c>
      <c r="F976" s="65" t="n">
        <v>331.1606718</v>
      </c>
      <c r="G976" s="65" t="n">
        <v>706.1891829</v>
      </c>
      <c r="H976" s="65" t="n">
        <v>87.61</v>
      </c>
      <c r="I976" s="65" t="n">
        <v>200</v>
      </c>
      <c r="J976" s="65" t="n">
        <v>554.6061766</v>
      </c>
      <c r="K976" s="65" t="n">
        <v>2093.823354</v>
      </c>
      <c r="L976" s="65" t="n">
        <v>1578.298889</v>
      </c>
      <c r="M976" s="65" t="n">
        <v>882.7197719</v>
      </c>
      <c r="N976" s="65" t="n">
        <v>236.8549509</v>
      </c>
      <c r="O976" s="65" t="n">
        <v>3438</v>
      </c>
      <c r="P976" s="65" t="n">
        <v>276.9</v>
      </c>
      <c r="Q976" s="65" t="n">
        <v>750.1395552</v>
      </c>
      <c r="R976" s="65" t="n">
        <v>159.4919483</v>
      </c>
      <c r="S976" s="65" t="n">
        <v>9639</v>
      </c>
      <c r="T976" s="66" t="n">
        <v>11833</v>
      </c>
      <c r="U976" s="66" t="n">
        <v>22660</v>
      </c>
      <c r="V976" s="65" t="n">
        <v>298.5</v>
      </c>
      <c r="W976" s="66" t="n">
        <v>864.5</v>
      </c>
      <c r="X976" s="65" t="n">
        <v>300.1</v>
      </c>
      <c r="Y976" s="65" t="n">
        <v>1107.379831</v>
      </c>
      <c r="Z976" s="65" t="n">
        <v>729.9027263</v>
      </c>
      <c r="AA976" s="65" t="n">
        <v>632.7</v>
      </c>
      <c r="AB976" s="65" t="n">
        <v>1050</v>
      </c>
      <c r="AC976" s="67" t="n">
        <v>254.6</v>
      </c>
      <c r="AD976" s="63"/>
    </row>
    <row r="977" customFormat="false" ht="15" hidden="false" customHeight="false" outlineLevel="0" collapsed="false">
      <c r="A977" s="64" t="n">
        <v>37622</v>
      </c>
      <c r="B977" s="65" t="n">
        <v>1396</v>
      </c>
      <c r="C977" s="65" t="n">
        <v>863.4736995</v>
      </c>
      <c r="D977" s="65" t="n">
        <v>2858.296694</v>
      </c>
      <c r="E977" s="65" t="n">
        <v>1397.686265</v>
      </c>
      <c r="F977" s="65" t="n">
        <v>844.2670205</v>
      </c>
      <c r="G977" s="65" t="n">
        <v>1800.371506</v>
      </c>
      <c r="H977" s="65" t="n">
        <v>5.68</v>
      </c>
      <c r="I977" s="65" t="n">
        <v>200</v>
      </c>
      <c r="J977" s="65" t="n">
        <v>1021.286905</v>
      </c>
      <c r="K977" s="65" t="n">
        <v>5110.354421</v>
      </c>
      <c r="L977" s="65" t="n">
        <v>3852.123766</v>
      </c>
      <c r="M977" s="65" t="n">
        <v>2154.437183</v>
      </c>
      <c r="N977" s="65" t="n">
        <v>578.0873267</v>
      </c>
      <c r="O977" s="65" t="n">
        <v>3828</v>
      </c>
      <c r="P977" s="65" t="n">
        <v>276.5</v>
      </c>
      <c r="Q977" s="65" t="n">
        <v>1830.851196</v>
      </c>
      <c r="R977" s="65" t="n">
        <v>389.2689331</v>
      </c>
      <c r="S977" s="65" t="n">
        <v>5161</v>
      </c>
      <c r="T977" s="66" t="n">
        <v>7211</v>
      </c>
      <c r="U977" s="66" t="n">
        <v>14983</v>
      </c>
      <c r="V977" s="65" t="n">
        <v>202.2</v>
      </c>
      <c r="W977" s="66" t="n">
        <v>682.4</v>
      </c>
      <c r="X977" s="65" t="n">
        <v>358.1</v>
      </c>
      <c r="Y977" s="65" t="n">
        <v>2823.174219</v>
      </c>
      <c r="Z977" s="65" t="n">
        <v>1781.459557</v>
      </c>
      <c r="AA977" s="65" t="n">
        <v>982.1</v>
      </c>
      <c r="AB977" s="65" t="n">
        <v>1303</v>
      </c>
      <c r="AC977" s="67" t="n">
        <v>243.6</v>
      </c>
      <c r="AD977" s="63"/>
    </row>
    <row r="978" customFormat="false" ht="15" hidden="false" customHeight="false" outlineLevel="0" collapsed="false">
      <c r="A978" s="64" t="n">
        <v>37653</v>
      </c>
      <c r="B978" s="65" t="n">
        <v>3691</v>
      </c>
      <c r="C978" s="65" t="n">
        <v>271.3385219</v>
      </c>
      <c r="D978" s="65" t="n">
        <v>898.1929624</v>
      </c>
      <c r="E978" s="65" t="n">
        <v>1311.615956</v>
      </c>
      <c r="F978" s="65" t="n">
        <v>219.7041097</v>
      </c>
      <c r="G978" s="65" t="n">
        <v>468.5117493</v>
      </c>
      <c r="H978" s="65" t="n">
        <v>98.64</v>
      </c>
      <c r="I978" s="65" t="n">
        <v>200</v>
      </c>
      <c r="J978" s="65" t="n">
        <v>408.1287136</v>
      </c>
      <c r="K978" s="65" t="n">
        <v>1605.881008</v>
      </c>
      <c r="L978" s="65" t="n">
        <v>1210.493811</v>
      </c>
      <c r="M978" s="65" t="n">
        <v>677.0117042</v>
      </c>
      <c r="N978" s="65" t="n">
        <v>181.6585275</v>
      </c>
      <c r="O978" s="65" t="n">
        <v>5500</v>
      </c>
      <c r="P978" s="65" t="n">
        <v>281.5</v>
      </c>
      <c r="Q978" s="65" t="n">
        <v>575.3278388</v>
      </c>
      <c r="R978" s="65" t="n">
        <v>122.324116</v>
      </c>
      <c r="S978" s="65" t="n">
        <v>7808</v>
      </c>
      <c r="T978" s="66" t="n">
        <v>11736</v>
      </c>
      <c r="U978" s="66" t="n">
        <v>30286</v>
      </c>
      <c r="V978" s="65" t="n">
        <v>243.3</v>
      </c>
      <c r="W978" s="66" t="n">
        <v>793.3</v>
      </c>
      <c r="X978" s="65" t="n">
        <v>364.5</v>
      </c>
      <c r="Y978" s="65" t="n">
        <v>734.6763086</v>
      </c>
      <c r="Z978" s="65" t="n">
        <v>559.8069788</v>
      </c>
      <c r="AA978" s="65" t="n">
        <v>905.7</v>
      </c>
      <c r="AB978" s="65" t="n">
        <v>2597</v>
      </c>
      <c r="AC978" s="67" t="n">
        <v>1030</v>
      </c>
      <c r="AD978" s="63"/>
    </row>
    <row r="979" customFormat="false" ht="15" hidden="false" customHeight="false" outlineLevel="0" collapsed="false">
      <c r="A979" s="64" t="n">
        <v>37681</v>
      </c>
      <c r="B979" s="65" t="n">
        <v>3529</v>
      </c>
      <c r="C979" s="65" t="n">
        <v>86.0536919</v>
      </c>
      <c r="D979" s="65" t="n">
        <v>284.8575274</v>
      </c>
      <c r="E979" s="65" t="n">
        <v>580.1956032</v>
      </c>
      <c r="F979" s="65" t="n">
        <v>78.5181991</v>
      </c>
      <c r="G979" s="65" t="n">
        <v>167.4374634</v>
      </c>
      <c r="H979" s="65" t="n">
        <v>5.038</v>
      </c>
      <c r="I979" s="65" t="n">
        <v>200</v>
      </c>
      <c r="J979" s="65" t="n">
        <v>97.51330606</v>
      </c>
      <c r="K979" s="65" t="n">
        <v>509.2973476</v>
      </c>
      <c r="L979" s="65" t="n">
        <v>383.9022218</v>
      </c>
      <c r="M979" s="65" t="n">
        <v>214.7109677</v>
      </c>
      <c r="N979" s="65" t="n">
        <v>57.61211805</v>
      </c>
      <c r="O979" s="65" t="n">
        <v>7695</v>
      </c>
      <c r="P979" s="65" t="n">
        <v>319.4</v>
      </c>
      <c r="Q979" s="65" t="n">
        <v>182.4624246</v>
      </c>
      <c r="R979" s="65" t="n">
        <v>38.79449815</v>
      </c>
      <c r="S979" s="65" t="n">
        <v>11873</v>
      </c>
      <c r="T979" s="66" t="n">
        <v>13856</v>
      </c>
      <c r="U979" s="66" t="n">
        <v>31777</v>
      </c>
      <c r="V979" s="65" t="n">
        <v>1063</v>
      </c>
      <c r="W979" s="66" t="n">
        <v>1601</v>
      </c>
      <c r="X979" s="65" t="n">
        <v>200</v>
      </c>
      <c r="Y979" s="65" t="n">
        <v>262.5597708</v>
      </c>
      <c r="Z979" s="65" t="n">
        <v>177.5400593</v>
      </c>
      <c r="AA979" s="65" t="n">
        <v>3521</v>
      </c>
      <c r="AB979" s="65" t="n">
        <v>5136</v>
      </c>
      <c r="AC979" s="67" t="n">
        <v>331.2</v>
      </c>
      <c r="AD979" s="63"/>
    </row>
    <row r="980" customFormat="false" ht="15" hidden="false" customHeight="false" outlineLevel="0" collapsed="false">
      <c r="A980" s="64" t="n">
        <v>37712</v>
      </c>
      <c r="B980" s="65" t="n">
        <v>2373</v>
      </c>
      <c r="C980" s="65" t="n">
        <v>57.75938089</v>
      </c>
      <c r="D980" s="65" t="n">
        <v>191.1968454</v>
      </c>
      <c r="E980" s="65" t="n">
        <v>297.8321293</v>
      </c>
      <c r="F980" s="65" t="n">
        <v>60.48976936</v>
      </c>
      <c r="G980" s="65" t="n">
        <v>128.9924331</v>
      </c>
      <c r="H980" s="65" t="n">
        <v>9.206</v>
      </c>
      <c r="I980" s="65" t="n">
        <v>200</v>
      </c>
      <c r="J980" s="65" t="n">
        <v>71.08237142</v>
      </c>
      <c r="K980" s="65" t="n">
        <v>341.8412254</v>
      </c>
      <c r="L980" s="65" t="n">
        <v>257.6758088</v>
      </c>
      <c r="M980" s="65" t="n">
        <v>144.114358</v>
      </c>
      <c r="N980" s="65" t="n">
        <v>38.6693493</v>
      </c>
      <c r="O980" s="65" t="n">
        <v>3336</v>
      </c>
      <c r="P980" s="65" t="n">
        <v>249.6</v>
      </c>
      <c r="Q980" s="65" t="n">
        <v>122.4690823</v>
      </c>
      <c r="R980" s="65" t="n">
        <v>26.03893158</v>
      </c>
      <c r="S980" s="65" t="n">
        <v>8513</v>
      </c>
      <c r="T980" s="66" t="n">
        <v>9379</v>
      </c>
      <c r="U980" s="66" t="n">
        <v>19517</v>
      </c>
      <c r="V980" s="65" t="n">
        <v>986</v>
      </c>
      <c r="W980" s="66" t="n">
        <v>1431</v>
      </c>
      <c r="X980" s="65" t="n">
        <v>1635</v>
      </c>
      <c r="Y980" s="65" t="n">
        <v>202.2738698</v>
      </c>
      <c r="Z980" s="65" t="n">
        <v>119.1651826</v>
      </c>
      <c r="AA980" s="65" t="n">
        <v>438.5</v>
      </c>
      <c r="AB980" s="65" t="n">
        <v>2612</v>
      </c>
      <c r="AC980" s="67" t="n">
        <v>538.9</v>
      </c>
      <c r="AD980" s="63"/>
    </row>
    <row r="981" customFormat="false" ht="15" hidden="false" customHeight="false" outlineLevel="0" collapsed="false">
      <c r="A981" s="64" t="n">
        <v>37742</v>
      </c>
      <c r="B981" s="65" t="n">
        <v>598.7</v>
      </c>
      <c r="C981" s="65" t="n">
        <v>39.07895097</v>
      </c>
      <c r="D981" s="65" t="n">
        <v>129.3603226</v>
      </c>
      <c r="E981" s="65" t="n">
        <v>63.00149899</v>
      </c>
      <c r="F981" s="65" t="n">
        <v>42.76612799</v>
      </c>
      <c r="G981" s="65" t="n">
        <v>91.19735388</v>
      </c>
      <c r="H981" s="65" t="n">
        <v>7.15</v>
      </c>
      <c r="I981" s="65" t="n">
        <v>277.4</v>
      </c>
      <c r="J981" s="65" t="n">
        <v>81.26761202</v>
      </c>
      <c r="K981" s="65" t="n">
        <v>231.2835816</v>
      </c>
      <c r="L981" s="65" t="n">
        <v>174.3387851</v>
      </c>
      <c r="M981" s="65" t="n">
        <v>97.50516441</v>
      </c>
      <c r="N981" s="65" t="n">
        <v>26.16298135</v>
      </c>
      <c r="O981" s="65" t="n">
        <v>1354</v>
      </c>
      <c r="P981" s="65" t="n">
        <v>282.2</v>
      </c>
      <c r="Q981" s="65" t="n">
        <v>82.86036293</v>
      </c>
      <c r="R981" s="65" t="n">
        <v>17.61746948</v>
      </c>
      <c r="S981" s="65" t="n">
        <v>7226</v>
      </c>
      <c r="T981" s="66" t="n">
        <v>4285</v>
      </c>
      <c r="U981" s="66" t="n">
        <v>7963</v>
      </c>
      <c r="V981" s="65" t="n">
        <v>556.5</v>
      </c>
      <c r="W981" s="66" t="n">
        <v>1286</v>
      </c>
      <c r="X981" s="65" t="n">
        <v>1504</v>
      </c>
      <c r="Y981" s="65" t="n">
        <v>143.0071613</v>
      </c>
      <c r="Z981" s="65" t="n">
        <v>80.62500422</v>
      </c>
      <c r="AA981" s="65" t="n">
        <v>411.8</v>
      </c>
      <c r="AB981" s="65" t="n">
        <v>2000</v>
      </c>
      <c r="AC981" s="67" t="n">
        <v>460.4</v>
      </c>
      <c r="AD981" s="63"/>
    </row>
    <row r="982" customFormat="false" ht="15" hidden="false" customHeight="false" outlineLevel="0" collapsed="false">
      <c r="A982" s="64" t="n">
        <v>37773</v>
      </c>
      <c r="B982" s="65" t="n">
        <v>685.6</v>
      </c>
      <c r="C982" s="65" t="n">
        <v>25.40076049</v>
      </c>
      <c r="D982" s="65" t="n">
        <v>84.08236379</v>
      </c>
      <c r="E982" s="65" t="n">
        <v>17.89832167</v>
      </c>
      <c r="F982" s="65" t="n">
        <v>37.22142703</v>
      </c>
      <c r="G982" s="65" t="n">
        <v>79.37346242</v>
      </c>
      <c r="H982" s="65" t="n">
        <v>11.47</v>
      </c>
      <c r="I982" s="65" t="n">
        <v>200</v>
      </c>
      <c r="J982" s="65" t="n">
        <v>25.50041547</v>
      </c>
      <c r="K982" s="65" t="n">
        <v>150.3310277</v>
      </c>
      <c r="L982" s="65" t="n">
        <v>113.3177226</v>
      </c>
      <c r="M982" s="65" t="n">
        <v>63.37696551</v>
      </c>
      <c r="N982" s="65" t="n">
        <v>17.00556454</v>
      </c>
      <c r="O982" s="65" t="n">
        <v>2990</v>
      </c>
      <c r="P982" s="65" t="n">
        <v>241.3</v>
      </c>
      <c r="Q982" s="65" t="n">
        <v>53.85805352</v>
      </c>
      <c r="R982" s="65" t="n">
        <v>11.45110377</v>
      </c>
      <c r="S982" s="65" t="n">
        <v>11956</v>
      </c>
      <c r="T982" s="66" t="n">
        <v>4633</v>
      </c>
      <c r="U982" s="66" t="n">
        <v>8844</v>
      </c>
      <c r="V982" s="65" t="n">
        <v>793.3</v>
      </c>
      <c r="W982" s="66" t="n">
        <v>823.8</v>
      </c>
      <c r="X982" s="65" t="n">
        <v>407.6</v>
      </c>
      <c r="Y982" s="65" t="n">
        <v>124.4660405</v>
      </c>
      <c r="Z982" s="65" t="n">
        <v>52.40510226</v>
      </c>
      <c r="AA982" s="65" t="n">
        <v>50</v>
      </c>
      <c r="AB982" s="65" t="n">
        <v>1500</v>
      </c>
      <c r="AC982" s="67" t="n">
        <v>907.9</v>
      </c>
      <c r="AD982" s="63"/>
    </row>
    <row r="983" customFormat="false" ht="15" hidden="false" customHeight="false" outlineLevel="0" collapsed="false">
      <c r="A983" s="64" t="n">
        <v>37803</v>
      </c>
      <c r="B983" s="65" t="n">
        <v>1102</v>
      </c>
      <c r="C983" s="65" t="n">
        <v>22.10955124</v>
      </c>
      <c r="D983" s="65" t="n">
        <v>73.18770362</v>
      </c>
      <c r="E983" s="65" t="n">
        <v>0.283260263</v>
      </c>
      <c r="F983" s="65" t="n">
        <v>36.76471261</v>
      </c>
      <c r="G983" s="65" t="n">
        <v>78.39953401</v>
      </c>
      <c r="H983" s="65" t="n">
        <v>13.19</v>
      </c>
      <c r="I983" s="65" t="n">
        <v>85</v>
      </c>
      <c r="J983" s="65" t="n">
        <v>45.5163756</v>
      </c>
      <c r="K983" s="65" t="n">
        <v>130.8524428</v>
      </c>
      <c r="L983" s="65" t="n">
        <v>98.63499934</v>
      </c>
      <c r="M983" s="65" t="n">
        <v>55.16513047</v>
      </c>
      <c r="N983" s="65" t="n">
        <v>14.80213164</v>
      </c>
      <c r="O983" s="65" t="n">
        <v>8893</v>
      </c>
      <c r="P983" s="65" t="n">
        <v>188.3</v>
      </c>
      <c r="Q983" s="65" t="n">
        <v>46.87959616</v>
      </c>
      <c r="R983" s="65" t="n">
        <v>9.967369506</v>
      </c>
      <c r="S983" s="65" t="n">
        <v>12775</v>
      </c>
      <c r="T983" s="66" t="n">
        <v>8151</v>
      </c>
      <c r="U983" s="66" t="n">
        <v>18940</v>
      </c>
      <c r="V983" s="65" t="n">
        <v>978.5</v>
      </c>
      <c r="W983" s="66" t="n">
        <v>891.1</v>
      </c>
      <c r="X983" s="65" t="n">
        <v>327.7</v>
      </c>
      <c r="Y983" s="65" t="n">
        <v>122.9388171</v>
      </c>
      <c r="Z983" s="65" t="n">
        <v>45.61490566</v>
      </c>
      <c r="AA983" s="65" t="n">
        <v>50</v>
      </c>
      <c r="AB983" s="65" t="n">
        <v>700</v>
      </c>
      <c r="AC983" s="67" t="n">
        <v>985.4</v>
      </c>
      <c r="AD983" s="63"/>
    </row>
    <row r="984" customFormat="false" ht="15" hidden="false" customHeight="false" outlineLevel="0" collapsed="false">
      <c r="A984" s="64" t="n">
        <v>37834</v>
      </c>
      <c r="B984" s="65" t="n">
        <v>752.3</v>
      </c>
      <c r="C984" s="65" t="n">
        <v>22.79730456</v>
      </c>
      <c r="D984" s="65" t="n">
        <v>75.46432542</v>
      </c>
      <c r="E984" s="65" t="n">
        <v>35.89303992</v>
      </c>
      <c r="F984" s="65" t="n">
        <v>49.71189095</v>
      </c>
      <c r="G984" s="65" t="n">
        <v>106.0089637</v>
      </c>
      <c r="H984" s="65" t="n">
        <v>19.24</v>
      </c>
      <c r="I984" s="65" t="n">
        <v>85</v>
      </c>
      <c r="J984" s="65" t="n">
        <v>95.72839004</v>
      </c>
      <c r="K984" s="65" t="n">
        <v>134.9228195</v>
      </c>
      <c r="L984" s="65" t="n">
        <v>101.7032004</v>
      </c>
      <c r="M984" s="65" t="n">
        <v>56.881131</v>
      </c>
      <c r="N984" s="65" t="n">
        <v>15.26257587</v>
      </c>
      <c r="O984" s="65" t="n">
        <v>8037</v>
      </c>
      <c r="P984" s="65" t="n">
        <v>169.4</v>
      </c>
      <c r="Q984" s="65" t="n">
        <v>48.33786176</v>
      </c>
      <c r="R984" s="65" t="n">
        <v>10.27742064</v>
      </c>
      <c r="S984" s="65" t="n">
        <v>9508</v>
      </c>
      <c r="T984" s="66" t="n">
        <v>5307</v>
      </c>
      <c r="U984" s="66" t="n">
        <v>14967</v>
      </c>
      <c r="V984" s="65" t="n">
        <v>1158</v>
      </c>
      <c r="W984" s="66" t="n">
        <v>1132</v>
      </c>
      <c r="X984" s="65" t="n">
        <v>327.3</v>
      </c>
      <c r="Y984" s="65" t="n">
        <v>166.2333426</v>
      </c>
      <c r="Z984" s="65" t="n">
        <v>47.03383102</v>
      </c>
      <c r="AA984" s="65" t="n">
        <v>50</v>
      </c>
      <c r="AB984" s="65" t="n">
        <v>600</v>
      </c>
      <c r="AC984" s="67" t="n">
        <v>1365</v>
      </c>
      <c r="AD984" s="63"/>
    </row>
    <row r="985" customFormat="false" ht="15" hidden="false" customHeight="false" outlineLevel="0" collapsed="false">
      <c r="A985" s="64" t="n">
        <v>37865</v>
      </c>
      <c r="B985" s="65" t="n">
        <v>667.9</v>
      </c>
      <c r="C985" s="65" t="n">
        <v>48.5167022</v>
      </c>
      <c r="D985" s="65" t="n">
        <v>160.6014515</v>
      </c>
      <c r="E985" s="65" t="n">
        <v>174.6100899</v>
      </c>
      <c r="F985" s="65" t="n">
        <v>57.40918439</v>
      </c>
      <c r="G985" s="65" t="n">
        <v>122.4231875</v>
      </c>
      <c r="H985" s="65" t="n">
        <v>14.37</v>
      </c>
      <c r="I985" s="65" t="n">
        <v>150</v>
      </c>
      <c r="J985" s="65" t="n">
        <v>201.9380955</v>
      </c>
      <c r="K985" s="65" t="n">
        <v>287.139659</v>
      </c>
      <c r="L985" s="65" t="n">
        <v>216.4424252</v>
      </c>
      <c r="M985" s="65" t="n">
        <v>121.0531222</v>
      </c>
      <c r="N985" s="65" t="n">
        <v>32.48146492</v>
      </c>
      <c r="O985" s="65" t="n">
        <v>1389</v>
      </c>
      <c r="P985" s="65" t="n">
        <v>84.4</v>
      </c>
      <c r="Q985" s="65" t="n">
        <v>102.871532</v>
      </c>
      <c r="R985" s="65" t="n">
        <v>21.87217157</v>
      </c>
      <c r="S985" s="65" t="n">
        <v>4998</v>
      </c>
      <c r="T985" s="66" t="n">
        <v>4547</v>
      </c>
      <c r="U985" s="66" t="n">
        <v>8552</v>
      </c>
      <c r="V985" s="65" t="n">
        <v>1248</v>
      </c>
      <c r="W985" s="66" t="n">
        <v>1307</v>
      </c>
      <c r="X985" s="65" t="n">
        <v>276.6</v>
      </c>
      <c r="Y985" s="65" t="n">
        <v>191.9725932</v>
      </c>
      <c r="Z985" s="65" t="n">
        <v>100.0963236</v>
      </c>
      <c r="AA985" s="65" t="n">
        <v>50</v>
      </c>
      <c r="AB985" s="65" t="n">
        <v>500</v>
      </c>
      <c r="AC985" s="67" t="n">
        <v>1035</v>
      </c>
      <c r="AD985" s="63"/>
    </row>
    <row r="986" customFormat="false" ht="15" hidden="false" customHeight="false" outlineLevel="0" collapsed="false">
      <c r="A986" s="63"/>
      <c r="B986" s="63"/>
      <c r="C986" s="63"/>
      <c r="D986" s="63"/>
      <c r="E986" s="63"/>
      <c r="F986" s="63"/>
      <c r="G986" s="63"/>
      <c r="H986" s="63"/>
      <c r="I986" s="63"/>
      <c r="J986" s="63"/>
      <c r="K986" s="63"/>
      <c r="L986" s="63"/>
      <c r="M986" s="63"/>
      <c r="N986" s="63"/>
      <c r="O986" s="63"/>
      <c r="P986" s="63"/>
      <c r="Q986" s="63"/>
      <c r="R986" s="63"/>
      <c r="S986" s="63"/>
      <c r="T986" s="63"/>
      <c r="U986" s="63"/>
      <c r="V986" s="63"/>
      <c r="W986" s="63"/>
      <c r="X986" s="63"/>
      <c r="Y986" s="63"/>
      <c r="Z986" s="63"/>
      <c r="AA986" s="63"/>
      <c r="AB986" s="63"/>
      <c r="AC986" s="67" t="n">
        <v>551</v>
      </c>
      <c r="AD986" s="63"/>
    </row>
    <row r="987" customFormat="false" ht="15" hidden="false" customHeight="false" outlineLevel="0" collapsed="false">
      <c r="A987" s="63"/>
      <c r="B987" s="63"/>
      <c r="C987" s="63"/>
      <c r="D987" s="63"/>
      <c r="E987" s="63"/>
      <c r="F987" s="63"/>
      <c r="G987" s="63"/>
      <c r="H987" s="63"/>
      <c r="I987" s="63"/>
      <c r="J987" s="63"/>
      <c r="K987" s="63"/>
      <c r="L987" s="63"/>
      <c r="M987" s="63"/>
      <c r="N987" s="63"/>
      <c r="O987" s="63"/>
      <c r="P987" s="63"/>
      <c r="Q987" s="63"/>
      <c r="R987" s="63"/>
      <c r="S987" s="63"/>
      <c r="T987" s="63"/>
      <c r="U987" s="63"/>
      <c r="V987" s="63"/>
      <c r="W987" s="63"/>
      <c r="X987" s="63"/>
      <c r="Y987" s="63"/>
      <c r="Z987" s="63"/>
      <c r="AA987" s="63"/>
      <c r="AB987" s="63"/>
      <c r="AC987" s="67" t="n">
        <v>430.3</v>
      </c>
      <c r="AD987" s="63"/>
    </row>
    <row r="988" customFormat="false" ht="15" hidden="false" customHeight="false" outlineLevel="0" collapsed="false">
      <c r="A988" s="63"/>
      <c r="B988" s="63"/>
      <c r="C988" s="63"/>
      <c r="D988" s="63"/>
      <c r="E988" s="63"/>
      <c r="F988" s="63"/>
      <c r="G988" s="63"/>
      <c r="H988" s="63"/>
      <c r="I988" s="63"/>
      <c r="J988" s="63"/>
      <c r="K988" s="63"/>
      <c r="L988" s="63"/>
      <c r="M988" s="63"/>
      <c r="N988" s="63"/>
      <c r="O988" s="63"/>
      <c r="P988" s="63"/>
      <c r="Q988" s="63"/>
      <c r="R988" s="63"/>
      <c r="S988" s="63"/>
      <c r="T988" s="63"/>
      <c r="U988" s="63"/>
      <c r="V988" s="63"/>
      <c r="W988" s="63"/>
      <c r="X988" s="63"/>
      <c r="Y988" s="63"/>
      <c r="Z988" s="63"/>
      <c r="AA988" s="63"/>
      <c r="AB988" s="63"/>
      <c r="AC988" s="67" t="n">
        <v>298.3</v>
      </c>
      <c r="AD988" s="63"/>
    </row>
    <row r="989" customFormat="false" ht="15" hidden="false" customHeight="false" outlineLevel="0" collapsed="false">
      <c r="A989" s="63"/>
      <c r="B989" s="63"/>
      <c r="C989" s="63"/>
      <c r="D989" s="63"/>
      <c r="E989" s="63"/>
      <c r="F989" s="63"/>
      <c r="G989" s="63"/>
      <c r="H989" s="63"/>
      <c r="I989" s="63"/>
      <c r="J989" s="63"/>
      <c r="K989" s="63"/>
      <c r="L989" s="63"/>
      <c r="M989" s="63"/>
      <c r="N989" s="63"/>
      <c r="O989" s="63"/>
      <c r="P989" s="63"/>
      <c r="Q989" s="63"/>
      <c r="R989" s="63"/>
      <c r="S989" s="63"/>
      <c r="T989" s="63"/>
      <c r="U989" s="63"/>
      <c r="V989" s="63"/>
      <c r="W989" s="63"/>
      <c r="X989" s="63"/>
      <c r="Y989" s="63"/>
      <c r="Z989" s="63"/>
      <c r="AA989" s="63"/>
      <c r="AB989" s="63"/>
      <c r="AC989" s="67" t="n">
        <v>2623</v>
      </c>
      <c r="AD989" s="63"/>
    </row>
    <row r="990" customFormat="false" ht="15" hidden="false" customHeight="false" outlineLevel="0" collapsed="false">
      <c r="A990" s="63"/>
      <c r="B990" s="63"/>
      <c r="C990" s="63"/>
      <c r="D990" s="63"/>
      <c r="E990" s="63"/>
      <c r="F990" s="63"/>
      <c r="G990" s="63"/>
      <c r="H990" s="63"/>
      <c r="I990" s="63"/>
      <c r="J990" s="63"/>
      <c r="K990" s="63"/>
      <c r="L990" s="63"/>
      <c r="M990" s="63"/>
      <c r="N990" s="63"/>
      <c r="O990" s="63"/>
      <c r="P990" s="63"/>
      <c r="Q990" s="63"/>
      <c r="R990" s="63"/>
      <c r="S990" s="63"/>
      <c r="T990" s="63"/>
      <c r="U990" s="63"/>
      <c r="V990" s="63"/>
      <c r="W990" s="63"/>
      <c r="X990" s="63"/>
      <c r="Y990" s="63"/>
      <c r="Z990" s="63"/>
      <c r="AA990" s="63"/>
      <c r="AB990" s="63"/>
      <c r="AC990" s="67" t="n">
        <v>897.6</v>
      </c>
      <c r="AD990" s="63"/>
    </row>
    <row r="991" customFormat="false" ht="15" hidden="false" customHeight="false" outlineLevel="0" collapsed="false">
      <c r="A991" s="63"/>
      <c r="B991" s="63"/>
      <c r="C991" s="63"/>
      <c r="D991" s="63"/>
      <c r="E991" s="63"/>
      <c r="F991" s="63"/>
      <c r="G991" s="63"/>
      <c r="H991" s="63"/>
      <c r="I991" s="63"/>
      <c r="J991" s="63"/>
      <c r="K991" s="63"/>
      <c r="L991" s="63"/>
      <c r="M991" s="63"/>
      <c r="N991" s="63"/>
      <c r="O991" s="63"/>
      <c r="P991" s="63"/>
      <c r="Q991" s="63"/>
      <c r="R991" s="63"/>
      <c r="S991" s="63"/>
      <c r="T991" s="63"/>
      <c r="U991" s="63"/>
      <c r="V991" s="63"/>
      <c r="W991" s="63"/>
      <c r="X991" s="63"/>
      <c r="Y991" s="63"/>
      <c r="Z991" s="63"/>
      <c r="AA991" s="63"/>
      <c r="AB991" s="63"/>
      <c r="AC991" s="67" t="n">
        <v>227.2</v>
      </c>
      <c r="AD991" s="63"/>
    </row>
    <row r="992" customFormat="false" ht="15" hidden="false" customHeight="false" outlineLevel="0" collapsed="false">
      <c r="A992" s="63"/>
      <c r="B992" s="63"/>
      <c r="C992" s="63"/>
      <c r="D992" s="63"/>
      <c r="E992" s="63"/>
      <c r="F992" s="63"/>
      <c r="G992" s="63"/>
      <c r="H992" s="63"/>
      <c r="I992" s="63"/>
      <c r="J992" s="63"/>
      <c r="K992" s="63"/>
      <c r="L992" s="63"/>
      <c r="M992" s="63"/>
      <c r="N992" s="63"/>
      <c r="O992" s="63"/>
      <c r="P992" s="63"/>
      <c r="Q992" s="63"/>
      <c r="R992" s="63"/>
      <c r="S992" s="63"/>
      <c r="T992" s="63"/>
      <c r="U992" s="63"/>
      <c r="V992" s="63"/>
      <c r="W992" s="63"/>
      <c r="X992" s="63"/>
      <c r="Y992" s="63"/>
      <c r="Z992" s="63"/>
      <c r="AA992" s="63"/>
      <c r="AB992" s="63"/>
      <c r="AC992" s="67" t="n">
        <v>363.3</v>
      </c>
      <c r="AD992" s="63"/>
    </row>
    <row r="993" customFormat="false" ht="15" hidden="false" customHeight="false" outlineLevel="0" collapsed="false">
      <c r="A993" s="63"/>
      <c r="B993" s="63"/>
      <c r="C993" s="63"/>
      <c r="D993" s="63"/>
      <c r="E993" s="63"/>
      <c r="F993" s="63"/>
      <c r="G993" s="63"/>
      <c r="H993" s="63"/>
      <c r="I993" s="63"/>
      <c r="J993" s="63"/>
      <c r="K993" s="63"/>
      <c r="L993" s="63"/>
      <c r="M993" s="63"/>
      <c r="N993" s="63"/>
      <c r="O993" s="63"/>
      <c r="P993" s="63"/>
      <c r="Q993" s="63"/>
      <c r="R993" s="63"/>
      <c r="S993" s="63"/>
      <c r="T993" s="63"/>
      <c r="U993" s="63"/>
      <c r="V993" s="63"/>
      <c r="W993" s="63"/>
      <c r="X993" s="63"/>
      <c r="Y993" s="63"/>
      <c r="Z993" s="63"/>
      <c r="AA993" s="63"/>
      <c r="AB993" s="63"/>
      <c r="AC993" s="67" t="n">
        <v>638</v>
      </c>
      <c r="AD993" s="63"/>
    </row>
    <row r="994" customFormat="false" ht="15" hidden="false" customHeight="false" outlineLevel="0" collapsed="false">
      <c r="A994" s="63"/>
      <c r="B994" s="63"/>
      <c r="C994" s="63"/>
      <c r="D994" s="63"/>
      <c r="E994" s="63"/>
      <c r="F994" s="63"/>
      <c r="G994" s="63"/>
      <c r="H994" s="63"/>
      <c r="I994" s="63"/>
      <c r="J994" s="63"/>
      <c r="K994" s="63"/>
      <c r="L994" s="63"/>
      <c r="M994" s="63"/>
      <c r="N994" s="63"/>
      <c r="O994" s="63"/>
      <c r="P994" s="63"/>
      <c r="Q994" s="63"/>
      <c r="R994" s="63"/>
      <c r="S994" s="63"/>
      <c r="T994" s="63"/>
      <c r="U994" s="63"/>
      <c r="V994" s="63"/>
      <c r="W994" s="63"/>
      <c r="X994" s="63"/>
      <c r="Y994" s="63"/>
      <c r="Z994" s="63"/>
      <c r="AA994" s="63"/>
      <c r="AB994" s="63"/>
      <c r="AC994" s="67" t="n">
        <v>661.9</v>
      </c>
      <c r="AD994" s="63"/>
    </row>
    <row r="995" customFormat="false" ht="15" hidden="false" customHeight="false" outlineLevel="0" collapsed="false">
      <c r="A995" s="63"/>
      <c r="B995" s="63"/>
      <c r="C995" s="63"/>
      <c r="D995" s="63"/>
      <c r="E995" s="63"/>
      <c r="F995" s="63"/>
      <c r="G995" s="63"/>
      <c r="H995" s="63"/>
      <c r="I995" s="63"/>
      <c r="J995" s="63"/>
      <c r="K995" s="63"/>
      <c r="L995" s="63"/>
      <c r="M995" s="63"/>
      <c r="N995" s="63"/>
      <c r="O995" s="63"/>
      <c r="P995" s="63"/>
      <c r="Q995" s="63"/>
      <c r="R995" s="63"/>
      <c r="S995" s="63"/>
      <c r="T995" s="63"/>
      <c r="U995" s="63"/>
      <c r="V995" s="63"/>
      <c r="W995" s="63"/>
      <c r="X995" s="63"/>
      <c r="Y995" s="63"/>
      <c r="Z995" s="63"/>
      <c r="AA995" s="63"/>
      <c r="AB995" s="63"/>
      <c r="AC995" s="67" t="n">
        <v>1117</v>
      </c>
      <c r="AD995" s="63"/>
    </row>
    <row r="996" customFormat="false" ht="15" hidden="false" customHeight="false" outlineLevel="0" collapsed="false">
      <c r="A996" s="63"/>
      <c r="B996" s="63"/>
      <c r="C996" s="63"/>
      <c r="D996" s="63"/>
      <c r="E996" s="63"/>
      <c r="F996" s="63"/>
      <c r="G996" s="63"/>
      <c r="H996" s="63"/>
      <c r="I996" s="63"/>
      <c r="J996" s="63"/>
      <c r="K996" s="63"/>
      <c r="L996" s="63"/>
      <c r="M996" s="63"/>
      <c r="N996" s="63"/>
      <c r="O996" s="63"/>
      <c r="P996" s="63"/>
      <c r="Q996" s="63"/>
      <c r="R996" s="63"/>
      <c r="S996" s="63"/>
      <c r="T996" s="63"/>
      <c r="U996" s="63"/>
      <c r="V996" s="63"/>
      <c r="W996" s="63"/>
      <c r="X996" s="63"/>
      <c r="Y996" s="63"/>
      <c r="Z996" s="63"/>
      <c r="AA996" s="63"/>
      <c r="AB996" s="63"/>
      <c r="AC996" s="67" t="n">
        <v>1058</v>
      </c>
      <c r="AD996" s="63"/>
    </row>
    <row r="997" customFormat="false" ht="15" hidden="false" customHeight="false" outlineLevel="0" collapsed="false">
      <c r="A997" s="63"/>
      <c r="B997" s="63"/>
      <c r="C997" s="63"/>
      <c r="D997" s="63"/>
      <c r="E997" s="63"/>
      <c r="F997" s="63"/>
      <c r="G997" s="63"/>
      <c r="H997" s="63"/>
      <c r="I997" s="63"/>
      <c r="J997" s="63"/>
      <c r="K997" s="63"/>
      <c r="L997" s="63"/>
      <c r="M997" s="63"/>
      <c r="N997" s="63"/>
      <c r="O997" s="63"/>
      <c r="P997" s="63"/>
      <c r="Q997" s="63"/>
      <c r="R997" s="63"/>
      <c r="S997" s="63"/>
      <c r="T997" s="63"/>
      <c r="U997" s="63"/>
      <c r="V997" s="63"/>
      <c r="W997" s="63"/>
      <c r="X997" s="63"/>
      <c r="Y997" s="63"/>
      <c r="Z997" s="63"/>
      <c r="AA997" s="63"/>
      <c r="AB997" s="63"/>
      <c r="AC997" s="67" t="n">
        <v>1096</v>
      </c>
      <c r="AD997" s="63"/>
    </row>
    <row r="998" customFormat="false" ht="15" hidden="false" customHeight="false" outlineLevel="0" collapsed="false">
      <c r="A998" s="63"/>
      <c r="B998" s="63"/>
      <c r="C998" s="63"/>
      <c r="D998" s="63"/>
      <c r="E998" s="63"/>
      <c r="F998" s="63"/>
      <c r="G998" s="63"/>
      <c r="H998" s="63"/>
      <c r="I998" s="63"/>
      <c r="J998" s="63"/>
      <c r="K998" s="63"/>
      <c r="L998" s="63"/>
      <c r="M998" s="63"/>
      <c r="N998" s="63"/>
      <c r="O998" s="63"/>
      <c r="P998" s="63"/>
      <c r="Q998" s="63"/>
      <c r="R998" s="63"/>
      <c r="S998" s="63"/>
      <c r="T998" s="63"/>
      <c r="U998" s="63"/>
      <c r="V998" s="63"/>
      <c r="W998" s="63"/>
      <c r="X998" s="63"/>
      <c r="Y998" s="63"/>
      <c r="Z998" s="63"/>
      <c r="AA998" s="63"/>
      <c r="AB998" s="63"/>
      <c r="AC998" s="67" t="n">
        <v>705.6</v>
      </c>
      <c r="AD998" s="63"/>
    </row>
    <row r="999" customFormat="false" ht="15" hidden="false" customHeight="false" outlineLevel="0" collapsed="false">
      <c r="A999" s="63"/>
      <c r="B999" s="63"/>
      <c r="C999" s="63"/>
      <c r="D999" s="63"/>
      <c r="E999" s="63"/>
      <c r="F999" s="63"/>
      <c r="G999" s="63"/>
      <c r="H999" s="63"/>
      <c r="I999" s="63"/>
      <c r="J999" s="63"/>
      <c r="K999" s="63"/>
      <c r="L999" s="63"/>
      <c r="M999" s="63"/>
      <c r="N999" s="63"/>
      <c r="O999" s="63"/>
      <c r="P999" s="63"/>
      <c r="Q999" s="63"/>
      <c r="R999" s="63"/>
      <c r="S999" s="63"/>
      <c r="T999" s="63"/>
      <c r="U999" s="63"/>
      <c r="V999" s="63"/>
      <c r="W999" s="63"/>
      <c r="X999" s="63"/>
      <c r="Y999" s="63"/>
      <c r="Z999" s="63"/>
      <c r="AA999" s="63"/>
      <c r="AB999" s="63"/>
      <c r="AC999" s="67" t="n">
        <v>282.1</v>
      </c>
      <c r="AD999" s="63"/>
    </row>
    <row r="1000" customFormat="false" ht="15" hidden="false" customHeight="false" outlineLevel="0" collapsed="false">
      <c r="A1000" s="63"/>
      <c r="B1000" s="63"/>
      <c r="C1000" s="63"/>
      <c r="D1000" s="63"/>
      <c r="E1000" s="63"/>
      <c r="F1000" s="63"/>
      <c r="G1000" s="63"/>
      <c r="H1000" s="63"/>
      <c r="I1000" s="63"/>
      <c r="J1000" s="63"/>
      <c r="K1000" s="63"/>
      <c r="L1000" s="63"/>
      <c r="M1000" s="63"/>
      <c r="N1000" s="63"/>
      <c r="O1000" s="63"/>
      <c r="P1000" s="63"/>
      <c r="Q1000" s="63"/>
      <c r="R1000" s="63"/>
      <c r="S1000" s="63"/>
      <c r="T1000" s="63"/>
      <c r="U1000" s="63"/>
      <c r="V1000" s="63"/>
      <c r="W1000" s="63"/>
      <c r="X1000" s="63"/>
      <c r="Y1000" s="63"/>
      <c r="Z1000" s="63"/>
      <c r="AA1000" s="63"/>
      <c r="AB1000" s="63"/>
      <c r="AC1000" s="67" t="n">
        <v>241</v>
      </c>
      <c r="AD1000" s="63"/>
    </row>
    <row r="1001" customFormat="false" ht="15" hidden="false" customHeight="false" outlineLevel="0" collapsed="false">
      <c r="A1001" s="63"/>
      <c r="B1001" s="63"/>
      <c r="C1001" s="63"/>
      <c r="D1001" s="63"/>
      <c r="E1001" s="63"/>
      <c r="F1001" s="63"/>
      <c r="G1001" s="63"/>
      <c r="H1001" s="63"/>
      <c r="I1001" s="63"/>
      <c r="J1001" s="63"/>
      <c r="K1001" s="63"/>
      <c r="L1001" s="63"/>
      <c r="M1001" s="63"/>
      <c r="N1001" s="63"/>
      <c r="O1001" s="63"/>
      <c r="P1001" s="63"/>
      <c r="Q1001" s="63"/>
      <c r="R1001" s="63"/>
      <c r="S1001" s="63"/>
      <c r="T1001" s="63"/>
      <c r="U1001" s="63"/>
      <c r="V1001" s="63"/>
      <c r="W1001" s="63"/>
      <c r="X1001" s="63"/>
      <c r="Y1001" s="63"/>
      <c r="Z1001" s="63"/>
      <c r="AA1001" s="63"/>
      <c r="AB1001" s="63"/>
      <c r="AC1001" s="67" t="n">
        <v>235.1</v>
      </c>
      <c r="AD1001" s="63"/>
    </row>
    <row r="1002" customFormat="false" ht="15" hidden="false" customHeight="false" outlineLevel="0" collapsed="false">
      <c r="A1002" s="63"/>
      <c r="B1002" s="63"/>
      <c r="C1002" s="63"/>
      <c r="D1002" s="63"/>
      <c r="E1002" s="63"/>
      <c r="F1002" s="63"/>
      <c r="G1002" s="63"/>
      <c r="H1002" s="63"/>
      <c r="I1002" s="63"/>
      <c r="J1002" s="63"/>
      <c r="K1002" s="63"/>
      <c r="L1002" s="63"/>
      <c r="M1002" s="63"/>
      <c r="N1002" s="63"/>
      <c r="O1002" s="63"/>
      <c r="P1002" s="63"/>
      <c r="Q1002" s="63"/>
      <c r="R1002" s="63"/>
      <c r="S1002" s="63"/>
      <c r="T1002" s="63"/>
      <c r="U1002" s="63"/>
      <c r="V1002" s="63"/>
      <c r="W1002" s="63"/>
      <c r="X1002" s="63"/>
      <c r="Y1002" s="63"/>
      <c r="Z1002" s="63"/>
      <c r="AA1002" s="63"/>
      <c r="AB1002" s="63"/>
      <c r="AC1002" s="67" t="n">
        <v>1126</v>
      </c>
      <c r="AD1002" s="63"/>
    </row>
    <row r="1003" customFormat="false" ht="15" hidden="false" customHeight="false" outlineLevel="0" collapsed="false">
      <c r="A1003" s="63"/>
      <c r="B1003" s="63"/>
      <c r="C1003" s="63"/>
      <c r="D1003" s="63"/>
      <c r="E1003" s="63"/>
      <c r="F1003" s="63"/>
      <c r="G1003" s="63"/>
      <c r="H1003" s="63"/>
      <c r="I1003" s="63"/>
      <c r="J1003" s="63"/>
      <c r="K1003" s="63"/>
      <c r="L1003" s="63"/>
      <c r="M1003" s="63"/>
      <c r="N1003" s="63"/>
      <c r="O1003" s="63"/>
      <c r="P1003" s="63"/>
      <c r="Q1003" s="63"/>
      <c r="R1003" s="63"/>
      <c r="S1003" s="63"/>
      <c r="T1003" s="63"/>
      <c r="U1003" s="63"/>
      <c r="V1003" s="63"/>
      <c r="W1003" s="63"/>
      <c r="X1003" s="63"/>
      <c r="Y1003" s="63"/>
      <c r="Z1003" s="63"/>
      <c r="AA1003" s="63"/>
      <c r="AB1003" s="63"/>
      <c r="AC1003" s="67" t="n">
        <v>441.7</v>
      </c>
      <c r="AD1003" s="63"/>
    </row>
    <row r="1004" customFormat="false" ht="15" hidden="false" customHeight="false" outlineLevel="0" collapsed="false">
      <c r="A1004" s="63"/>
      <c r="B1004" s="63"/>
      <c r="C1004" s="63"/>
      <c r="D1004" s="63"/>
      <c r="E1004" s="63"/>
      <c r="F1004" s="63"/>
      <c r="G1004" s="63"/>
      <c r="H1004" s="63"/>
      <c r="I1004" s="63"/>
      <c r="J1004" s="63"/>
      <c r="K1004" s="63"/>
      <c r="L1004" s="63"/>
      <c r="M1004" s="63"/>
      <c r="N1004" s="63"/>
      <c r="O1004" s="63"/>
      <c r="P1004" s="63"/>
      <c r="Q1004" s="63"/>
      <c r="R1004" s="63"/>
      <c r="S1004" s="63"/>
      <c r="T1004" s="63"/>
      <c r="U1004" s="63"/>
      <c r="V1004" s="63"/>
      <c r="W1004" s="63"/>
      <c r="X1004" s="63"/>
      <c r="Y1004" s="63"/>
      <c r="Z1004" s="63"/>
      <c r="AA1004" s="63"/>
      <c r="AB1004" s="63"/>
      <c r="AC1004" s="67" t="n">
        <v>365.2</v>
      </c>
      <c r="AD1004" s="63"/>
    </row>
    <row r="1005" customFormat="false" ht="15" hidden="false" customHeight="false" outlineLevel="0" collapsed="false">
      <c r="A1005" s="63"/>
      <c r="B1005" s="63"/>
      <c r="C1005" s="63"/>
      <c r="D1005" s="63"/>
      <c r="E1005" s="63"/>
      <c r="F1005" s="63"/>
      <c r="G1005" s="63"/>
      <c r="H1005" s="63"/>
      <c r="I1005" s="63"/>
      <c r="J1005" s="63"/>
      <c r="K1005" s="63"/>
      <c r="L1005" s="63"/>
      <c r="M1005" s="63"/>
      <c r="N1005" s="63"/>
      <c r="O1005" s="63"/>
      <c r="P1005" s="63"/>
      <c r="Q1005" s="63"/>
      <c r="R1005" s="63"/>
      <c r="S1005" s="63"/>
      <c r="T1005" s="63"/>
      <c r="U1005" s="63"/>
      <c r="V1005" s="63"/>
      <c r="W1005" s="63"/>
      <c r="X1005" s="63"/>
      <c r="Y1005" s="63"/>
      <c r="Z1005" s="63"/>
      <c r="AA1005" s="63"/>
      <c r="AB1005" s="63"/>
      <c r="AC1005" s="67" t="n">
        <v>594.3</v>
      </c>
      <c r="AD1005" s="63"/>
    </row>
    <row r="1006" customFormat="false" ht="15" hidden="false" customHeight="false" outlineLevel="0" collapsed="false">
      <c r="A1006" s="63"/>
      <c r="B1006" s="63"/>
      <c r="C1006" s="63"/>
      <c r="D1006" s="63"/>
      <c r="E1006" s="63"/>
      <c r="F1006" s="63"/>
      <c r="G1006" s="63"/>
      <c r="H1006" s="63"/>
      <c r="I1006" s="63"/>
      <c r="J1006" s="63"/>
      <c r="K1006" s="63"/>
      <c r="L1006" s="63"/>
      <c r="M1006" s="63"/>
      <c r="N1006" s="63"/>
      <c r="O1006" s="63"/>
      <c r="P1006" s="63"/>
      <c r="Q1006" s="63"/>
      <c r="R1006" s="63"/>
      <c r="S1006" s="63"/>
      <c r="T1006" s="63"/>
      <c r="U1006" s="63"/>
      <c r="V1006" s="63"/>
      <c r="W1006" s="63"/>
      <c r="X1006" s="63"/>
      <c r="Y1006" s="63"/>
      <c r="Z1006" s="63"/>
      <c r="AA1006" s="63"/>
      <c r="AB1006" s="63"/>
      <c r="AC1006" s="67" t="n">
        <v>750.3</v>
      </c>
      <c r="AD1006" s="63"/>
    </row>
    <row r="1007" customFormat="false" ht="15" hidden="false" customHeight="false" outlineLevel="0" collapsed="false">
      <c r="A1007" s="63"/>
      <c r="B1007" s="63"/>
      <c r="C1007" s="63"/>
      <c r="D1007" s="63"/>
      <c r="E1007" s="63"/>
      <c r="F1007" s="63"/>
      <c r="G1007" s="63"/>
      <c r="H1007" s="63"/>
      <c r="I1007" s="63"/>
      <c r="J1007" s="63"/>
      <c r="K1007" s="63"/>
      <c r="L1007" s="63"/>
      <c r="M1007" s="63"/>
      <c r="N1007" s="63"/>
      <c r="O1007" s="63"/>
      <c r="P1007" s="63"/>
      <c r="Q1007" s="63"/>
      <c r="R1007" s="63"/>
      <c r="S1007" s="63"/>
      <c r="T1007" s="63"/>
      <c r="U1007" s="63"/>
      <c r="V1007" s="63"/>
      <c r="W1007" s="63"/>
      <c r="X1007" s="63"/>
      <c r="Y1007" s="63"/>
      <c r="Z1007" s="63"/>
      <c r="AA1007" s="63"/>
      <c r="AB1007" s="63"/>
      <c r="AC1007" s="67" t="n">
        <v>988.1</v>
      </c>
      <c r="AD1007" s="63"/>
    </row>
    <row r="1008" customFormat="false" ht="15" hidden="false" customHeight="false" outlineLevel="0" collapsed="false">
      <c r="A1008" s="63"/>
      <c r="B1008" s="63"/>
      <c r="C1008" s="63"/>
      <c r="D1008" s="63"/>
      <c r="E1008" s="63"/>
      <c r="F1008" s="63"/>
      <c r="G1008" s="63"/>
      <c r="H1008" s="63"/>
      <c r="I1008" s="63"/>
      <c r="J1008" s="63"/>
      <c r="K1008" s="63"/>
      <c r="L1008" s="63"/>
      <c r="M1008" s="63"/>
      <c r="N1008" s="63"/>
      <c r="O1008" s="63"/>
      <c r="P1008" s="63"/>
      <c r="Q1008" s="63"/>
      <c r="R1008" s="63"/>
      <c r="S1008" s="63"/>
      <c r="T1008" s="63"/>
      <c r="U1008" s="63"/>
      <c r="V1008" s="63"/>
      <c r="W1008" s="63"/>
      <c r="X1008" s="63"/>
      <c r="Y1008" s="63"/>
      <c r="Z1008" s="63"/>
      <c r="AA1008" s="63"/>
      <c r="AB1008" s="63"/>
      <c r="AC1008" s="67" t="n">
        <v>1144</v>
      </c>
      <c r="AD1008" s="63"/>
    </row>
    <row r="1009" customFormat="false" ht="15" hidden="false" customHeight="false" outlineLevel="0" collapsed="false">
      <c r="A1009" s="63"/>
      <c r="B1009" s="63"/>
      <c r="C1009" s="63"/>
      <c r="D1009" s="63"/>
      <c r="E1009" s="63"/>
      <c r="F1009" s="63"/>
      <c r="G1009" s="63"/>
      <c r="H1009" s="63"/>
      <c r="I1009" s="63"/>
      <c r="J1009" s="63"/>
      <c r="K1009" s="63"/>
      <c r="L1009" s="63"/>
      <c r="M1009" s="63"/>
      <c r="N1009" s="63"/>
      <c r="O1009" s="63"/>
      <c r="P1009" s="63"/>
      <c r="Q1009" s="63"/>
      <c r="R1009" s="63"/>
      <c r="S1009" s="63"/>
      <c r="T1009" s="63"/>
      <c r="U1009" s="63"/>
      <c r="V1009" s="63"/>
      <c r="W1009" s="63"/>
      <c r="X1009" s="63"/>
      <c r="Y1009" s="63"/>
      <c r="Z1009" s="63"/>
      <c r="AA1009" s="63"/>
      <c r="AB1009" s="63"/>
      <c r="AC1009" s="67" t="n">
        <v>1030</v>
      </c>
      <c r="AD1009" s="63"/>
    </row>
    <row r="1010" customFormat="false" ht="15" hidden="false" customHeight="false" outlineLevel="0" collapsed="false">
      <c r="A1010" s="63"/>
      <c r="B1010" s="63"/>
      <c r="C1010" s="63"/>
      <c r="D1010" s="63"/>
      <c r="E1010" s="63"/>
      <c r="F1010" s="63"/>
      <c r="G1010" s="63"/>
      <c r="H1010" s="63"/>
      <c r="I1010" s="63"/>
      <c r="J1010" s="63"/>
      <c r="K1010" s="63"/>
      <c r="L1010" s="63"/>
      <c r="M1010" s="63"/>
      <c r="N1010" s="63"/>
      <c r="O1010" s="63"/>
      <c r="P1010" s="63"/>
      <c r="Q1010" s="63"/>
      <c r="R1010" s="63"/>
      <c r="S1010" s="63"/>
      <c r="T1010" s="63"/>
      <c r="U1010" s="63"/>
      <c r="V1010" s="63"/>
      <c r="W1010" s="63"/>
      <c r="X1010" s="63"/>
      <c r="Y1010" s="63"/>
      <c r="Z1010" s="63"/>
      <c r="AA1010" s="63"/>
      <c r="AB1010" s="63"/>
      <c r="AC1010" s="67" t="n">
        <v>801.6</v>
      </c>
      <c r="AD1010" s="63"/>
    </row>
    <row r="1011" customFormat="false" ht="15" hidden="false" customHeight="false" outlineLevel="0" collapsed="false">
      <c r="A1011" s="63"/>
      <c r="B1011" s="63"/>
      <c r="C1011" s="63"/>
      <c r="D1011" s="63"/>
      <c r="E1011" s="63"/>
      <c r="F1011" s="63"/>
      <c r="G1011" s="63"/>
      <c r="H1011" s="63"/>
      <c r="I1011" s="63"/>
      <c r="J1011" s="63"/>
      <c r="K1011" s="63"/>
      <c r="L1011" s="63"/>
      <c r="M1011" s="63"/>
      <c r="N1011" s="63"/>
      <c r="O1011" s="63"/>
      <c r="P1011" s="63"/>
      <c r="Q1011" s="63"/>
      <c r="R1011" s="63"/>
      <c r="S1011" s="63"/>
      <c r="T1011" s="63"/>
      <c r="U1011" s="63"/>
      <c r="V1011" s="63"/>
      <c r="W1011" s="63"/>
      <c r="X1011" s="63"/>
      <c r="Y1011" s="63"/>
      <c r="Z1011" s="63"/>
      <c r="AA1011" s="63"/>
      <c r="AB1011" s="63"/>
      <c r="AC1011" s="67" t="n">
        <v>248.1</v>
      </c>
      <c r="AD1011" s="63"/>
    </row>
    <row r="1012" customFormat="false" ht="15" hidden="false" customHeight="false" outlineLevel="0" collapsed="false">
      <c r="A1012" s="63"/>
      <c r="B1012" s="63"/>
      <c r="C1012" s="63"/>
      <c r="D1012" s="63"/>
      <c r="E1012" s="63"/>
      <c r="F1012" s="63"/>
      <c r="G1012" s="63"/>
      <c r="H1012" s="63"/>
      <c r="I1012" s="63"/>
      <c r="J1012" s="63"/>
      <c r="K1012" s="63"/>
      <c r="L1012" s="63"/>
      <c r="M1012" s="63"/>
      <c r="N1012" s="63"/>
      <c r="O1012" s="63"/>
      <c r="P1012" s="63"/>
      <c r="Q1012" s="63"/>
      <c r="R1012" s="63"/>
      <c r="S1012" s="63"/>
      <c r="T1012" s="63"/>
      <c r="U1012" s="63"/>
      <c r="V1012" s="63"/>
      <c r="W1012" s="63"/>
      <c r="X1012" s="63"/>
      <c r="Y1012" s="63"/>
      <c r="Z1012" s="63"/>
      <c r="AA1012" s="63"/>
      <c r="AB1012" s="63"/>
      <c r="AC1012" s="67" t="n">
        <v>245</v>
      </c>
      <c r="AD1012" s="63"/>
    </row>
    <row r="1013" customFormat="false" ht="15" hidden="false" customHeight="false" outlineLevel="0" collapsed="false">
      <c r="A1013" s="63"/>
      <c r="B1013" s="63"/>
      <c r="C1013" s="63"/>
      <c r="D1013" s="63"/>
      <c r="E1013" s="63"/>
      <c r="F1013" s="63"/>
      <c r="G1013" s="63"/>
      <c r="H1013" s="63"/>
      <c r="I1013" s="63"/>
      <c r="J1013" s="63"/>
      <c r="K1013" s="63"/>
      <c r="L1013" s="63"/>
      <c r="M1013" s="63"/>
      <c r="N1013" s="63"/>
      <c r="O1013" s="63"/>
      <c r="P1013" s="63"/>
      <c r="Q1013" s="63"/>
      <c r="R1013" s="63"/>
      <c r="S1013" s="63"/>
      <c r="T1013" s="63"/>
      <c r="U1013" s="63"/>
      <c r="V1013" s="63"/>
      <c r="W1013" s="63"/>
      <c r="X1013" s="63"/>
      <c r="Y1013" s="63"/>
      <c r="Z1013" s="63"/>
      <c r="AA1013" s="63"/>
      <c r="AB1013" s="63"/>
      <c r="AC1013" s="67" t="n">
        <v>2738</v>
      </c>
      <c r="AD1013" s="63"/>
    </row>
    <row r="1014" customFormat="false" ht="15" hidden="false" customHeight="false" outlineLevel="0" collapsed="false">
      <c r="A1014" s="63"/>
      <c r="B1014" s="63"/>
      <c r="C1014" s="63"/>
      <c r="D1014" s="63"/>
      <c r="E1014" s="63"/>
      <c r="F1014" s="63"/>
      <c r="G1014" s="63"/>
      <c r="H1014" s="63"/>
      <c r="I1014" s="63"/>
      <c r="J1014" s="63"/>
      <c r="K1014" s="63"/>
      <c r="L1014" s="63"/>
      <c r="M1014" s="63"/>
      <c r="N1014" s="63"/>
      <c r="O1014" s="63"/>
      <c r="P1014" s="63"/>
      <c r="Q1014" s="63"/>
      <c r="R1014" s="63"/>
      <c r="S1014" s="63"/>
      <c r="T1014" s="63"/>
      <c r="U1014" s="63"/>
      <c r="V1014" s="63"/>
      <c r="W1014" s="63"/>
      <c r="X1014" s="63"/>
      <c r="Y1014" s="63"/>
      <c r="Z1014" s="63"/>
      <c r="AA1014" s="63"/>
      <c r="AB1014" s="63"/>
      <c r="AC1014" s="67" t="n">
        <v>934.9</v>
      </c>
      <c r="AD1014" s="63"/>
    </row>
    <row r="1015" customFormat="false" ht="15" hidden="false" customHeight="false" outlineLevel="0" collapsed="false">
      <c r="A1015" s="63"/>
      <c r="B1015" s="63"/>
      <c r="C1015" s="63"/>
      <c r="D1015" s="63"/>
      <c r="E1015" s="63"/>
      <c r="F1015" s="63"/>
      <c r="G1015" s="63"/>
      <c r="H1015" s="63"/>
      <c r="I1015" s="63"/>
      <c r="J1015" s="63"/>
      <c r="K1015" s="63"/>
      <c r="L1015" s="63"/>
      <c r="M1015" s="63"/>
      <c r="N1015" s="63"/>
      <c r="O1015" s="63"/>
      <c r="P1015" s="63"/>
      <c r="Q1015" s="63"/>
      <c r="R1015" s="63"/>
      <c r="S1015" s="63"/>
      <c r="T1015" s="63"/>
      <c r="U1015" s="63"/>
      <c r="V1015" s="63"/>
      <c r="W1015" s="63"/>
      <c r="X1015" s="63"/>
      <c r="Y1015" s="63"/>
      <c r="Z1015" s="63"/>
      <c r="AA1015" s="63"/>
      <c r="AB1015" s="63"/>
      <c r="AC1015" s="67" t="n">
        <v>222.9</v>
      </c>
      <c r="AD1015" s="63"/>
    </row>
    <row r="1016" customFormat="false" ht="15" hidden="false" customHeight="false" outlineLevel="0" collapsed="false">
      <c r="A1016" s="63"/>
      <c r="B1016" s="63"/>
      <c r="C1016" s="63"/>
      <c r="D1016" s="63"/>
      <c r="E1016" s="63"/>
      <c r="F1016" s="63"/>
      <c r="G1016" s="63"/>
      <c r="H1016" s="63"/>
      <c r="I1016" s="63"/>
      <c r="J1016" s="63"/>
      <c r="K1016" s="63"/>
      <c r="L1016" s="63"/>
      <c r="M1016" s="63"/>
      <c r="N1016" s="63"/>
      <c r="O1016" s="63"/>
      <c r="P1016" s="63"/>
      <c r="Q1016" s="63"/>
      <c r="R1016" s="63"/>
      <c r="S1016" s="63"/>
      <c r="T1016" s="63"/>
      <c r="U1016" s="63"/>
      <c r="V1016" s="63"/>
      <c r="W1016" s="63"/>
      <c r="X1016" s="63"/>
      <c r="Y1016" s="63"/>
      <c r="Z1016" s="63"/>
      <c r="AA1016" s="63"/>
      <c r="AB1016" s="63"/>
      <c r="AC1016" s="67" t="n">
        <v>382.2</v>
      </c>
      <c r="AD1016" s="63"/>
    </row>
    <row r="1017" customFormat="false" ht="15" hidden="false" customHeight="false" outlineLevel="0" collapsed="false">
      <c r="A1017" s="63"/>
      <c r="B1017" s="63"/>
      <c r="C1017" s="63"/>
      <c r="D1017" s="63"/>
      <c r="E1017" s="63"/>
      <c r="F1017" s="63"/>
      <c r="G1017" s="63"/>
      <c r="H1017" s="63"/>
      <c r="I1017" s="63"/>
      <c r="J1017" s="63"/>
      <c r="K1017" s="63"/>
      <c r="L1017" s="63"/>
      <c r="M1017" s="63"/>
      <c r="N1017" s="63"/>
      <c r="O1017" s="63"/>
      <c r="P1017" s="63"/>
      <c r="Q1017" s="63"/>
      <c r="R1017" s="63"/>
      <c r="S1017" s="63"/>
      <c r="T1017" s="63"/>
      <c r="U1017" s="63"/>
      <c r="V1017" s="63"/>
      <c r="W1017" s="63"/>
      <c r="X1017" s="63"/>
      <c r="Y1017" s="63"/>
      <c r="Z1017" s="63"/>
      <c r="AA1017" s="63"/>
      <c r="AB1017" s="63"/>
      <c r="AC1017" s="67" t="n">
        <v>295.9</v>
      </c>
      <c r="AD1017" s="63"/>
    </row>
    <row r="1018" customFormat="false" ht="15" hidden="false" customHeight="false" outlineLevel="0" collapsed="false">
      <c r="A1018" s="63"/>
      <c r="B1018" s="63"/>
      <c r="C1018" s="63"/>
      <c r="D1018" s="63"/>
      <c r="E1018" s="63"/>
      <c r="F1018" s="63"/>
      <c r="G1018" s="63"/>
      <c r="H1018" s="63"/>
      <c r="I1018" s="63"/>
      <c r="J1018" s="63"/>
      <c r="K1018" s="63"/>
      <c r="L1018" s="63"/>
      <c r="M1018" s="63"/>
      <c r="N1018" s="63"/>
      <c r="O1018" s="63"/>
      <c r="P1018" s="63"/>
      <c r="Q1018" s="63"/>
      <c r="R1018" s="63"/>
      <c r="S1018" s="63"/>
      <c r="T1018" s="63"/>
      <c r="U1018" s="63"/>
      <c r="V1018" s="63"/>
      <c r="W1018" s="63"/>
      <c r="X1018" s="63"/>
      <c r="Y1018" s="63"/>
      <c r="Z1018" s="63"/>
      <c r="AA1018" s="63"/>
      <c r="AB1018" s="63"/>
      <c r="AC1018" s="67" t="n">
        <v>459.2</v>
      </c>
      <c r="AD1018" s="63"/>
    </row>
    <row r="1019" customFormat="false" ht="15" hidden="false" customHeight="false" outlineLevel="0" collapsed="false">
      <c r="A1019" s="63"/>
      <c r="B1019" s="63"/>
      <c r="C1019" s="63"/>
      <c r="D1019" s="63"/>
      <c r="E1019" s="63"/>
      <c r="F1019" s="63"/>
      <c r="G1019" s="63"/>
      <c r="H1019" s="63"/>
      <c r="I1019" s="63"/>
      <c r="J1019" s="63"/>
      <c r="K1019" s="63"/>
      <c r="L1019" s="63"/>
      <c r="M1019" s="63"/>
      <c r="N1019" s="63"/>
      <c r="O1019" s="63"/>
      <c r="P1019" s="63"/>
      <c r="Q1019" s="63"/>
      <c r="R1019" s="63"/>
      <c r="S1019" s="63"/>
      <c r="T1019" s="63"/>
      <c r="U1019" s="63"/>
      <c r="V1019" s="63"/>
      <c r="W1019" s="63"/>
      <c r="X1019" s="63"/>
      <c r="Y1019" s="63"/>
      <c r="Z1019" s="63"/>
      <c r="AA1019" s="63"/>
      <c r="AB1019" s="63"/>
      <c r="AC1019" s="67" t="n">
        <v>925.4</v>
      </c>
      <c r="AD1019" s="63"/>
    </row>
    <row r="1020" customFormat="false" ht="15" hidden="false" customHeight="false" outlineLevel="0" collapsed="false">
      <c r="A1020" s="63"/>
      <c r="B1020" s="63"/>
      <c r="C1020" s="63"/>
      <c r="D1020" s="63"/>
      <c r="E1020" s="63"/>
      <c r="F1020" s="63"/>
      <c r="G1020" s="63"/>
      <c r="H1020" s="63"/>
      <c r="I1020" s="63"/>
      <c r="J1020" s="63"/>
      <c r="K1020" s="63"/>
      <c r="L1020" s="63"/>
      <c r="M1020" s="63"/>
      <c r="N1020" s="63"/>
      <c r="O1020" s="63"/>
      <c r="P1020" s="63"/>
      <c r="Q1020" s="63"/>
      <c r="R1020" s="63"/>
      <c r="S1020" s="63"/>
      <c r="T1020" s="63"/>
      <c r="U1020" s="63"/>
      <c r="V1020" s="63"/>
      <c r="W1020" s="63"/>
      <c r="X1020" s="63"/>
      <c r="Y1020" s="63"/>
      <c r="Z1020" s="63"/>
      <c r="AA1020" s="63"/>
      <c r="AB1020" s="63"/>
      <c r="AC1020" s="67" t="n">
        <v>1190</v>
      </c>
      <c r="AD1020" s="63"/>
    </row>
    <row r="1021" customFormat="false" ht="15" hidden="false" customHeight="false" outlineLevel="0" collapsed="false">
      <c r="A1021" s="63"/>
      <c r="B1021" s="63"/>
      <c r="C1021" s="63"/>
      <c r="D1021" s="63"/>
      <c r="E1021" s="63"/>
      <c r="F1021" s="63"/>
      <c r="G1021" s="63"/>
      <c r="H1021" s="63"/>
      <c r="I1021" s="63"/>
      <c r="J1021" s="63"/>
      <c r="K1021" s="63"/>
      <c r="L1021" s="63"/>
      <c r="M1021" s="63"/>
      <c r="N1021" s="63"/>
      <c r="O1021" s="63"/>
      <c r="P1021" s="63"/>
      <c r="Q1021" s="63"/>
      <c r="R1021" s="63"/>
      <c r="S1021" s="63"/>
      <c r="T1021" s="63"/>
      <c r="U1021" s="63"/>
      <c r="V1021" s="63"/>
      <c r="W1021" s="63"/>
      <c r="X1021" s="63"/>
      <c r="Y1021" s="63"/>
      <c r="Z1021" s="63"/>
      <c r="AA1021" s="63"/>
      <c r="AB1021" s="63"/>
      <c r="AC1021" s="67" t="n">
        <v>993.9</v>
      </c>
      <c r="AD1021" s="63"/>
    </row>
    <row r="1022" customFormat="false" ht="15" hidden="false" customHeight="false" outlineLevel="0" collapsed="false">
      <c r="A1022" s="63"/>
      <c r="B1022" s="63"/>
      <c r="C1022" s="63"/>
      <c r="D1022" s="63"/>
      <c r="E1022" s="63"/>
      <c r="F1022" s="63"/>
      <c r="G1022" s="63"/>
      <c r="H1022" s="63"/>
      <c r="I1022" s="63"/>
      <c r="J1022" s="63"/>
      <c r="K1022" s="63"/>
      <c r="L1022" s="63"/>
      <c r="M1022" s="63"/>
      <c r="N1022" s="63"/>
      <c r="O1022" s="63"/>
      <c r="P1022" s="63"/>
      <c r="Q1022" s="63"/>
      <c r="R1022" s="63"/>
      <c r="S1022" s="63"/>
      <c r="T1022" s="63"/>
      <c r="U1022" s="63"/>
      <c r="V1022" s="63"/>
      <c r="W1022" s="63"/>
      <c r="X1022" s="63"/>
      <c r="Y1022" s="63"/>
      <c r="Z1022" s="63"/>
      <c r="AA1022" s="63"/>
      <c r="AB1022" s="63"/>
      <c r="AC1022" s="67" t="n">
        <v>820</v>
      </c>
      <c r="AD1022" s="6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65536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3" topLeftCell="R4" activePane="bottomRight" state="frozen"/>
      <selection pane="topLeft" activeCell="A1" activeCellId="0" sqref="A1"/>
      <selection pane="topRight" activeCell="R1" activeCellId="0" sqref="R1"/>
      <selection pane="bottomLeft" activeCell="A4" activeCellId="0" sqref="A4"/>
      <selection pane="bottomRight" activeCell="W1" activeCellId="0" sqref="W1"/>
    </sheetView>
  </sheetViews>
  <sheetFormatPr defaultRowHeight="13.8"/>
  <cols>
    <col collapsed="false" hidden="false" max="1" min="1" style="0" width="7.60728744939271"/>
    <col collapsed="false" hidden="false" max="2" min="2" style="0" width="15.7449392712551"/>
    <col collapsed="false" hidden="false" max="3" min="3" style="8" width="15.7449392712551"/>
    <col collapsed="false" hidden="false" max="4" min="4" style="0" width="53.0242914979757"/>
    <col collapsed="false" hidden="false" max="6" min="5" style="0" width="8.03238866396761"/>
    <col collapsed="false" hidden="false" max="7" min="7" style="0" width="12.2105263157895"/>
    <col collapsed="false" hidden="false" max="8" min="8" style="0" width="10.1781376518219"/>
    <col collapsed="false" hidden="false" max="9" min="9" style="0" width="9.10526315789474"/>
    <col collapsed="false" hidden="false" max="12" min="10" style="0" width="10.0688259109312"/>
    <col collapsed="false" hidden="false" max="13" min="13" style="0" width="10.1781376518219"/>
    <col collapsed="false" hidden="false" max="16" min="14" style="0" width="9.10526315789474"/>
    <col collapsed="false" hidden="false" max="17" min="17" style="0" width="9.74898785425101"/>
    <col collapsed="false" hidden="false" max="20" min="18" style="0" width="14.7813765182186"/>
    <col collapsed="false" hidden="false" max="21" min="21" style="0" width="12.5344129554656"/>
    <col collapsed="false" hidden="false" max="22" min="22" style="0" width="40.17004048583"/>
    <col collapsed="false" hidden="false" max="25" min="23" style="0" width="8.67611336032389"/>
    <col collapsed="false" hidden="false" max="26" min="26" style="0" width="9.10526315789474"/>
    <col collapsed="false" hidden="false" max="29" min="27" style="0" width="7.60728744939271"/>
    <col collapsed="false" hidden="false" max="30" min="30" style="0" width="9.31983805668016"/>
    <col collapsed="false" hidden="false" max="1025" min="31" style="0" width="15.3198380566802"/>
  </cols>
  <sheetData>
    <row r="1" customFormat="false" ht="60" hidden="false" customHeight="true" outlineLevel="0" collapsed="false">
      <c r="A1" s="3" t="s">
        <v>54</v>
      </c>
      <c r="B1" s="4" t="s">
        <v>1</v>
      </c>
      <c r="C1" s="6" t="s">
        <v>55</v>
      </c>
      <c r="D1" s="18" t="s">
        <v>56</v>
      </c>
      <c r="E1" s="19" t="s">
        <v>57</v>
      </c>
      <c r="F1" s="19" t="s">
        <v>58</v>
      </c>
      <c r="G1" s="19" t="s">
        <v>59</v>
      </c>
      <c r="H1" s="5" t="s">
        <v>60</v>
      </c>
      <c r="I1" s="4" t="s">
        <v>61</v>
      </c>
      <c r="J1" s="5" t="s">
        <v>62</v>
      </c>
      <c r="K1" s="5" t="s">
        <v>63</v>
      </c>
      <c r="L1" s="5" t="s">
        <v>64</v>
      </c>
      <c r="M1" s="5" t="s">
        <v>65</v>
      </c>
      <c r="N1" s="4" t="s">
        <v>66</v>
      </c>
      <c r="O1" s="5" t="s">
        <v>67</v>
      </c>
      <c r="P1" s="5" t="s">
        <v>68</v>
      </c>
      <c r="Q1" s="5" t="s">
        <v>69</v>
      </c>
      <c r="R1" s="4" t="s">
        <v>70</v>
      </c>
      <c r="S1" s="4" t="s">
        <v>71</v>
      </c>
      <c r="T1" s="4" t="s">
        <v>72</v>
      </c>
      <c r="U1" s="20" t="s">
        <v>73</v>
      </c>
      <c r="V1" s="18" t="s">
        <v>74</v>
      </c>
      <c r="W1" s="21" t="s">
        <v>75</v>
      </c>
      <c r="X1" s="21" t="s">
        <v>76</v>
      </c>
      <c r="Y1" s="21" t="s">
        <v>77</v>
      </c>
      <c r="Z1" s="21" t="s">
        <v>78</v>
      </c>
      <c r="AA1" s="3" t="s">
        <v>79</v>
      </c>
      <c r="AB1" s="3" t="s">
        <v>80</v>
      </c>
      <c r="AC1" s="21" t="s">
        <v>81</v>
      </c>
      <c r="AD1" s="22" t="s">
        <v>82</v>
      </c>
    </row>
    <row r="2" customFormat="false" ht="15" hidden="false" customHeight="true" outlineLevel="0" collapsed="false">
      <c r="A2" s="17" t="n">
        <v>4</v>
      </c>
      <c r="B2" s="8" t="s">
        <v>17</v>
      </c>
      <c r="C2" s="8" t="s">
        <v>83</v>
      </c>
      <c r="D2" s="16" t="s">
        <v>84</v>
      </c>
      <c r="E2" s="23" t="s">
        <v>85</v>
      </c>
      <c r="F2" s="17" t="s">
        <v>86</v>
      </c>
      <c r="G2" s="17" t="n">
        <f aca="false">3280.84*AC2</f>
        <v>134186.356</v>
      </c>
      <c r="H2" s="24" t="n">
        <f aca="false">'Wet 1970-1990'!$D$4</f>
        <v>1542</v>
      </c>
      <c r="I2" s="17" t="s">
        <v>87</v>
      </c>
      <c r="J2" s="25" t="n">
        <f aca="false">(VLOOKUP(H2,american!A3:B32,2))/43560</f>
        <v>19.5832702533383</v>
      </c>
      <c r="K2" s="25" t="n">
        <f aca="false">((VLOOKUP(H2,american!$A$36:$D$46,3)*($G2/1000))/43560)</f>
        <v>108.124599380418</v>
      </c>
      <c r="L2" s="25" t="n">
        <f aca="false">((VLOOKUP(H2,american!$A$36:$D$46,4)*($G2/1000))/43560)</f>
        <v>253.680291776354</v>
      </c>
      <c r="M2" s="26" t="n">
        <f aca="false">'Dry 1923-1944'!D4</f>
        <v>1735</v>
      </c>
      <c r="N2" s="27" t="s">
        <v>88</v>
      </c>
      <c r="O2" s="25" t="n">
        <f aca="false">(VLOOKUP(M2,american!A3:C32,2))/43560</f>
        <v>20.0174326719212</v>
      </c>
      <c r="P2" s="25" t="n">
        <f aca="false">((VLOOKUP(M2,american!$A$36:$D$46,3)*($G2/1000))/43560)</f>
        <v>108.124599380418</v>
      </c>
      <c r="Q2" s="25" t="n">
        <f aca="false">((VLOOKUP(M2,american!$A$36:$D$46,4)*($G2/1000))/43560)</f>
        <v>253.680291776354</v>
      </c>
      <c r="R2" s="17" t="s">
        <v>89</v>
      </c>
      <c r="S2" s="17" t="s">
        <v>89</v>
      </c>
      <c r="T2" s="17" t="s">
        <v>89</v>
      </c>
      <c r="U2" s="17"/>
      <c r="V2" s="28"/>
      <c r="W2" s="17" t="n">
        <v>2156</v>
      </c>
      <c r="X2" s="17" t="n">
        <v>2289</v>
      </c>
      <c r="Y2" s="17" t="n">
        <v>3092</v>
      </c>
      <c r="Z2" s="24" t="n">
        <f aca="false">(W2*100*AC2)/4046.86</f>
        <v>2178.98321167522</v>
      </c>
      <c r="AA2" s="24" t="n">
        <f aca="false">(X2*100*AC2)/4046.86</f>
        <v>2313.40100720064</v>
      </c>
      <c r="AB2" s="24" t="n">
        <f aca="false">(Y2*100*AC2)/4046.86</f>
        <v>3124.96108093683</v>
      </c>
      <c r="AC2" s="17" t="n">
        <v>40.9</v>
      </c>
      <c r="AD2" s="29" t="n">
        <v>1153</v>
      </c>
    </row>
    <row r="3" customFormat="false" ht="45" hidden="false" customHeight="true" outlineLevel="0" collapsed="false">
      <c r="A3" s="17" t="n">
        <f aca="false">A2+1</f>
        <v>5</v>
      </c>
      <c r="B3" s="8" t="s">
        <v>18</v>
      </c>
      <c r="C3" s="8" t="s">
        <v>90</v>
      </c>
      <c r="D3" s="16" t="s">
        <v>91</v>
      </c>
      <c r="E3" s="17" t="n">
        <v>11379000</v>
      </c>
      <c r="F3" s="17" t="s">
        <v>92</v>
      </c>
      <c r="G3" s="17" t="n">
        <f aca="false">3280.84*AC3</f>
        <v>70013.1256</v>
      </c>
      <c r="H3" s="24" t="n">
        <f aca="false">'Wet 1970-1990'!$E$4</f>
        <v>60.41101872</v>
      </c>
      <c r="I3" s="17" t="s">
        <v>87</v>
      </c>
      <c r="J3" s="30" t="n">
        <f aca="false">0.021*AD3</f>
        <v>5.6009415</v>
      </c>
      <c r="K3" s="30" t="n">
        <f aca="false">0.122*AD3</f>
        <v>32.538803</v>
      </c>
      <c r="L3" s="30" t="n">
        <f aca="false">0.132*AD3</f>
        <v>35.205918</v>
      </c>
      <c r="M3" s="26" t="n">
        <f aca="false">'Dry 1923-1944'!$E$4</f>
        <v>49.50774867</v>
      </c>
      <c r="N3" s="27" t="s">
        <v>88</v>
      </c>
      <c r="O3" s="31" t="n">
        <f aca="false">0.021*AD3</f>
        <v>5.6009415</v>
      </c>
      <c r="P3" s="31" t="n">
        <f aca="false">0.122*AD3</f>
        <v>32.538803</v>
      </c>
      <c r="Q3" s="31" t="n">
        <f aca="false">0.132*AD3</f>
        <v>35.205918</v>
      </c>
      <c r="R3" s="32" t="s">
        <v>93</v>
      </c>
      <c r="S3" s="32" t="s">
        <v>94</v>
      </c>
      <c r="T3" s="32" t="s">
        <v>95</v>
      </c>
      <c r="U3" s="17"/>
      <c r="V3" s="28"/>
      <c r="W3" s="17" t="n">
        <v>460</v>
      </c>
      <c r="X3" s="17" t="n">
        <v>1008</v>
      </c>
      <c r="Y3" s="17" t="n">
        <v>829</v>
      </c>
      <c r="Z3" s="24" t="n">
        <f aca="false">(W3*100*AC3)/4046.86</f>
        <v>242.568312222316</v>
      </c>
      <c r="AA3" s="24" t="n">
        <f aca="false">(X3*100*AC3)/4046.86</f>
        <v>531.540997217596</v>
      </c>
      <c r="AB3" s="24" t="n">
        <f aca="false">(Y3*100*AC3)/4046.86</f>
        <v>437.150284418043</v>
      </c>
      <c r="AC3" s="17" t="n">
        <v>21.34</v>
      </c>
      <c r="AD3" s="29" t="n">
        <v>266.7115</v>
      </c>
    </row>
    <row r="4" customFormat="false" ht="13.8" hidden="false" customHeight="false" outlineLevel="0" collapsed="false">
      <c r="A4" s="17" t="n">
        <f aca="false">A3+1</f>
        <v>6</v>
      </c>
      <c r="B4" s="8" t="s">
        <v>19</v>
      </c>
      <c r="C4" s="8" t="s">
        <v>90</v>
      </c>
      <c r="D4" s="16" t="s">
        <v>96</v>
      </c>
      <c r="E4" s="17" t="n">
        <v>11376550</v>
      </c>
      <c r="F4" s="17" t="s">
        <v>97</v>
      </c>
      <c r="G4" s="17" t="n">
        <f aca="false">3280.84*AC4</f>
        <v>79101.0524</v>
      </c>
      <c r="H4" s="24" t="n">
        <f aca="false">'Wet 1970-1990'!$F$4</f>
        <v>199.974377</v>
      </c>
      <c r="I4" s="17" t="s">
        <v>87</v>
      </c>
      <c r="J4" s="25" t="n">
        <f aca="false">(VLOOKUP($H$4,Battle!$A$2:$D$36,2)*($G4/1000))/43560</f>
        <v>2.6260968305506</v>
      </c>
      <c r="K4" s="25" t="n">
        <f aca="false">(VLOOKUP($H$4,Battle!$A$2:$D$36,3)*($G4/1000))/43560</f>
        <v>7.85758911430193</v>
      </c>
      <c r="L4" s="25" t="n">
        <f aca="false">(VLOOKUP($H$4,Battle!$A$2:$D$36,4)*($G4/1000))/43560</f>
        <v>20.0467053707243</v>
      </c>
      <c r="M4" s="26" t="n">
        <f aca="false">'Dry 1923-1944'!$F$4</f>
        <v>163.8820435</v>
      </c>
      <c r="N4" s="27" t="s">
        <v>88</v>
      </c>
      <c r="O4" s="25" t="n">
        <f aca="false">(VLOOKUP($M$4,Battle!$A$2:$D$36,2)*($G4/1000))/43560</f>
        <v>2.94818483937034</v>
      </c>
      <c r="P4" s="25" t="n">
        <f aca="false">(VLOOKUP($M$4,Battle!$A$2:$D$36,3)*($G4/1000))/43560</f>
        <v>9.02903284486299</v>
      </c>
      <c r="Q4" s="25" t="n">
        <f aca="false">(VLOOKUP($M$4,Battle!$A$2:$D$36,4)*($G4/1000))/43560</f>
        <v>23.3777930546554</v>
      </c>
      <c r="R4" s="17" t="s">
        <v>89</v>
      </c>
      <c r="S4" s="17" t="s">
        <v>89</v>
      </c>
      <c r="T4" s="17" t="s">
        <v>89</v>
      </c>
      <c r="U4" s="17"/>
      <c r="V4" s="28"/>
      <c r="W4" s="17" t="n">
        <v>776</v>
      </c>
      <c r="X4" s="17" t="n">
        <v>3081</v>
      </c>
      <c r="Y4" s="17" t="n">
        <v>5657</v>
      </c>
      <c r="Z4" s="24" t="n">
        <f aca="false">(W4*100*AC4)/4046.86</f>
        <v>462.317945271149</v>
      </c>
      <c r="AA4" s="24" t="n">
        <f aca="false">(X4*100*AC4)/4046.86</f>
        <v>1835.56905847991</v>
      </c>
      <c r="AB4" s="24" t="n">
        <f aca="false">(Y4*100*AC4)/4046.86</f>
        <v>3370.27399020475</v>
      </c>
      <c r="AC4" s="17" t="n">
        <v>24.11</v>
      </c>
      <c r="AD4" s="29" t="n">
        <v>142</v>
      </c>
    </row>
    <row r="5" customFormat="false" ht="45" hidden="false" customHeight="true" outlineLevel="0" collapsed="false">
      <c r="A5" s="17" t="n">
        <f aca="false">A4+1</f>
        <v>7</v>
      </c>
      <c r="B5" s="14" t="s">
        <v>20</v>
      </c>
      <c r="C5" s="14" t="s">
        <v>90</v>
      </c>
      <c r="D5" s="16" t="s">
        <v>98</v>
      </c>
      <c r="E5" s="17" t="n">
        <v>11374100</v>
      </c>
      <c r="F5" s="17" t="s">
        <v>34</v>
      </c>
      <c r="G5" s="17" t="n">
        <f aca="false">3280.84*AC5</f>
        <v>107972.4444</v>
      </c>
      <c r="H5" s="24" t="n">
        <f aca="false">'Wet 1970-1990'!$G$4</f>
        <v>41.7124590163934</v>
      </c>
      <c r="I5" s="17" t="s">
        <v>87</v>
      </c>
      <c r="J5" s="30" t="n">
        <f aca="false">0.021*AD5</f>
        <v>1.8543</v>
      </c>
      <c r="K5" s="30" t="n">
        <f aca="false">0.122*AD5</f>
        <v>10.7726</v>
      </c>
      <c r="L5" s="30" t="n">
        <f aca="false">0.132*AD5</f>
        <v>11.6556</v>
      </c>
      <c r="M5" s="26" t="n">
        <f aca="false">'Dry 1923-1944'!$G$4</f>
        <v>23.0488524590164</v>
      </c>
      <c r="N5" s="27" t="s">
        <v>88</v>
      </c>
      <c r="O5" s="31" t="n">
        <f aca="false">0.021*AD5</f>
        <v>1.8543</v>
      </c>
      <c r="P5" s="31" t="n">
        <f aca="false">0.122*AD5</f>
        <v>10.7726</v>
      </c>
      <c r="Q5" s="31" t="n">
        <f aca="false">0.132*AD5</f>
        <v>11.6556</v>
      </c>
      <c r="R5" s="32" t="s">
        <v>93</v>
      </c>
      <c r="S5" s="32" t="s">
        <v>94</v>
      </c>
      <c r="T5" s="32" t="s">
        <v>95</v>
      </c>
      <c r="U5" s="17"/>
      <c r="V5" s="28"/>
      <c r="W5" s="17" t="n">
        <v>152</v>
      </c>
      <c r="X5" s="17" t="n">
        <v>764</v>
      </c>
      <c r="Y5" s="17" t="n">
        <v>671</v>
      </c>
      <c r="Z5" s="24" t="n">
        <f aca="false">(W5*100*AC5)/4046.86</f>
        <v>123.609909905458</v>
      </c>
      <c r="AA5" s="24" t="n">
        <f aca="false">(X5*100*AC5)/4046.86</f>
        <v>621.302441893221</v>
      </c>
      <c r="AB5" s="24" t="n">
        <f aca="false">(Y5*100*AC5)/4046.86</f>
        <v>545.672694385276</v>
      </c>
      <c r="AC5" s="17" t="n">
        <v>32.91</v>
      </c>
      <c r="AD5" s="29" t="n">
        <v>88.3</v>
      </c>
    </row>
    <row r="6" customFormat="false" ht="45" hidden="false" customHeight="true" outlineLevel="0" collapsed="false">
      <c r="A6" s="17" t="n">
        <f aca="false">A5+1</f>
        <v>8</v>
      </c>
      <c r="B6" s="8" t="s">
        <v>21</v>
      </c>
      <c r="C6" s="8" t="s">
        <v>83</v>
      </c>
      <c r="D6" s="16" t="s">
        <v>99</v>
      </c>
      <c r="E6" s="23" t="n">
        <v>11424000</v>
      </c>
      <c r="F6" s="17" t="s">
        <v>100</v>
      </c>
      <c r="G6" s="17" t="n">
        <f aca="false">3280.84*AC6</f>
        <v>84219.1628</v>
      </c>
      <c r="H6" s="33" t="n">
        <v>30</v>
      </c>
      <c r="I6" s="17" t="s">
        <v>87</v>
      </c>
      <c r="J6" s="25" t="n">
        <f aca="false">(VLOOKUP($H6,BearR!$A$2:$D$5,2)*($G6/1000))/43560</f>
        <v>3.86681188246097</v>
      </c>
      <c r="K6" s="25" t="n">
        <f aca="false">(VLOOKUP($H6,BearR!$A$2:$D$5,3)*($G6/1000))/43560</f>
        <v>0</v>
      </c>
      <c r="L6" s="25" t="n">
        <f aca="false">(VLOOKUP($H6,BearR!$A$2:$D$5,4)*($G6/1000))/43560</f>
        <v>0.0580021782369146</v>
      </c>
      <c r="M6" s="34" t="n">
        <v>30</v>
      </c>
      <c r="N6" s="27" t="s">
        <v>88</v>
      </c>
      <c r="O6" s="25" t="n">
        <f aca="false">(VLOOKUP($M6,BearR!$A$2:$D$5,2)*($G6/1000))/43560</f>
        <v>3.86681188246097</v>
      </c>
      <c r="P6" s="25" t="n">
        <f aca="false">(VLOOKUP($M6,BearR!$A$2:$D$5,3)*($G6/1000))/43560</f>
        <v>0</v>
      </c>
      <c r="Q6" s="25" t="n">
        <f aca="false">(VLOOKUP($M6,BearR!$A$2:$D$5,4)*($G6/1000))/43560</f>
        <v>0.0580021782369146</v>
      </c>
      <c r="R6" s="17" t="s">
        <v>89</v>
      </c>
      <c r="S6" s="17" t="s">
        <v>89</v>
      </c>
      <c r="T6" s="17" t="s">
        <v>89</v>
      </c>
      <c r="U6" s="17"/>
      <c r="V6" s="28" t="s">
        <v>101</v>
      </c>
      <c r="W6" s="17" t="n">
        <v>395</v>
      </c>
      <c r="X6" s="17" t="n">
        <v>239</v>
      </c>
      <c r="Y6" s="17" t="n">
        <v>351</v>
      </c>
      <c r="Z6" s="24" t="n">
        <f aca="false">(W6*100*AC6)/4046.86</f>
        <v>250.555986616784</v>
      </c>
      <c r="AA6" s="24" t="n">
        <f aca="false">(X6*100*AC6)/4046.86</f>
        <v>151.602229876991</v>
      </c>
      <c r="AB6" s="24" t="n">
        <f aca="false">(Y6*100*AC6)/4046.86</f>
        <v>222.645952664535</v>
      </c>
      <c r="AC6" s="17" t="n">
        <v>25.67</v>
      </c>
      <c r="AD6" s="29" t="n">
        <v>301.2</v>
      </c>
    </row>
    <row r="7" customFormat="false" ht="45" hidden="false" customHeight="true" outlineLevel="0" collapsed="false">
      <c r="A7" s="17" t="n">
        <f aca="false">A6+1</f>
        <v>9</v>
      </c>
      <c r="B7" s="8" t="s">
        <v>22</v>
      </c>
      <c r="C7" s="8" t="s">
        <v>90</v>
      </c>
      <c r="D7" s="16" t="s">
        <v>102</v>
      </c>
      <c r="E7" s="23" t="s">
        <v>103</v>
      </c>
      <c r="F7" s="17" t="s">
        <v>104</v>
      </c>
      <c r="G7" s="17" t="n">
        <f aca="false">3280.84*AC7</f>
        <v>126345.1484</v>
      </c>
      <c r="H7" s="24" t="n">
        <f aca="false">'Wet 1970-1990'!$I$4</f>
        <v>65.96777731</v>
      </c>
      <c r="I7" s="17" t="s">
        <v>87</v>
      </c>
      <c r="J7" s="30" t="n">
        <f aca="false">0.021*AD7</f>
        <v>2.1567</v>
      </c>
      <c r="K7" s="30" t="n">
        <f aca="false">0.122*AD7</f>
        <v>12.5294</v>
      </c>
      <c r="L7" s="30" t="n">
        <f aca="false">0.132*AD7</f>
        <v>13.5564</v>
      </c>
      <c r="M7" s="26" t="n">
        <f aca="false">'Dry 1923-1944'!$I$4</f>
        <v>54.18030401</v>
      </c>
      <c r="N7" s="27" t="s">
        <v>88</v>
      </c>
      <c r="O7" s="31" t="n">
        <f aca="false">0.021*AD7</f>
        <v>2.1567</v>
      </c>
      <c r="P7" s="31" t="n">
        <f aca="false">0.122*AD7</f>
        <v>12.5294</v>
      </c>
      <c r="Q7" s="31" t="n">
        <f aca="false">0.132*AD7</f>
        <v>13.5564</v>
      </c>
      <c r="R7" s="32" t="s">
        <v>93</v>
      </c>
      <c r="S7" s="32" t="s">
        <v>94</v>
      </c>
      <c r="T7" s="32" t="s">
        <v>95</v>
      </c>
      <c r="U7" s="17"/>
      <c r="V7" s="28"/>
      <c r="W7" s="17" t="n">
        <v>101</v>
      </c>
      <c r="X7" s="17" t="n">
        <v>15</v>
      </c>
      <c r="Y7" s="17" t="n">
        <v>246</v>
      </c>
      <c r="Z7" s="24" t="n">
        <f aca="false">(W7*100*AC7)/4046.86</f>
        <v>96.1118002599546</v>
      </c>
      <c r="AA7" s="24" t="n">
        <f aca="false">(X7*100*AC7)/4046.86</f>
        <v>14.2740297415774</v>
      </c>
      <c r="AB7" s="24" t="n">
        <f aca="false">(Y7*100*AC7)/4046.86</f>
        <v>234.09408776187</v>
      </c>
      <c r="AC7" s="17" t="n">
        <v>38.51</v>
      </c>
      <c r="AD7" s="29" t="n">
        <v>102.7</v>
      </c>
    </row>
    <row r="8" customFormat="false" ht="13.8" hidden="false" customHeight="false" outlineLevel="0" collapsed="false">
      <c r="A8" s="17" t="n">
        <f aca="false">A7+1</f>
        <v>10</v>
      </c>
      <c r="B8" s="8" t="s">
        <v>23</v>
      </c>
      <c r="C8" s="8" t="s">
        <v>90</v>
      </c>
      <c r="D8" s="16" t="s">
        <v>105</v>
      </c>
      <c r="E8" s="17" t="s">
        <v>106</v>
      </c>
      <c r="F8" s="17" t="s">
        <v>107</v>
      </c>
      <c r="G8" s="17" t="n">
        <f aca="false">3280.84*AC8</f>
        <v>376656.8362</v>
      </c>
      <c r="H8" s="24" t="n">
        <f aca="false">'Wet 1970-1990'!$J$4</f>
        <v>140.6741039</v>
      </c>
      <c r="I8" s="17" t="s">
        <v>87</v>
      </c>
      <c r="J8" s="25" t="n">
        <f aca="false">(VLOOKUP($H8,butte!$G$4:$H$33,2)*($G8/1000))/43560</f>
        <v>15.2787941645625</v>
      </c>
      <c r="K8" s="25" t="n">
        <f aca="false">(VLOOKUP($H8,butte!$A$72:$C$101,2)*($G8/1000))/43560</f>
        <v>88.8291018889486</v>
      </c>
      <c r="L8" s="25" t="n">
        <f aca="false">(VLOOKUP($H8,butte!$A$72:$C$101,3)*($G8/1000))/43560</f>
        <v>179.880444524073</v>
      </c>
      <c r="M8" s="26" t="n">
        <f aca="false">'Dry 1923-1944'!$J$4</f>
        <v>115.5377068</v>
      </c>
      <c r="N8" s="27" t="s">
        <v>88</v>
      </c>
      <c r="O8" s="25" t="n">
        <f aca="false">(VLOOKUP($M8,butte!$G$4:$H$33,2)*($G8/1000))/43560</f>
        <v>15.3120539735397</v>
      </c>
      <c r="P8" s="25" t="n">
        <f aca="false">(VLOOKUP($M8,butte!$A$72:$C$101,2)*($G8/1000))/43560</f>
        <v>108.422866600363</v>
      </c>
      <c r="Q8" s="25" t="n">
        <f aca="false">(VLOOKUP($M8,butte!$A$72:$C$101,3)*($G8/1000))/43560</f>
        <v>181.635755308017</v>
      </c>
      <c r="R8" s="17" t="s">
        <v>89</v>
      </c>
      <c r="S8" s="17" t="s">
        <v>89</v>
      </c>
      <c r="T8" s="17" t="s">
        <v>89</v>
      </c>
      <c r="U8" s="17"/>
      <c r="V8" s="28"/>
      <c r="W8" s="17" t="n">
        <v>265</v>
      </c>
      <c r="X8" s="17" t="n">
        <v>1488</v>
      </c>
      <c r="Y8" s="17" t="n">
        <v>1211</v>
      </c>
      <c r="Z8" s="24" t="n">
        <f aca="false">(W8*100*AC8)/4046.86</f>
        <v>751.776068359172</v>
      </c>
      <c r="AA8" s="24" t="n">
        <f aca="false">(X8*100*AC8)/4046.86</f>
        <v>4221.29354610735</v>
      </c>
      <c r="AB8" s="24" t="n">
        <f aca="false">(Y8*100*AC8)/4046.86</f>
        <v>3435.47478786022</v>
      </c>
      <c r="AC8" s="17" t="n">
        <v>114.805</v>
      </c>
      <c r="AD8" s="29" t="n">
        <v>311</v>
      </c>
    </row>
    <row r="9" customFormat="false" ht="45" hidden="false" customHeight="true" outlineLevel="0" collapsed="false">
      <c r="A9" s="17" t="n">
        <f aca="false">A8+1</f>
        <v>11</v>
      </c>
      <c r="B9" s="8" t="s">
        <v>24</v>
      </c>
      <c r="C9" s="8" t="s">
        <v>33</v>
      </c>
      <c r="D9" s="16" t="s">
        <v>108</v>
      </c>
      <c r="E9" s="23" t="s">
        <v>109</v>
      </c>
      <c r="F9" s="17" t="s">
        <v>110</v>
      </c>
      <c r="G9" s="17" t="n">
        <f aca="false">3280.84*AC9</f>
        <v>200032.8148</v>
      </c>
      <c r="H9" s="33" t="n">
        <v>12</v>
      </c>
      <c r="I9" s="17" t="s">
        <v>87</v>
      </c>
      <c r="J9" s="25" t="n">
        <f aca="false">(VLOOKUP($H9,Calaveras!$A$3:$D$12,2)*($G9/1000))/43560</f>
        <v>8.26581879338843</v>
      </c>
      <c r="K9" s="25" t="n">
        <f aca="false">(VLOOKUP($H9,Calaveras!$A$3:$D$12,3)*($G9/1000))/43560</f>
        <v>26.6343050009183</v>
      </c>
      <c r="L9" s="25" t="n">
        <f aca="false">(VLOOKUP($H9,Calaveras!$A$3:$D$12,4)*($G9/1000))/43560</f>
        <v>19.2869105179063</v>
      </c>
      <c r="M9" s="34" t="n">
        <v>12</v>
      </c>
      <c r="N9" s="27" t="s">
        <v>88</v>
      </c>
      <c r="O9" s="25" t="n">
        <f aca="false">(VLOOKUP($M9,Calaveras!$A$3:$D$12,2)*($G9/1000))/43560</f>
        <v>8.26581879338843</v>
      </c>
      <c r="P9" s="25" t="n">
        <f aca="false">(VLOOKUP($M9,Calaveras!$A$3:$D$12,3)*($G9/1000))/43560</f>
        <v>26.6343050009183</v>
      </c>
      <c r="Q9" s="25" t="n">
        <f aca="false">(VLOOKUP($M9,Calaveras!$A$3:$D$12,4)*($G9/1000))/43560</f>
        <v>19.2869105179063</v>
      </c>
      <c r="R9" s="17" t="s">
        <v>89</v>
      </c>
      <c r="S9" s="17" t="s">
        <v>89</v>
      </c>
      <c r="T9" s="17" t="s">
        <v>89</v>
      </c>
      <c r="U9" s="17"/>
      <c r="V9" s="28" t="s">
        <v>101</v>
      </c>
      <c r="W9" s="17" t="n">
        <v>11</v>
      </c>
      <c r="X9" s="17" t="n">
        <v>1885</v>
      </c>
      <c r="Y9" s="17" t="n">
        <v>2085</v>
      </c>
      <c r="Z9" s="24" t="n">
        <f aca="false">(W9*100*AC9)/4046.86</f>
        <v>16.5726019679455</v>
      </c>
      <c r="AA9" s="24" t="n">
        <f aca="false">(X9*100*AC9)/4046.86</f>
        <v>2839.9413372343</v>
      </c>
      <c r="AB9" s="24" t="n">
        <f aca="false">(Y9*100*AC9)/4046.86</f>
        <v>3141.26137301513</v>
      </c>
      <c r="AC9" s="17" t="n">
        <v>60.97</v>
      </c>
      <c r="AD9" s="29" t="n">
        <v>496.6</v>
      </c>
    </row>
    <row r="10" customFormat="false" ht="13.8" hidden="false" customHeight="false" outlineLevel="0" collapsed="false">
      <c r="A10" s="17" t="n">
        <f aca="false">A9+1</f>
        <v>12</v>
      </c>
      <c r="B10" s="8" t="s">
        <v>25</v>
      </c>
      <c r="C10" s="8" t="s">
        <v>90</v>
      </c>
      <c r="D10" s="16" t="s">
        <v>111</v>
      </c>
      <c r="E10" s="17" t="n">
        <v>11372000</v>
      </c>
      <c r="F10" s="17" t="s">
        <v>112</v>
      </c>
      <c r="G10" s="17" t="n">
        <f aca="false">3280.84*AC10</f>
        <v>89504.59604</v>
      </c>
      <c r="H10" s="24" t="n">
        <f aca="false">'Wet 1970-1990'!$L$4</f>
        <v>200</v>
      </c>
      <c r="I10" s="17" t="s">
        <v>87</v>
      </c>
      <c r="J10" s="25" t="n">
        <f aca="false">(VLOOKUP($H10,clear!$A$59:$I$81,2))/43560</f>
        <v>4.53868227731864</v>
      </c>
      <c r="K10" s="25" t="n">
        <f aca="false">(VLOOKUP($H10,clear!$A$59:$I$81,6))/43560</f>
        <v>10.8001147842057</v>
      </c>
      <c r="L10" s="25" t="n">
        <f aca="false">(VLOOKUP($H10,clear!$A$59:$I$81,9))/43560</f>
        <v>7.3048668503214</v>
      </c>
      <c r="M10" s="26" t="n">
        <f aca="false">'Dry 1923-1944'!$L$4</f>
        <v>150</v>
      </c>
      <c r="N10" s="27" t="s">
        <v>88</v>
      </c>
      <c r="O10" s="25" t="n">
        <f aca="false">(VLOOKUP($M10,clear!$A$59:$I$81,2))/43560</f>
        <v>3.87855831037649</v>
      </c>
      <c r="P10" s="25" t="n">
        <f aca="false">(VLOOKUP($M10,clear!$A$59:$I$81,6))/43560</f>
        <v>11.2653351698806</v>
      </c>
      <c r="Q10" s="25" t="n">
        <f aca="false">(VLOOKUP($M10,clear!$A$59:$I$81,9))/43560</f>
        <v>6.81503673094582</v>
      </c>
      <c r="R10" s="17" t="s">
        <v>89</v>
      </c>
      <c r="S10" s="17" t="s">
        <v>89</v>
      </c>
      <c r="T10" s="17" t="s">
        <v>89</v>
      </c>
      <c r="U10" s="17"/>
      <c r="V10" s="28"/>
      <c r="W10" s="17" t="n">
        <v>1303</v>
      </c>
      <c r="X10" s="17" t="n">
        <v>2928</v>
      </c>
      <c r="Y10" s="17" t="n">
        <v>2055</v>
      </c>
      <c r="Z10" s="24" t="n">
        <f aca="false">(W10*100*AC10)/4046.86</f>
        <v>878.388256574233</v>
      </c>
      <c r="AA10" s="24" t="n">
        <f aca="false">(X10*100*AC10)/4046.86</f>
        <v>1973.84559880994</v>
      </c>
      <c r="AB10" s="24" t="n">
        <f aca="false">(Y10*100*AC10)/4046.86</f>
        <v>1385.33220818116</v>
      </c>
      <c r="AC10" s="17" t="n">
        <v>27.281</v>
      </c>
      <c r="AD10" s="29" t="n">
        <v>221.1</v>
      </c>
    </row>
    <row r="11" customFormat="false" ht="45.75" hidden="false" customHeight="true" outlineLevel="0" collapsed="false">
      <c r="A11" s="17" t="n">
        <f aca="false">A10+1</f>
        <v>13</v>
      </c>
      <c r="B11" s="8" t="s">
        <v>26</v>
      </c>
      <c r="C11" s="8" t="s">
        <v>33</v>
      </c>
      <c r="D11" s="16" t="s">
        <v>113</v>
      </c>
      <c r="E11" s="23" t="s">
        <v>114</v>
      </c>
      <c r="F11" s="17" t="s">
        <v>115</v>
      </c>
      <c r="G11" s="17" t="n">
        <f aca="false">3280.84*AC11</f>
        <v>178969.822</v>
      </c>
      <c r="H11" s="24" t="n">
        <f aca="false">'Wet 1970-1990'!$M$4</f>
        <v>128.2152723</v>
      </c>
      <c r="I11" s="17" t="s">
        <v>87</v>
      </c>
      <c r="J11" s="30" t="n">
        <f aca="false">0.021*AD11</f>
        <v>50.4735</v>
      </c>
      <c r="K11" s="30" t="n">
        <f aca="false">0.122*AD11</f>
        <v>293.227</v>
      </c>
      <c r="L11" s="30" t="n">
        <f aca="false">0.132*AD11</f>
        <v>317.262</v>
      </c>
      <c r="M11" s="26" t="n">
        <f aca="false">'Dry 1923-1944'!$M$4</f>
        <v>229.9729267</v>
      </c>
      <c r="N11" s="27" t="s">
        <v>88</v>
      </c>
      <c r="O11" s="31" t="n">
        <f aca="false">0.021*AD11</f>
        <v>50.4735</v>
      </c>
      <c r="P11" s="31" t="n">
        <f aca="false">0.122*AD11</f>
        <v>293.227</v>
      </c>
      <c r="Q11" s="31" t="n">
        <f aca="false">0.132*AD11</f>
        <v>317.262</v>
      </c>
      <c r="R11" s="32" t="s">
        <v>93</v>
      </c>
      <c r="S11" s="32" t="s">
        <v>94</v>
      </c>
      <c r="T11" s="32" t="s">
        <v>95</v>
      </c>
      <c r="U11" s="17"/>
      <c r="V11" s="28"/>
      <c r="W11" s="17" t="n">
        <v>161</v>
      </c>
      <c r="X11" s="17" t="n">
        <v>1591</v>
      </c>
      <c r="Y11" s="17" t="n">
        <v>2430</v>
      </c>
      <c r="Z11" s="24" t="n">
        <f aca="false">(W11*100*AC11)/4046.86</f>
        <v>217.021344943981</v>
      </c>
      <c r="AA11" s="24" t="n">
        <f aca="false">(X11*100*AC11)/4046.86</f>
        <v>2144.60223481909</v>
      </c>
      <c r="AB11" s="24" t="n">
        <f aca="false">(Y11*100*AC11)/4046.86</f>
        <v>3275.53955412344</v>
      </c>
      <c r="AC11" s="17" t="n">
        <v>54.55</v>
      </c>
      <c r="AD11" s="35" t="n">
        <v>2403.5</v>
      </c>
    </row>
    <row r="12" customFormat="false" ht="13.8" hidden="false" customHeight="false" outlineLevel="0" collapsed="false">
      <c r="A12" s="17" t="n">
        <f aca="false">A11+1</f>
        <v>14</v>
      </c>
      <c r="B12" s="8" t="s">
        <v>27</v>
      </c>
      <c r="C12" s="8" t="s">
        <v>90</v>
      </c>
      <c r="D12" s="16" t="s">
        <v>116</v>
      </c>
      <c r="E12" s="17" t="n">
        <v>11376000</v>
      </c>
      <c r="F12" s="17" t="s">
        <v>117</v>
      </c>
      <c r="G12" s="17" t="n">
        <f aca="false">3280.84*AC12</f>
        <v>124671.92</v>
      </c>
      <c r="H12" s="24" t="n">
        <f aca="false">'Wet 1970-1990'!$N$4</f>
        <v>357.5345917</v>
      </c>
      <c r="I12" s="17" t="s">
        <v>87</v>
      </c>
      <c r="J12" s="25" t="n">
        <f aca="false">(VLOOKUP($H12,Cottonwood!$A$3:$B$8,2))/43560</f>
        <v>0.713957759412305</v>
      </c>
      <c r="K12" s="25" t="n">
        <f aca="false">(VLOOKUP($H12,Cottonwood!$A$11:$C$40,2))/43560</f>
        <v>32.9824026478804</v>
      </c>
      <c r="L12" s="25" t="n">
        <f aca="false">(VLOOKUP($H12,Cottonwood!$A$11:$C$40,3))/43560</f>
        <v>23.7347200937478</v>
      </c>
      <c r="M12" s="26" t="n">
        <f aca="false">'Dry 1923-1944'!$N$4</f>
        <v>293.0050359</v>
      </c>
      <c r="N12" s="27" t="s">
        <v>88</v>
      </c>
      <c r="O12" s="25" t="n">
        <f aca="false">(VLOOKUP($M12,Cottonwood!$A$3:$B$8,2))/43560</f>
        <v>0.713957759412305</v>
      </c>
      <c r="P12" s="25" t="n">
        <f aca="false">(VLOOKUP($M12,Cottonwood!$A$11:$C$40,2))/43560</f>
        <v>31.5148593214341</v>
      </c>
      <c r="Q12" s="25" t="n">
        <f aca="false">(VLOOKUP($M12,Cottonwood!$A$11:$C$40,3))/43560</f>
        <v>22.512432058735</v>
      </c>
      <c r="R12" s="17" t="s">
        <v>89</v>
      </c>
      <c r="S12" s="17" t="s">
        <v>89</v>
      </c>
      <c r="T12" s="17" t="s">
        <v>89</v>
      </c>
      <c r="U12" s="17"/>
      <c r="V12" s="28"/>
      <c r="W12" s="17" t="n">
        <v>278</v>
      </c>
      <c r="X12" s="17" t="n">
        <v>1338</v>
      </c>
      <c r="Y12" s="17" t="n">
        <v>1362</v>
      </c>
      <c r="Z12" s="24" t="n">
        <f aca="false">(W12*100*AC12)/4046.86</f>
        <v>261.041894209338</v>
      </c>
      <c r="AA12" s="24" t="n">
        <f aca="false">(X12*100*AC12)/4046.86</f>
        <v>1256.38149083487</v>
      </c>
      <c r="AB12" s="24" t="n">
        <f aca="false">(Y12*100*AC12)/4046.86</f>
        <v>1278.91748170186</v>
      </c>
      <c r="AC12" s="17" t="n">
        <v>38</v>
      </c>
      <c r="AD12" s="29" t="n">
        <v>1062.3</v>
      </c>
    </row>
    <row r="13" customFormat="false" ht="45" hidden="false" customHeight="true" outlineLevel="0" collapsed="false">
      <c r="A13" s="17" t="n">
        <f aca="false">A12+1</f>
        <v>15</v>
      </c>
      <c r="B13" s="8" t="s">
        <v>28</v>
      </c>
      <c r="C13" s="8" t="s">
        <v>90</v>
      </c>
      <c r="D13" s="16" t="s">
        <v>118</v>
      </c>
      <c r="E13" s="17" t="n">
        <v>11374000</v>
      </c>
      <c r="F13" s="17" t="s">
        <v>119</v>
      </c>
      <c r="G13" s="17" t="n">
        <f aca="false">3280.84*AC13</f>
        <v>118110.24</v>
      </c>
      <c r="H13" s="24" t="n">
        <f aca="false">'Wet 1970-1990'!$O$4</f>
        <v>269.5052798</v>
      </c>
      <c r="I13" s="17" t="s">
        <v>87</v>
      </c>
      <c r="J13" s="30" t="n">
        <f aca="false">0.021*AD13</f>
        <v>9.9288</v>
      </c>
      <c r="K13" s="25" t="n">
        <f aca="false">(VLOOKUP($H13,southcow!$I$3:$K$32,2)*($G13/5280))/43560</f>
        <v>59.6452336433359</v>
      </c>
      <c r="L13" s="25" t="n">
        <f aca="false">(VLOOKUP($H13,southcow!$I$3:$K$32,3)*($G13/5280))/43560</f>
        <v>38.1614865298784</v>
      </c>
      <c r="M13" s="26" t="n">
        <f aca="false">'Dry 1923-1944'!$O$4</f>
        <v>220.8636758</v>
      </c>
      <c r="N13" s="27" t="s">
        <v>88</v>
      </c>
      <c r="O13" s="31" t="n">
        <f aca="false">0.021*AD13</f>
        <v>9.9288</v>
      </c>
      <c r="P13" s="25" t="n">
        <f aca="false">(VLOOKUP($M13,southcow!$I$3:$K$32,2)*($G13/5280))/43560</f>
        <v>60.358847242797</v>
      </c>
      <c r="Q13" s="25" t="n">
        <f aca="false">(VLOOKUP($M13,southcow!$I$3:$K$32,3)*($G13/5280))/43560</f>
        <v>39.0177279548297</v>
      </c>
      <c r="R13" s="32" t="s">
        <v>93</v>
      </c>
      <c r="S13" s="17" t="s">
        <v>89</v>
      </c>
      <c r="T13" s="17" t="s">
        <v>89</v>
      </c>
      <c r="U13" s="17"/>
      <c r="V13" s="28"/>
      <c r="W13" s="17" t="n">
        <v>182</v>
      </c>
      <c r="X13" s="17" t="n">
        <v>1838</v>
      </c>
      <c r="Y13" s="17" t="n">
        <v>1047</v>
      </c>
      <c r="Z13" s="24" t="n">
        <f aca="false">(W13*100*AC13)/4046.86</f>
        <v>161.903302807609</v>
      </c>
      <c r="AA13" s="24" t="n">
        <f aca="false">(X13*100*AC13)/4046.86</f>
        <v>1635.04544263948</v>
      </c>
      <c r="AB13" s="24" t="n">
        <f aca="false">(Y13*100*AC13)/4046.86</f>
        <v>931.388780437178</v>
      </c>
      <c r="AC13" s="17" t="n">
        <v>36</v>
      </c>
      <c r="AD13" s="29" t="n">
        <v>472.8</v>
      </c>
    </row>
    <row r="14" customFormat="false" ht="45" hidden="false" customHeight="true" outlineLevel="0" collapsed="false">
      <c r="A14" s="17" t="n">
        <f aca="false">A13+1</f>
        <v>16</v>
      </c>
      <c r="B14" s="8" t="s">
        <v>29</v>
      </c>
      <c r="C14" s="8" t="s">
        <v>90</v>
      </c>
      <c r="D14" s="16" t="s">
        <v>120</v>
      </c>
      <c r="E14" s="17" t="n">
        <v>11383500</v>
      </c>
      <c r="F14" s="17" t="s">
        <v>121</v>
      </c>
      <c r="G14" s="17" t="n">
        <f aca="false">3280.84*AC14</f>
        <v>205314.9672</v>
      </c>
      <c r="H14" s="24" t="n">
        <f aca="false">'Wet 1970-1990'!$P$4</f>
        <v>150.7304103</v>
      </c>
      <c r="I14" s="17" t="s">
        <v>87</v>
      </c>
      <c r="J14" s="30" t="n">
        <f aca="false">0.021*AD14</f>
        <v>3.0114</v>
      </c>
      <c r="K14" s="30" t="n">
        <f aca="false">0.122*AD14</f>
        <v>17.4948</v>
      </c>
      <c r="L14" s="30" t="n">
        <f aca="false">0.132*AD14</f>
        <v>18.9288</v>
      </c>
      <c r="M14" s="26" t="n">
        <f aca="false">'Dry 1923-1944'!$P$4</f>
        <v>123.5258638</v>
      </c>
      <c r="N14" s="27" t="s">
        <v>88</v>
      </c>
      <c r="O14" s="31" t="n">
        <f aca="false">0.021*AD14</f>
        <v>3.0114</v>
      </c>
      <c r="P14" s="31" t="n">
        <f aca="false">0.122*AD14</f>
        <v>17.4948</v>
      </c>
      <c r="Q14" s="31" t="n">
        <f aca="false">0.132*AD14</f>
        <v>18.9288</v>
      </c>
      <c r="R14" s="32" t="s">
        <v>93</v>
      </c>
      <c r="S14" s="32" t="s">
        <v>94</v>
      </c>
      <c r="T14" s="32" t="s">
        <v>95</v>
      </c>
      <c r="U14" s="17"/>
      <c r="V14" s="28"/>
      <c r="W14" s="17" t="n">
        <v>402</v>
      </c>
      <c r="X14" s="17" t="n">
        <v>268</v>
      </c>
      <c r="Y14" s="17" t="n">
        <v>479</v>
      </c>
      <c r="Z14" s="24" t="n">
        <f aca="false">(W14*100*AC14)/4046.86</f>
        <v>621.646412280138</v>
      </c>
      <c r="AA14" s="24" t="n">
        <f aca="false">(X14*100*AC14)/4046.86</f>
        <v>414.430941520092</v>
      </c>
      <c r="AB14" s="24" t="n">
        <f aca="false">(Y14*100*AC14)/4046.86</f>
        <v>740.717988761657</v>
      </c>
      <c r="AC14" s="17" t="n">
        <v>62.58</v>
      </c>
      <c r="AD14" s="29" t="n">
        <v>143.4</v>
      </c>
    </row>
    <row r="15" customFormat="false" ht="45" hidden="false" customHeight="true" outlineLevel="0" collapsed="false">
      <c r="A15" s="17" t="n">
        <f aca="false">A14+1</f>
        <v>17</v>
      </c>
      <c r="B15" s="8" t="s">
        <v>30</v>
      </c>
      <c r="C15" s="8" t="s">
        <v>90</v>
      </c>
      <c r="D15" s="16" t="s">
        <v>122</v>
      </c>
      <c r="E15" s="17" t="n">
        <v>11379500</v>
      </c>
      <c r="F15" s="17" t="s">
        <v>123</v>
      </c>
      <c r="G15" s="17" t="n">
        <f aca="false">3280.84*AC15</f>
        <v>20997.376</v>
      </c>
      <c r="H15" s="24" t="n">
        <f aca="false">'Wet 1970-1990'!$Q$4</f>
        <v>40.44459529</v>
      </c>
      <c r="I15" s="17" t="s">
        <v>87</v>
      </c>
      <c r="J15" s="30" t="n">
        <f aca="false">0.021*AD15</f>
        <v>3.0849</v>
      </c>
      <c r="K15" s="30" t="n">
        <f aca="false">0.122*AD15</f>
        <v>17.9218</v>
      </c>
      <c r="L15" s="30" t="n">
        <f aca="false">0.132*AD15</f>
        <v>19.3908</v>
      </c>
      <c r="M15" s="26" t="n">
        <f aca="false">'Dry 1923-1944'!$Q$4</f>
        <v>33.14496098</v>
      </c>
      <c r="N15" s="27" t="s">
        <v>88</v>
      </c>
      <c r="O15" s="31" t="n">
        <f aca="false">0.021*AD15</f>
        <v>3.0849</v>
      </c>
      <c r="P15" s="31" t="n">
        <f aca="false">0.122*AD15</f>
        <v>17.9218</v>
      </c>
      <c r="Q15" s="31" t="n">
        <f aca="false">0.132*AD15</f>
        <v>19.3908</v>
      </c>
      <c r="R15" s="32" t="s">
        <v>93</v>
      </c>
      <c r="S15" s="32" t="s">
        <v>94</v>
      </c>
      <c r="T15" s="32" t="s">
        <v>95</v>
      </c>
      <c r="U15" s="17"/>
      <c r="V15" s="28"/>
      <c r="W15" s="17" t="n">
        <v>116</v>
      </c>
      <c r="X15" s="17" t="n">
        <v>270</v>
      </c>
      <c r="Y15" s="17" t="n">
        <v>473</v>
      </c>
      <c r="Z15" s="24" t="n">
        <f aca="false">(W15*100*AC15)/4046.86</f>
        <v>18.3450873022541</v>
      </c>
      <c r="AA15" s="24" t="n">
        <f aca="false">(X15*100*AC15)/4046.86</f>
        <v>42.6997721690397</v>
      </c>
      <c r="AB15" s="24" t="n">
        <f aca="false">(Y15*100*AC15)/4046.86</f>
        <v>74.8036749479844</v>
      </c>
      <c r="AC15" s="17" t="n">
        <v>6.4</v>
      </c>
      <c r="AD15" s="29" t="n">
        <v>146.9</v>
      </c>
    </row>
    <row r="16" customFormat="false" ht="45" hidden="false" customHeight="true" outlineLevel="0" collapsed="false">
      <c r="A16" s="17" t="n">
        <f aca="false">A15+1</f>
        <v>18</v>
      </c>
      <c r="B16" s="8" t="s">
        <v>31</v>
      </c>
      <c r="C16" s="8" t="s">
        <v>83</v>
      </c>
      <c r="D16" s="16" t="s">
        <v>124</v>
      </c>
      <c r="E16" s="23" t="s">
        <v>125</v>
      </c>
      <c r="F16" s="17" t="s">
        <v>126</v>
      </c>
      <c r="G16" s="17" t="n">
        <f aca="false">3280.84*AC16</f>
        <v>336909.4596</v>
      </c>
      <c r="H16" s="24" t="n">
        <f aca="false">'Wet 1970-1990'!$R$4</f>
        <v>2942</v>
      </c>
      <c r="I16" s="17" t="s">
        <v>87</v>
      </c>
      <c r="J16" s="25" t="n">
        <f aca="false">(VLOOKUP($H16,Feather!$A$2:$D$8,2)*($G16/1000))/43560</f>
        <v>42.5390731818182</v>
      </c>
      <c r="K16" s="25" t="n">
        <f aca="false">(VLOOKUP($H16,Feather!$A$2:$D$8,3)*($G16/1000))/43560</f>
        <v>123.75003107438</v>
      </c>
      <c r="L16" s="25" t="n">
        <f aca="false">(VLOOKUP($H16,Feather!$A$2:$D$8,4)*($G16/1000))/43560</f>
        <v>529.80482053719</v>
      </c>
      <c r="M16" s="26" t="n">
        <f aca="false">'Dry 1923-1944'!$R$4</f>
        <v>3026</v>
      </c>
      <c r="N16" s="27" t="s">
        <v>88</v>
      </c>
      <c r="O16" s="25" t="n">
        <f aca="false">(VLOOKUP($M16,Feather!$A$2:$D$8,2)*($G16/1000))/43560</f>
        <v>29.0039135330579</v>
      </c>
      <c r="P16" s="25" t="n">
        <f aca="false">(VLOOKUP($M16,Feather!$A$2:$D$8,3)*($G16/1000))/43560</f>
        <v>100.546900247934</v>
      </c>
      <c r="Q16" s="25" t="n">
        <f aca="false">(VLOOKUP($M16,Feather!$A$2:$D$8,4)*($G16/1000))/43560</f>
        <v>525.937632066116</v>
      </c>
      <c r="R16" s="17" t="s">
        <v>89</v>
      </c>
      <c r="S16" s="17" t="s">
        <v>89</v>
      </c>
      <c r="T16" s="17" t="s">
        <v>89</v>
      </c>
      <c r="U16" s="17"/>
      <c r="V16" s="28" t="s">
        <v>127</v>
      </c>
      <c r="W16" s="17" t="n">
        <v>1543</v>
      </c>
      <c r="X16" s="17" t="n">
        <v>1726</v>
      </c>
      <c r="Y16" s="17" t="n">
        <v>1593</v>
      </c>
      <c r="Z16" s="24" t="n">
        <f aca="false">(W16*100*AC16)/4046.86</f>
        <v>3915.39786402297</v>
      </c>
      <c r="AA16" s="24" t="n">
        <f aca="false">(X16*100*AC16)/4046.86</f>
        <v>4379.76455820068</v>
      </c>
      <c r="AB16" s="24" t="n">
        <f aca="false">(Y16*100*AC16)/4046.86</f>
        <v>4042.27400997316</v>
      </c>
      <c r="AC16" s="17" t="n">
        <v>102.69</v>
      </c>
      <c r="AD16" s="29" t="n">
        <v>4046</v>
      </c>
    </row>
    <row r="17" customFormat="false" ht="13.8" hidden="false" customHeight="false" outlineLevel="0" collapsed="false">
      <c r="A17" s="17" t="n">
        <f aca="false">A16+1</f>
        <v>19</v>
      </c>
      <c r="B17" s="8" t="s">
        <v>32</v>
      </c>
      <c r="C17" s="8" t="s">
        <v>128</v>
      </c>
      <c r="D17" s="16" t="s">
        <v>129</v>
      </c>
      <c r="E17" s="23" t="s">
        <v>130</v>
      </c>
      <c r="F17" s="17" t="s">
        <v>131</v>
      </c>
      <c r="G17" s="17" t="n">
        <f aca="false">3280.84*AC17</f>
        <v>226345.1516</v>
      </c>
      <c r="H17" s="24" t="n">
        <f aca="false">'Wet 1970-1990'!$S$4</f>
        <v>272.6</v>
      </c>
      <c r="I17" s="17" t="s">
        <v>87</v>
      </c>
      <c r="J17" s="25" t="n">
        <f aca="false">(VLOOKUP($H17,merced!$A$19:$D$48,2)*($G17/1000))/43560</f>
        <v>67.9138295658404</v>
      </c>
      <c r="K17" s="25" t="n">
        <f aca="false">(VLOOKUP($H17,merced!$A$19:$D$48,3)*($G17/1000))/43560</f>
        <v>108.845248985425</v>
      </c>
      <c r="L17" s="25" t="n">
        <f aca="false">(VLOOKUP($H17,merced!$A$19:$D$48,4)*($G17/1000))/43560</f>
        <v>164.015364138433</v>
      </c>
      <c r="M17" s="26" t="n">
        <f aca="false">'Dry 1923-1944'!$S$4</f>
        <v>220.5</v>
      </c>
      <c r="N17" s="27" t="s">
        <v>88</v>
      </c>
      <c r="O17" s="25" t="n">
        <f aca="false">(VLOOKUP($M17,merced!$A$19:$D$48,2)*($G17/1000))/43560</f>
        <v>67.9157781294733</v>
      </c>
      <c r="P17" s="25" t="n">
        <f aca="false">(VLOOKUP($M17,merced!$A$19:$D$48,3)*($G17/1000))/43560</f>
        <v>114.301118904066</v>
      </c>
      <c r="Q17" s="25" t="n">
        <f aca="false">(VLOOKUP($M17,merced!$A$19:$D$48,4)*($G17/1000))/43560</f>
        <v>170.826893077911</v>
      </c>
      <c r="R17" s="17" t="s">
        <v>89</v>
      </c>
      <c r="S17" s="17" t="s">
        <v>89</v>
      </c>
      <c r="T17" s="17" t="s">
        <v>89</v>
      </c>
      <c r="U17" s="17"/>
      <c r="V17" s="28"/>
      <c r="W17" s="17" t="n">
        <v>92</v>
      </c>
      <c r="X17" s="17" t="n">
        <v>628</v>
      </c>
      <c r="Y17" s="17" t="n">
        <v>658</v>
      </c>
      <c r="Z17" s="24" t="n">
        <f aca="false">(W17*100*AC17)/4046.86</f>
        <v>156.8396238071</v>
      </c>
      <c r="AA17" s="24" t="n">
        <f aca="false">(X17*100*AC17)/4046.86</f>
        <v>1070.60091033542</v>
      </c>
      <c r="AB17" s="24" t="n">
        <f aca="false">(Y17*100*AC17)/4046.86</f>
        <v>1121.74426592469</v>
      </c>
      <c r="AC17" s="17" t="n">
        <v>68.99</v>
      </c>
      <c r="AD17" s="29" t="n">
        <v>980</v>
      </c>
    </row>
    <row r="18" customFormat="false" ht="82.05" hidden="false" customHeight="false" outlineLevel="0" collapsed="false">
      <c r="B18" s="8" t="s">
        <v>33</v>
      </c>
      <c r="C18" s="8" t="s">
        <v>33</v>
      </c>
      <c r="D18" s="16" t="s">
        <v>132</v>
      </c>
      <c r="E18" s="23" t="s">
        <v>133</v>
      </c>
      <c r="F18" s="17" t="s">
        <v>134</v>
      </c>
      <c r="G18" s="17" t="n">
        <f aca="false">3280.84*AC18</f>
        <v>0</v>
      </c>
      <c r="H18" s="24" t="n">
        <f aca="false">'Wet 1970-1990'!$Y$4</f>
        <v>14580</v>
      </c>
      <c r="I18" s="17" t="s">
        <v>87</v>
      </c>
      <c r="J18" s="15" t="n">
        <v>0</v>
      </c>
      <c r="K18" s="15" t="n">
        <f aca="false">540/2</f>
        <v>270</v>
      </c>
      <c r="L18" s="15" t="n">
        <f aca="false">540/2</f>
        <v>270</v>
      </c>
      <c r="M18" s="26" t="n">
        <f aca="false">'Dry 1923-1944'!$Y$4</f>
        <v>13902</v>
      </c>
      <c r="N18" s="27" t="s">
        <v>88</v>
      </c>
      <c r="O18" s="15" t="n">
        <v>0</v>
      </c>
      <c r="P18" s="15" t="n">
        <f aca="false">540/2</f>
        <v>270</v>
      </c>
      <c r="Q18" s="15" t="n">
        <f aca="false">540/2</f>
        <v>270</v>
      </c>
      <c r="R18" s="15" t="s">
        <v>135</v>
      </c>
      <c r="S18" s="15" t="s">
        <v>136</v>
      </c>
      <c r="T18" s="15" t="s">
        <v>136</v>
      </c>
    </row>
    <row r="19" customFormat="false" ht="45" hidden="false" customHeight="true" outlineLevel="0" collapsed="false">
      <c r="A19" s="17" t="n">
        <f aca="false">A17+1</f>
        <v>20</v>
      </c>
      <c r="B19" s="8" t="s">
        <v>36</v>
      </c>
      <c r="C19" s="8" t="s">
        <v>90</v>
      </c>
      <c r="D19" s="16" t="s">
        <v>137</v>
      </c>
      <c r="E19" s="17" t="n">
        <v>11381500</v>
      </c>
      <c r="F19" s="17" t="s">
        <v>138</v>
      </c>
      <c r="G19" s="17" t="n">
        <f aca="false">3280.84*AC19</f>
        <v>231627.304</v>
      </c>
      <c r="H19" s="24" t="n">
        <f aca="false">'Wet 1970-1990'!$T$4</f>
        <v>128.0914357</v>
      </c>
      <c r="I19" s="17" t="s">
        <v>87</v>
      </c>
      <c r="J19" s="30" t="n">
        <f aca="false">0.021*AD19</f>
        <v>2.0118</v>
      </c>
      <c r="K19" s="30" t="n">
        <f aca="false">0.122*AD19</f>
        <v>11.6876</v>
      </c>
      <c r="L19" s="30" t="n">
        <f aca="false">0.132*AD19</f>
        <v>12.6456</v>
      </c>
      <c r="M19" s="26" t="n">
        <f aca="false">'Dry 1923-1944'!$T$4</f>
        <v>104.9728798</v>
      </c>
      <c r="N19" s="27" t="s">
        <v>88</v>
      </c>
      <c r="O19" s="31" t="n">
        <f aca="false">0.021*AD19</f>
        <v>2.0118</v>
      </c>
      <c r="P19" s="31" t="n">
        <f aca="false">0.122*AD19</f>
        <v>11.6876</v>
      </c>
      <c r="Q19" s="31" t="n">
        <f aca="false">0.132*AD19</f>
        <v>12.6456</v>
      </c>
      <c r="R19" s="32" t="s">
        <v>93</v>
      </c>
      <c r="S19" s="32" t="s">
        <v>94</v>
      </c>
      <c r="T19" s="32" t="s">
        <v>95</v>
      </c>
      <c r="U19" s="17"/>
      <c r="V19" s="28"/>
      <c r="W19" s="17" t="n">
        <v>624</v>
      </c>
      <c r="X19" s="17" t="n">
        <v>1549</v>
      </c>
      <c r="Y19" s="17" t="n">
        <v>1384</v>
      </c>
      <c r="Z19" s="24" t="n">
        <f aca="false">(W19*100*AC19)/4046.86</f>
        <v>1088.60696935402</v>
      </c>
      <c r="AA19" s="24" t="n">
        <f aca="false">(X19*100*AC19)/4046.86</f>
        <v>2702.32723642528</v>
      </c>
      <c r="AB19" s="24" t="n">
        <f aca="false">(Y19*100*AC19)/4046.86</f>
        <v>2414.47443202878</v>
      </c>
      <c r="AC19" s="17" t="n">
        <v>70.6</v>
      </c>
      <c r="AD19" s="29" t="n">
        <v>95.8</v>
      </c>
    </row>
    <row r="20" customFormat="false" ht="30" hidden="false" customHeight="true" outlineLevel="0" collapsed="false">
      <c r="A20" s="17" t="n">
        <f aca="false">A19+1</f>
        <v>21</v>
      </c>
      <c r="B20" s="8" t="s">
        <v>37</v>
      </c>
      <c r="C20" s="8" t="s">
        <v>33</v>
      </c>
      <c r="D20" s="16" t="s">
        <v>139</v>
      </c>
      <c r="E20" s="23" t="s">
        <v>140</v>
      </c>
      <c r="F20" s="17" t="s">
        <v>141</v>
      </c>
      <c r="G20" s="17" t="n">
        <f aca="false">3280.84*AC20</f>
        <v>242158.8004</v>
      </c>
      <c r="H20" s="24" t="n">
        <f aca="false">'Wet 1970-1990'!$U$4</f>
        <v>410</v>
      </c>
      <c r="I20" s="17" t="s">
        <v>87</v>
      </c>
      <c r="J20" s="25" t="n">
        <f aca="false">(VLOOKUP($H20,Mokelumne!$A$3:$C$6,2)*($G20/1000))/43560</f>
        <v>10.916858460617</v>
      </c>
      <c r="K20" s="25" t="n">
        <f aca="false">(VLOOKUP($H20,Mokelumne!$A$3:$C$6,3)*($G20/1000))/43560</f>
        <v>464.304007646189</v>
      </c>
      <c r="L20" s="25" t="n">
        <f aca="false">(VLOOKUP($H20,Mokelumne!$A$24:$B$33,2)*($G20/1000))/43560</f>
        <v>80.7682431430556</v>
      </c>
      <c r="M20" s="26" t="n">
        <f aca="false">'Dry 1923-1944'!$U$4</f>
        <v>395</v>
      </c>
      <c r="N20" s="27" t="s">
        <v>88</v>
      </c>
      <c r="O20" s="25" t="n">
        <f aca="false">(VLOOKUP($M20,Mokelumne!$A$3:$C$6,2)*($G20/1000))/43560</f>
        <v>10.916858460617</v>
      </c>
      <c r="P20" s="25" t="n">
        <f aca="false">(VLOOKUP($M20,Mokelumne!$A$3:$C$6,3)*($G20/1000))/43560</f>
        <v>464.304007646189</v>
      </c>
      <c r="Q20" s="25" t="n">
        <f aca="false">(VLOOKUP($M20,Mokelumne!$A$24:$B$33,2)*($G20/1000))/43560</f>
        <v>97.4333382738889</v>
      </c>
      <c r="R20" s="17" t="s">
        <v>89</v>
      </c>
      <c r="S20" s="17" t="s">
        <v>89</v>
      </c>
      <c r="T20" s="17" t="s">
        <v>89</v>
      </c>
      <c r="U20" s="17"/>
      <c r="V20" s="28" t="s">
        <v>142</v>
      </c>
      <c r="W20" s="17" t="n">
        <v>2786</v>
      </c>
      <c r="X20" s="17" t="n">
        <v>3039</v>
      </c>
      <c r="Y20" s="17" t="n">
        <v>4658</v>
      </c>
      <c r="Z20" s="24" t="n">
        <f aca="false">(W20*100*AC20)/4046.86</f>
        <v>5081.33861808909</v>
      </c>
      <c r="AA20" s="24" t="n">
        <f aca="false">(X20*100*AC20)/4046.86</f>
        <v>5542.78106976767</v>
      </c>
      <c r="AB20" s="24" t="n">
        <f aca="false">(Y20*100*AC20)/4046.86</f>
        <v>8495.64798386897</v>
      </c>
      <c r="AC20" s="17" t="n">
        <v>73.81</v>
      </c>
      <c r="AD20" s="29" t="n">
        <v>1066.03</v>
      </c>
    </row>
    <row r="21" s="8" customFormat="true" ht="30" hidden="false" customHeight="true" outlineLevel="0" collapsed="false">
      <c r="A21" s="17"/>
      <c r="B21" s="16" t="s">
        <v>38</v>
      </c>
      <c r="C21" s="16" t="s">
        <v>38</v>
      </c>
      <c r="D21" s="16" t="s">
        <v>132</v>
      </c>
      <c r="E21" s="23" t="s">
        <v>133</v>
      </c>
      <c r="F21" s="17" t="s">
        <v>134</v>
      </c>
      <c r="G21" s="17" t="n">
        <f aca="false">3280.84*AC21</f>
        <v>0</v>
      </c>
      <c r="H21" s="24" t="n">
        <f aca="false">'Wet 1970-1990'!$Y$4</f>
        <v>14580</v>
      </c>
      <c r="I21" s="17" t="s">
        <v>87</v>
      </c>
      <c r="J21" s="25" t="n">
        <v>0</v>
      </c>
      <c r="K21" s="25" t="n">
        <f aca="false">(VLOOKUP($H$21,'North Delta'!D2:F985,3))*0.5</f>
        <v>131.611873714149</v>
      </c>
      <c r="L21" s="25" t="n">
        <f aca="false">K21</f>
        <v>131.611873714149</v>
      </c>
      <c r="M21" s="26" t="n">
        <f aca="false">'Dry 1923-1944'!$Y$4</f>
        <v>13902</v>
      </c>
      <c r="N21" s="27" t="s">
        <v>88</v>
      </c>
      <c r="O21" s="25" t="n">
        <v>0</v>
      </c>
      <c r="P21" s="25" t="n">
        <f aca="false">(VLOOKUP($M$21,'North Delta'!D2:F985,3))*0.5</f>
        <v>141.834795122002</v>
      </c>
      <c r="Q21" s="25" t="n">
        <f aca="false">P21</f>
        <v>141.834795122002</v>
      </c>
      <c r="R21" s="17" t="s">
        <v>135</v>
      </c>
      <c r="S21" s="32" t="s">
        <v>143</v>
      </c>
      <c r="T21" s="32" t="s">
        <v>143</v>
      </c>
      <c r="U21" s="17"/>
      <c r="V21" s="28"/>
      <c r="W21" s="17"/>
      <c r="X21" s="17"/>
      <c r="Y21" s="17"/>
      <c r="Z21" s="24"/>
      <c r="AA21" s="24"/>
      <c r="AB21" s="24"/>
      <c r="AC21" s="17"/>
      <c r="AD21" s="29"/>
      <c r="AMH21" s="0"/>
      <c r="AMI21" s="0"/>
      <c r="AMJ21" s="0"/>
    </row>
    <row r="22" customFormat="false" ht="45" hidden="false" customHeight="true" outlineLevel="0" collapsed="false">
      <c r="A22" s="17" t="n">
        <f aca="false">A20+1</f>
        <v>22</v>
      </c>
      <c r="B22" s="8" t="s">
        <v>39</v>
      </c>
      <c r="C22" s="8" t="s">
        <v>90</v>
      </c>
      <c r="D22" s="16" t="s">
        <v>144</v>
      </c>
      <c r="E22" s="17" t="n">
        <v>11377500</v>
      </c>
      <c r="F22" s="17" t="s">
        <v>145</v>
      </c>
      <c r="G22" s="17" t="n">
        <f aca="false">3280.84*AC22</f>
        <v>16732.284</v>
      </c>
      <c r="H22" s="24" t="n">
        <f aca="false">'Wet 1970-1990'!$V$4</f>
        <v>27.23433594</v>
      </c>
      <c r="I22" s="17" t="s">
        <v>87</v>
      </c>
      <c r="J22" s="30" t="n">
        <f aca="false">0.021*AD22</f>
        <v>0.6153</v>
      </c>
      <c r="K22" s="30" t="n">
        <f aca="false">0.122*AD22</f>
        <v>3.5746</v>
      </c>
      <c r="L22" s="30" t="n">
        <f aca="false">0.132*AD22</f>
        <v>3.8676</v>
      </c>
      <c r="M22" s="26" t="n">
        <f aca="false">'Dry 1923-1944'!$V$4</f>
        <v>22.31895253</v>
      </c>
      <c r="N22" s="27" t="s">
        <v>88</v>
      </c>
      <c r="O22" s="31" t="n">
        <f aca="false">0.021*AD22</f>
        <v>0.6153</v>
      </c>
      <c r="P22" s="31" t="n">
        <f aca="false">0.122*AD22</f>
        <v>3.5746</v>
      </c>
      <c r="Q22" s="31" t="n">
        <f aca="false">0.132*AD22</f>
        <v>3.8676</v>
      </c>
      <c r="R22" s="32" t="s">
        <v>93</v>
      </c>
      <c r="S22" s="32" t="s">
        <v>94</v>
      </c>
      <c r="T22" s="32" t="s">
        <v>95</v>
      </c>
      <c r="U22" s="17"/>
      <c r="V22" s="28"/>
      <c r="W22" s="17" t="n">
        <v>152</v>
      </c>
      <c r="X22" s="17" t="n">
        <v>848</v>
      </c>
      <c r="Y22" s="17" t="n">
        <v>715</v>
      </c>
      <c r="Z22" s="24" t="n">
        <f aca="false">(W22*100*AC22)/4046.86</f>
        <v>19.1555922369442</v>
      </c>
      <c r="AA22" s="24" t="n">
        <f aca="false">(X22*100*AC22)/4046.86</f>
        <v>106.868040900847</v>
      </c>
      <c r="AB22" s="24" t="n">
        <f aca="false">(Y22*100*AC22)/4046.86</f>
        <v>90.1068976935204</v>
      </c>
      <c r="AC22" s="17" t="n">
        <v>5.1</v>
      </c>
      <c r="AD22" s="29" t="n">
        <v>29.3</v>
      </c>
    </row>
    <row r="23" customFormat="false" ht="30" hidden="false" customHeight="true" outlineLevel="0" collapsed="false">
      <c r="A23" s="17" t="n">
        <f aca="false">A22+1</f>
        <v>23</v>
      </c>
      <c r="B23" s="14" t="s">
        <v>40</v>
      </c>
      <c r="C23" s="14" t="s">
        <v>90</v>
      </c>
      <c r="D23" s="16" t="s">
        <v>146</v>
      </c>
      <c r="E23" s="23" t="s">
        <v>147</v>
      </c>
      <c r="F23" s="17" t="s">
        <v>148</v>
      </c>
      <c r="G23" s="17" t="n">
        <f aca="false">3280.84*AC23</f>
        <v>454396.34</v>
      </c>
      <c r="H23" s="24" t="n">
        <f aca="false">'Wet 1970-1990'!$W$4</f>
        <v>8311</v>
      </c>
      <c r="I23" s="17" t="s">
        <v>87</v>
      </c>
      <c r="J23" s="25" t="n">
        <f aca="false">(VLOOKUP($H23,'upper sac'!$M$4:$P$33,2))/43560</f>
        <v>71.5435398373926</v>
      </c>
      <c r="K23" s="25" t="n">
        <f aca="false">(VLOOKUP($H23,'upper sac'!$M$4:$P$33,3))/43560</f>
        <v>25.7272831358447</v>
      </c>
      <c r="L23" s="25" t="n">
        <f aca="false">(VLOOKUP($H23,'upper sac'!$M$4:$P$33,4))/43560</f>
        <v>11.9961471955927</v>
      </c>
      <c r="M23" s="26" t="n">
        <f aca="false">'Dry 1923-1944'!$W$4</f>
        <v>7355</v>
      </c>
      <c r="N23" s="27" t="s">
        <v>88</v>
      </c>
      <c r="O23" s="25" t="n">
        <f aca="false">(VLOOKUP($M23,'upper sac'!$M$4:$P$33,2))/43560</f>
        <v>77.3682325018115</v>
      </c>
      <c r="P23" s="25" t="n">
        <f aca="false">(VLOOKUP($M23,'upper sac'!$M$4:$P$33,3))/43560</f>
        <v>28.3530058405277</v>
      </c>
      <c r="Q23" s="25" t="n">
        <f aca="false">(VLOOKUP($M23,'upper sac'!$M$4:$P$33,4))/43560</f>
        <v>13.114298861567</v>
      </c>
      <c r="R23" s="17" t="s">
        <v>89</v>
      </c>
      <c r="S23" s="17" t="s">
        <v>89</v>
      </c>
      <c r="T23" s="17" t="s">
        <v>89</v>
      </c>
      <c r="U23" s="17"/>
      <c r="V23" s="28"/>
      <c r="W23" s="17" t="n">
        <f aca="false">3272/2</f>
        <v>1636</v>
      </c>
      <c r="X23" s="17" t="n">
        <f aca="false">2492/2</f>
        <v>1246</v>
      </c>
      <c r="Y23" s="17" t="n">
        <f aca="false">953/2</f>
        <v>476.5</v>
      </c>
      <c r="Z23" s="24" t="n">
        <f aca="false">(W23*100*AC23)/4046.86</f>
        <v>5599.05704669793</v>
      </c>
      <c r="AA23" s="24" t="n">
        <f aca="false">(X23*100*AC23)/4046.86</f>
        <v>4264.31850867092</v>
      </c>
      <c r="AB23" s="24" t="n">
        <f aca="false">(Y23*100*AC23)/4046.86</f>
        <v>1630.77670094839</v>
      </c>
      <c r="AC23" s="17" t="n">
        <f aca="false">277/2</f>
        <v>138.5</v>
      </c>
      <c r="AD23" s="29" t="n">
        <v>6174</v>
      </c>
    </row>
    <row r="24" s="8" customFormat="true" ht="30" hidden="false" customHeight="true" outlineLevel="0" collapsed="false">
      <c r="A24" s="17"/>
      <c r="B24" s="14" t="s">
        <v>41</v>
      </c>
      <c r="C24" s="14" t="s">
        <v>41</v>
      </c>
      <c r="D24" s="16" t="s">
        <v>34</v>
      </c>
      <c r="E24" s="16" t="s">
        <v>34</v>
      </c>
      <c r="F24" s="16" t="s">
        <v>34</v>
      </c>
      <c r="G24" s="16" t="s">
        <v>34</v>
      </c>
      <c r="H24" s="16" t="s">
        <v>34</v>
      </c>
      <c r="I24" s="16" t="s">
        <v>34</v>
      </c>
      <c r="J24" s="25" t="n">
        <v>0</v>
      </c>
      <c r="K24" s="25" t="n">
        <v>0</v>
      </c>
      <c r="L24" s="25" t="n">
        <v>0</v>
      </c>
      <c r="M24" s="16" t="s">
        <v>34</v>
      </c>
      <c r="N24" s="16" t="s">
        <v>34</v>
      </c>
      <c r="O24" s="25" t="n">
        <v>0</v>
      </c>
      <c r="P24" s="25" t="n">
        <v>0</v>
      </c>
      <c r="Q24" s="25" t="n">
        <v>0</v>
      </c>
      <c r="R24" s="16" t="s">
        <v>34</v>
      </c>
      <c r="S24" s="16" t="s">
        <v>34</v>
      </c>
      <c r="T24" s="16" t="s">
        <v>34</v>
      </c>
      <c r="U24" s="17"/>
      <c r="V24" s="28"/>
      <c r="W24" s="17"/>
      <c r="X24" s="17"/>
      <c r="Y24" s="17"/>
      <c r="Z24" s="24"/>
      <c r="AA24" s="24"/>
      <c r="AB24" s="24"/>
      <c r="AC24" s="17"/>
      <c r="AD24" s="29"/>
      <c r="AMH24" s="0"/>
      <c r="AMI24" s="0"/>
      <c r="AMJ24" s="0"/>
    </row>
    <row r="25" customFormat="false" ht="45" hidden="false" customHeight="true" outlineLevel="0" collapsed="false">
      <c r="A25" s="17" t="n">
        <f aca="false">A23+1</f>
        <v>24</v>
      </c>
      <c r="B25" s="14" t="s">
        <v>42</v>
      </c>
      <c r="C25" s="14" t="s">
        <v>90</v>
      </c>
      <c r="D25" s="16" t="s">
        <v>149</v>
      </c>
      <c r="E25" s="23" t="s">
        <v>150</v>
      </c>
      <c r="F25" s="17" t="s">
        <v>151</v>
      </c>
      <c r="G25" s="17" t="n">
        <f aca="false">3280.84*AC25</f>
        <v>454396.34</v>
      </c>
      <c r="H25" s="24" t="n">
        <f aca="false">'Wet 1970-1990'!$X$4</f>
        <v>6566</v>
      </c>
      <c r="I25" s="17" t="s">
        <v>87</v>
      </c>
      <c r="J25" s="27" t="n">
        <v>0</v>
      </c>
      <c r="K25" s="25" t="n">
        <f aca="false">(VLOOKUP($H$25,'mid sac'!D6:F989,3))*0.5</f>
        <v>70.0993616455501</v>
      </c>
      <c r="L25" s="25" t="n">
        <f aca="false">K25</f>
        <v>70.0993616455501</v>
      </c>
      <c r="M25" s="26" t="n">
        <f aca="false">'Dry 1923-1944'!$X$4</f>
        <v>5728</v>
      </c>
      <c r="N25" s="27" t="s">
        <v>88</v>
      </c>
      <c r="O25" s="31" t="n">
        <v>0</v>
      </c>
      <c r="P25" s="25" t="n">
        <f aca="false">(VLOOKUP($M$25,'mid sac'!D6:F989,3))*0.5</f>
        <v>83.415065542925</v>
      </c>
      <c r="Q25" s="25" t="n">
        <f aca="false">P25</f>
        <v>83.415065542925</v>
      </c>
      <c r="R25" s="32" t="s">
        <v>135</v>
      </c>
      <c r="S25" s="32" t="s">
        <v>143</v>
      </c>
      <c r="T25" s="32" t="s">
        <v>143</v>
      </c>
      <c r="U25" s="17"/>
      <c r="V25" s="28"/>
      <c r="W25" s="17" t="n">
        <f aca="false">3272/2</f>
        <v>1636</v>
      </c>
      <c r="X25" s="17" t="n">
        <f aca="false">2492/2</f>
        <v>1246</v>
      </c>
      <c r="Y25" s="17" t="n">
        <f aca="false">953/2</f>
        <v>476.5</v>
      </c>
      <c r="Z25" s="24" t="n">
        <f aca="false">(W25*100*AC25)/4046.86</f>
        <v>5599.05704669793</v>
      </c>
      <c r="AA25" s="24" t="n">
        <f aca="false">(X25*100*AC25)/4046.86</f>
        <v>4264.31850867092</v>
      </c>
      <c r="AB25" s="24" t="n">
        <f aca="false">(Y25*100*AC25)/4046.86</f>
        <v>1630.77670094839</v>
      </c>
      <c r="AC25" s="17" t="n">
        <f aca="false">277/2</f>
        <v>138.5</v>
      </c>
      <c r="AD25" s="29" t="n">
        <v>8195</v>
      </c>
    </row>
    <row r="26" customFormat="false" ht="45" hidden="false" customHeight="true" outlineLevel="0" collapsed="false">
      <c r="A26" s="17" t="n">
        <f aca="false">A25+1</f>
        <v>25</v>
      </c>
      <c r="B26" s="14" t="s">
        <v>43</v>
      </c>
      <c r="C26" s="14" t="s">
        <v>43</v>
      </c>
      <c r="D26" s="16" t="s">
        <v>132</v>
      </c>
      <c r="E26" s="23" t="s">
        <v>133</v>
      </c>
      <c r="F26" s="17" t="s">
        <v>134</v>
      </c>
      <c r="G26" s="17" t="n">
        <f aca="false">3280.84*AC26</f>
        <v>422309.7248</v>
      </c>
      <c r="H26" s="24" t="n">
        <f aca="false">'Wet 1970-1990'!$Y$4</f>
        <v>14580</v>
      </c>
      <c r="I26" s="17" t="s">
        <v>87</v>
      </c>
      <c r="J26" s="27" t="n">
        <v>0</v>
      </c>
      <c r="K26" s="25" t="n">
        <f aca="false">(VLOOKUP($H$26,'lower sac'!D7:F990,3))*0.5</f>
        <v>9.64724594161897</v>
      </c>
      <c r="L26" s="25" t="n">
        <f aca="false">K26</f>
        <v>9.64724594161897</v>
      </c>
      <c r="M26" s="26" t="n">
        <f aca="false">'Dry 1923-1944'!$Y$4</f>
        <v>13902</v>
      </c>
      <c r="N26" s="27" t="s">
        <v>88</v>
      </c>
      <c r="O26" s="27" t="n">
        <v>0</v>
      </c>
      <c r="P26" s="25" t="n">
        <f aca="false">(VLOOKUP($M$26,'lower sac'!D7:F990,3))*0.5</f>
        <v>9.37433060457775</v>
      </c>
      <c r="Q26" s="25" t="n">
        <f aca="false">P26</f>
        <v>9.37433060457775</v>
      </c>
      <c r="R26" s="32" t="s">
        <v>135</v>
      </c>
      <c r="S26" s="32" t="s">
        <v>143</v>
      </c>
      <c r="T26" s="32" t="s">
        <v>143</v>
      </c>
      <c r="U26" s="17"/>
      <c r="V26" s="28"/>
      <c r="W26" s="17" t="n">
        <v>3316</v>
      </c>
      <c r="X26" s="17" t="n">
        <v>2062</v>
      </c>
      <c r="Y26" s="17" t="n">
        <v>2161</v>
      </c>
      <c r="Z26" s="24" t="n">
        <f aca="false">(W26*100*AC26)/4046.86</f>
        <v>10547.326075031</v>
      </c>
      <c r="AA26" s="24" t="n">
        <f aca="false">(X26*100*AC26)/4046.86</f>
        <v>6558.68105148189</v>
      </c>
      <c r="AB26" s="24" t="n">
        <f aca="false">(Y26*100*AC26)/4046.86</f>
        <v>6873.57407965682</v>
      </c>
      <c r="AC26" s="17" t="n">
        <v>128.72</v>
      </c>
      <c r="AD26" s="29" t="n">
        <v>1419</v>
      </c>
    </row>
    <row r="27" customFormat="false" ht="45" hidden="false" customHeight="true" outlineLevel="0" collapsed="false">
      <c r="A27" s="17" t="n">
        <f aca="false">A26+1</f>
        <v>26</v>
      </c>
      <c r="B27" s="14" t="s">
        <v>44</v>
      </c>
      <c r="C27" s="14" t="s">
        <v>128</v>
      </c>
      <c r="D27" s="16" t="s">
        <v>152</v>
      </c>
      <c r="E27" s="23" t="s">
        <v>153</v>
      </c>
      <c r="F27" s="17" t="s">
        <v>154</v>
      </c>
      <c r="G27" s="17" t="e">
        <f aca="false">3280.84*AC27</f>
        <v>#VALUE!</v>
      </c>
      <c r="H27" s="24" t="n">
        <f aca="false">'Wet 1970-1990'!$Z$4</f>
        <v>928.7</v>
      </c>
      <c r="I27" s="17" t="s">
        <v>87</v>
      </c>
      <c r="J27" s="30" t="n">
        <f aca="false">0.021*AD27</f>
        <v>77.343</v>
      </c>
      <c r="K27" s="30" t="n">
        <f aca="false">0.122*AD27</f>
        <v>449.326</v>
      </c>
      <c r="L27" s="30" t="n">
        <f aca="false">0.132*AD27</f>
        <v>486.156</v>
      </c>
      <c r="M27" s="26" t="n">
        <f aca="false">'Dry 1923-1944'!$Z$4</f>
        <v>994.9</v>
      </c>
      <c r="N27" s="27" t="s">
        <v>88</v>
      </c>
      <c r="O27" s="31" t="n">
        <f aca="false">0.021*AD27</f>
        <v>77.343</v>
      </c>
      <c r="P27" s="31" t="n">
        <f aca="false">0.122*AD27</f>
        <v>449.326</v>
      </c>
      <c r="Q27" s="31" t="n">
        <f aca="false">0.132*AD27</f>
        <v>486.156</v>
      </c>
      <c r="R27" s="32" t="s">
        <v>93</v>
      </c>
      <c r="S27" s="32" t="s">
        <v>94</v>
      </c>
      <c r="T27" s="32" t="s">
        <v>95</v>
      </c>
      <c r="U27" s="17"/>
      <c r="V27" s="28"/>
      <c r="W27" s="17" t="s">
        <v>34</v>
      </c>
      <c r="X27" s="17" t="s">
        <v>34</v>
      </c>
      <c r="Y27" s="17" t="s">
        <v>34</v>
      </c>
      <c r="Z27" s="17" t="s">
        <v>34</v>
      </c>
      <c r="AA27" s="17" t="s">
        <v>34</v>
      </c>
      <c r="AB27" s="17" t="s">
        <v>34</v>
      </c>
      <c r="AC27" s="1" t="s">
        <v>155</v>
      </c>
      <c r="AD27" s="29" t="n">
        <v>3683</v>
      </c>
    </row>
    <row r="28" customFormat="false" ht="45" hidden="false" customHeight="true" outlineLevel="0" collapsed="false">
      <c r="A28" s="17" t="n">
        <f aca="false">A27+1</f>
        <v>27</v>
      </c>
      <c r="B28" s="14" t="s">
        <v>45</v>
      </c>
      <c r="C28" s="14" t="s">
        <v>128</v>
      </c>
      <c r="D28" s="16" t="s">
        <v>156</v>
      </c>
      <c r="E28" s="23" t="s">
        <v>157</v>
      </c>
      <c r="F28" s="17" t="s">
        <v>158</v>
      </c>
      <c r="G28" s="17" t="n">
        <f aca="false">3280.84*AC28</f>
        <v>263221.7932</v>
      </c>
      <c r="H28" s="24" t="n">
        <f aca="false">'Wet 1970-1990'!$AA$4</f>
        <v>1299</v>
      </c>
      <c r="I28" s="17" t="s">
        <v>87</v>
      </c>
      <c r="J28" s="30" t="n">
        <f aca="false">0.021*AD28</f>
        <v>60.123</v>
      </c>
      <c r="K28" s="30" t="n">
        <f aca="false">0.122*AD28</f>
        <v>349.286</v>
      </c>
      <c r="L28" s="30" t="n">
        <f aca="false">0.132*AD28</f>
        <v>377.916</v>
      </c>
      <c r="M28" s="26" t="n">
        <f aca="false">'Dry 1923-1944'!$AA$4</f>
        <v>1282</v>
      </c>
      <c r="N28" s="27" t="s">
        <v>88</v>
      </c>
      <c r="O28" s="27" t="n">
        <v>0</v>
      </c>
      <c r="P28" s="31" t="n">
        <f aca="false">0.122*AD28</f>
        <v>349.286</v>
      </c>
      <c r="Q28" s="31" t="n">
        <f aca="false">0.132*AD28</f>
        <v>377.916</v>
      </c>
      <c r="R28" s="32" t="s">
        <v>93</v>
      </c>
      <c r="S28" s="32" t="s">
        <v>94</v>
      </c>
      <c r="T28" s="32" t="s">
        <v>95</v>
      </c>
      <c r="U28" s="17" t="s">
        <v>159</v>
      </c>
      <c r="V28" s="28"/>
      <c r="W28" s="17" t="n">
        <v>5</v>
      </c>
      <c r="X28" s="17" t="n">
        <v>1896</v>
      </c>
      <c r="Y28" s="17" t="n">
        <v>2217</v>
      </c>
      <c r="Z28" s="24" t="n">
        <f aca="false">(W28*100*AC28)/4046.86</f>
        <v>9.9126236143578</v>
      </c>
      <c r="AA28" s="24" t="n">
        <f aca="false">(X28*100*AC28)/4046.86</f>
        <v>3758.86687456448</v>
      </c>
      <c r="AB28" s="24" t="n">
        <f aca="false">(Y28*100*AC28)/4046.86</f>
        <v>4395.25731060625</v>
      </c>
      <c r="AC28" s="17" t="n">
        <v>80.23</v>
      </c>
      <c r="AD28" s="29" t="n">
        <v>2863</v>
      </c>
    </row>
    <row r="29" customFormat="false" ht="28.35" hidden="false" customHeight="false" outlineLevel="0" collapsed="false">
      <c r="A29" s="17" t="n">
        <f aca="false">A28+1</f>
        <v>28</v>
      </c>
      <c r="B29" s="8" t="s">
        <v>46</v>
      </c>
      <c r="C29" s="14" t="s">
        <v>128</v>
      </c>
      <c r="D29" s="16" t="s">
        <v>160</v>
      </c>
      <c r="E29" s="17" t="s">
        <v>161</v>
      </c>
      <c r="F29" s="17" t="s">
        <v>162</v>
      </c>
      <c r="G29" s="17" t="n">
        <f aca="false">3280.84*AC29</f>
        <v>273818.9064</v>
      </c>
      <c r="H29" s="24" t="n">
        <f aca="false">'Wet 1970-1990'!$AB$4</f>
        <v>340.7</v>
      </c>
      <c r="I29" s="17" t="s">
        <v>87</v>
      </c>
      <c r="J29" s="25" t="n">
        <f aca="false">(VLOOKUP($H29,stanislaus!$A$139:$B$165,2))/43560</f>
        <v>29.8323232323232</v>
      </c>
      <c r="K29" s="25" t="n">
        <f aca="false">(VLOOKUP($H29,stanislaus!$J$4:$L$33,2))/43560</f>
        <v>25.949576326144</v>
      </c>
      <c r="L29" s="25" t="n">
        <f aca="false">(VLOOKUP($H29,stanislaus!$J$4:$L$33,3))/43560</f>
        <v>17.3071714068431</v>
      </c>
      <c r="M29" s="26" t="n">
        <f aca="false">'Dry 1923-1944'!$AB$4</f>
        <v>384.2</v>
      </c>
      <c r="N29" s="27" t="s">
        <v>88</v>
      </c>
      <c r="O29" s="25" t="n">
        <f aca="false">(VLOOKUP($M29,stanislaus!$A$139:$B$165,2))/43560</f>
        <v>28.7772956841139</v>
      </c>
      <c r="P29" s="25" t="n">
        <f aca="false">(VLOOKUP($M29,stanislaus!$J$4:$L$33,2))/43560</f>
        <v>25.949576326144</v>
      </c>
      <c r="Q29" s="25" t="n">
        <f aca="false">(VLOOKUP($M29,stanislaus!$J$4:$L$33,3))/43560</f>
        <v>17.3071714068431</v>
      </c>
      <c r="R29" s="17" t="s">
        <v>89</v>
      </c>
      <c r="S29" s="17" t="s">
        <v>89</v>
      </c>
      <c r="T29" s="17" t="s">
        <v>89</v>
      </c>
      <c r="U29" s="17" t="s">
        <v>163</v>
      </c>
      <c r="V29" s="28"/>
      <c r="W29" s="17" t="n">
        <v>6156</v>
      </c>
      <c r="X29" s="17" t="n">
        <v>835</v>
      </c>
      <c r="Y29" s="17" t="n">
        <v>709</v>
      </c>
      <c r="Z29" s="24" t="n">
        <f aca="false">(W29*100*AC29)/4046.86</f>
        <v>12695.7631348749</v>
      </c>
      <c r="AA29" s="24" t="n">
        <f aca="false">(X29*100*AC29)/4046.86</f>
        <v>1722.05364158879</v>
      </c>
      <c r="AB29" s="24" t="n">
        <f aca="false">(Y29*100*AC29)/4046.86</f>
        <v>1462.19884058258</v>
      </c>
      <c r="AC29" s="17" t="n">
        <v>83.46</v>
      </c>
      <c r="AD29" s="29" t="n">
        <v>513</v>
      </c>
    </row>
    <row r="30" customFormat="false" ht="45" hidden="false" customHeight="true" outlineLevel="0" collapsed="false">
      <c r="A30" s="17" t="n">
        <f aca="false">A29+1</f>
        <v>29</v>
      </c>
      <c r="B30" s="8" t="s">
        <v>47</v>
      </c>
      <c r="C30" s="14" t="s">
        <v>90</v>
      </c>
      <c r="D30" s="16" t="s">
        <v>164</v>
      </c>
      <c r="E30" s="17" t="n">
        <v>11388000</v>
      </c>
      <c r="F30" s="17" t="s">
        <v>165</v>
      </c>
      <c r="G30" s="17" t="n">
        <f aca="false">3280.84*AC30</f>
        <v>15748.032</v>
      </c>
      <c r="H30" s="24" t="n">
        <f aca="false">'Wet 1970-1990'!$AC$4</f>
        <v>220.5919734</v>
      </c>
      <c r="I30" s="17" t="s">
        <v>87</v>
      </c>
      <c r="J30" s="30" t="n">
        <f aca="false">0.021*AD30</f>
        <v>2.793</v>
      </c>
      <c r="K30" s="30" t="n">
        <f aca="false">0.122*AD30</f>
        <v>16.226</v>
      </c>
      <c r="L30" s="30" t="n">
        <f aca="false">0.132*AD30</f>
        <v>17.556</v>
      </c>
      <c r="M30" s="26" t="n">
        <f aca="false">'Dry 1923-1944'!$AC$4</f>
        <v>181.1754264</v>
      </c>
      <c r="N30" s="27" t="s">
        <v>88</v>
      </c>
      <c r="O30" s="31" t="n">
        <f aca="false">0.021*AD30</f>
        <v>2.793</v>
      </c>
      <c r="P30" s="31" t="n">
        <f aca="false">0.122*AD30</f>
        <v>16.226</v>
      </c>
      <c r="Q30" s="31" t="n">
        <f aca="false">0.132*AD30</f>
        <v>17.556</v>
      </c>
      <c r="R30" s="32" t="s">
        <v>93</v>
      </c>
      <c r="S30" s="32" t="s">
        <v>94</v>
      </c>
      <c r="T30" s="32" t="s">
        <v>95</v>
      </c>
      <c r="U30" s="17" t="s">
        <v>159</v>
      </c>
      <c r="V30" s="28"/>
      <c r="W30" s="17" t="n">
        <v>24</v>
      </c>
      <c r="X30" s="17" t="n">
        <v>150</v>
      </c>
      <c r="Y30" s="17" t="n">
        <v>10</v>
      </c>
      <c r="Z30" s="24" t="n">
        <f aca="false">(W30*100*AC30)/4046.86</f>
        <v>2.84665147793598</v>
      </c>
      <c r="AA30" s="24" t="n">
        <f aca="false">(X30*100*AC30)/4046.86</f>
        <v>17.7915717370999</v>
      </c>
      <c r="AB30" s="24" t="n">
        <f aca="false">(Y30*100*AC30)/4046.86</f>
        <v>1.18610478247333</v>
      </c>
      <c r="AC30" s="17" t="n">
        <v>4.8</v>
      </c>
      <c r="AD30" s="29" t="n">
        <v>133</v>
      </c>
    </row>
    <row r="31" customFormat="false" ht="45" hidden="false" customHeight="true" outlineLevel="0" collapsed="false">
      <c r="A31" s="17" t="n">
        <f aca="false">A30+1</f>
        <v>30</v>
      </c>
      <c r="B31" s="8" t="s">
        <v>48</v>
      </c>
      <c r="C31" s="14" t="s">
        <v>90</v>
      </c>
      <c r="D31" s="16" t="s">
        <v>166</v>
      </c>
      <c r="E31" s="17" t="n">
        <v>11382000</v>
      </c>
      <c r="F31" s="17" t="s">
        <v>167</v>
      </c>
      <c r="G31" s="17" t="n">
        <f aca="false">3280.84*AC31</f>
        <v>20997.376</v>
      </c>
      <c r="H31" s="24" t="n">
        <f aca="false">'Wet 1970-1990'!$AD$4</f>
        <v>124.6358594</v>
      </c>
      <c r="I31" s="17" t="s">
        <v>87</v>
      </c>
      <c r="J31" s="30" t="n">
        <f aca="false">0.021*AD31</f>
        <v>5.523</v>
      </c>
      <c r="K31" s="30" t="n">
        <f aca="false">0.122*AD31</f>
        <v>32.086</v>
      </c>
      <c r="L31" s="30" t="n">
        <f aca="false">0.132*AD31</f>
        <v>34.716</v>
      </c>
      <c r="M31" s="26" t="n">
        <f aca="false">'Dry 1923-1944'!$AD$4</f>
        <v>102.1409825</v>
      </c>
      <c r="N31" s="27" t="s">
        <v>88</v>
      </c>
      <c r="O31" s="31" t="n">
        <f aca="false">0.021*AD31</f>
        <v>5.523</v>
      </c>
      <c r="P31" s="31" t="n">
        <f aca="false">0.122*AD31</f>
        <v>32.086</v>
      </c>
      <c r="Q31" s="31" t="n">
        <f aca="false">0.132*AD31</f>
        <v>34.716</v>
      </c>
      <c r="R31" s="32" t="s">
        <v>93</v>
      </c>
      <c r="S31" s="32" t="s">
        <v>94</v>
      </c>
      <c r="T31" s="32" t="s">
        <v>95</v>
      </c>
      <c r="U31" s="17" t="s">
        <v>159</v>
      </c>
      <c r="V31" s="28"/>
      <c r="W31" s="17" t="n">
        <v>122</v>
      </c>
      <c r="X31" s="17" t="n">
        <v>263</v>
      </c>
      <c r="Y31" s="17" t="n">
        <v>470</v>
      </c>
      <c r="Z31" s="24" t="n">
        <f aca="false">(W31*100*AC31)/4046.86</f>
        <v>19.2939711282328</v>
      </c>
      <c r="AA31" s="24" t="n">
        <f aca="false">(X31*100*AC31)/4046.86</f>
        <v>41.5927410387313</v>
      </c>
      <c r="AB31" s="24" t="n">
        <f aca="false">(Y31*100*AC31)/4046.86</f>
        <v>74.329233034995</v>
      </c>
      <c r="AC31" s="17" t="n">
        <v>6.4</v>
      </c>
      <c r="AD31" s="29" t="n">
        <v>263</v>
      </c>
    </row>
    <row r="32" customFormat="false" ht="45" hidden="false" customHeight="true" outlineLevel="0" collapsed="false">
      <c r="A32" s="17" t="n">
        <f aca="false">A31+1</f>
        <v>31</v>
      </c>
      <c r="B32" s="8" t="s">
        <v>49</v>
      </c>
      <c r="C32" s="14" t="s">
        <v>128</v>
      </c>
      <c r="D32" s="16" t="s">
        <v>168</v>
      </c>
      <c r="E32" s="17" t="s">
        <v>169</v>
      </c>
      <c r="F32" s="17" t="s">
        <v>170</v>
      </c>
      <c r="G32" s="17" t="n">
        <f aca="false">3280.84*AC32</f>
        <v>247408.1444</v>
      </c>
      <c r="H32" s="24" t="n">
        <f aca="false">'Wet 1970-1990'!$AE$4</f>
        <v>250</v>
      </c>
      <c r="I32" s="17" t="s">
        <v>87</v>
      </c>
      <c r="J32" s="30" t="n">
        <f aca="false">0.021*AD32</f>
        <v>12.411</v>
      </c>
      <c r="K32" s="30" t="n">
        <f aca="false">0.122*AD32</f>
        <v>72.102</v>
      </c>
      <c r="L32" s="30" t="n">
        <f aca="false">0.132*AD32</f>
        <v>78.012</v>
      </c>
      <c r="M32" s="26" t="n">
        <f aca="false">'Dry 1923-1944'!$AE$4</f>
        <v>250</v>
      </c>
      <c r="N32" s="27" t="s">
        <v>88</v>
      </c>
      <c r="O32" s="31" t="n">
        <f aca="false">0.021*AD32</f>
        <v>12.411</v>
      </c>
      <c r="P32" s="31" t="n">
        <f aca="false">0.122*AD32</f>
        <v>72.102</v>
      </c>
      <c r="Q32" s="31" t="n">
        <f aca="false">0.132*AD32</f>
        <v>78.012</v>
      </c>
      <c r="R32" s="32" t="s">
        <v>93</v>
      </c>
      <c r="S32" s="32" t="s">
        <v>94</v>
      </c>
      <c r="T32" s="32" t="s">
        <v>95</v>
      </c>
      <c r="U32" s="17" t="s">
        <v>163</v>
      </c>
      <c r="V32" s="28"/>
      <c r="W32" s="17" t="n">
        <v>335</v>
      </c>
      <c r="X32" s="17" t="n">
        <v>532</v>
      </c>
      <c r="Y32" s="17" t="n">
        <v>1141</v>
      </c>
      <c r="Z32" s="24" t="n">
        <f aca="false">(W32*100*AC32)/4046.86</f>
        <v>624.245711489896</v>
      </c>
      <c r="AA32" s="24" t="n">
        <f aca="false">(X32*100*AC32)/4046.86</f>
        <v>991.339458246641</v>
      </c>
      <c r="AB32" s="24" t="n">
        <f aca="false">(Y32*100*AC32)/4046.86</f>
        <v>2126.16225913424</v>
      </c>
      <c r="AC32" s="17" t="n">
        <v>75.41</v>
      </c>
      <c r="AD32" s="29" t="n">
        <v>591</v>
      </c>
    </row>
    <row r="33" s="8" customFormat="true" ht="45" hidden="false" customHeight="true" outlineLevel="0" collapsed="false">
      <c r="A33" s="17"/>
      <c r="B33" s="8" t="s">
        <v>50</v>
      </c>
      <c r="C33" s="14" t="s">
        <v>50</v>
      </c>
      <c r="D33" s="16" t="s">
        <v>34</v>
      </c>
      <c r="E33" s="16" t="s">
        <v>34</v>
      </c>
      <c r="F33" s="16" t="s">
        <v>34</v>
      </c>
      <c r="G33" s="16" t="s">
        <v>34</v>
      </c>
      <c r="H33" s="16" t="s">
        <v>34</v>
      </c>
      <c r="I33" s="16" t="s">
        <v>34</v>
      </c>
      <c r="J33" s="30" t="n">
        <v>0</v>
      </c>
      <c r="K33" s="30" t="n">
        <v>0</v>
      </c>
      <c r="L33" s="30" t="n">
        <v>0</v>
      </c>
      <c r="M33" s="16" t="s">
        <v>34</v>
      </c>
      <c r="N33" s="16" t="s">
        <v>34</v>
      </c>
      <c r="O33" s="31" t="n">
        <v>0</v>
      </c>
      <c r="P33" s="31" t="n">
        <v>0</v>
      </c>
      <c r="Q33" s="31" t="n">
        <v>0</v>
      </c>
      <c r="R33" s="16" t="s">
        <v>34</v>
      </c>
      <c r="S33" s="16" t="s">
        <v>34</v>
      </c>
      <c r="T33" s="16" t="s">
        <v>34</v>
      </c>
      <c r="U33" s="16" t="s">
        <v>34</v>
      </c>
      <c r="V33" s="28"/>
      <c r="W33" s="17"/>
      <c r="X33" s="17"/>
      <c r="Y33" s="17"/>
      <c r="Z33" s="24"/>
      <c r="AA33" s="24"/>
      <c r="AB33" s="24"/>
      <c r="AC33" s="17"/>
      <c r="AD33" s="29"/>
      <c r="AMH33" s="0"/>
      <c r="AMI33" s="0"/>
      <c r="AMJ33" s="0"/>
    </row>
    <row r="34" customFormat="false" ht="14.9" hidden="false" customHeight="false" outlineLevel="0" collapsed="false">
      <c r="A34" s="17" t="n">
        <f aca="false">A32+1</f>
        <v>32</v>
      </c>
      <c r="B34" s="8" t="s">
        <v>52</v>
      </c>
      <c r="C34" s="14" t="s">
        <v>83</v>
      </c>
      <c r="D34" s="16" t="s">
        <v>171</v>
      </c>
      <c r="E34" s="17" t="s">
        <v>172</v>
      </c>
      <c r="F34" s="17" t="s">
        <v>173</v>
      </c>
      <c r="G34" s="17" t="n">
        <f aca="false">3280.84*AC34</f>
        <v>110531.4996</v>
      </c>
      <c r="H34" s="24" t="n">
        <f aca="false">'Wet 1970-1990'!$AF$4</f>
        <v>1000</v>
      </c>
      <c r="I34" s="17" t="s">
        <v>87</v>
      </c>
      <c r="J34" s="25" t="n">
        <f aca="false">(VLOOKUP($H34,yuba!$A$4:$H$33,3))/43560</f>
        <v>21.1531680440771</v>
      </c>
      <c r="K34" s="25" t="n">
        <f aca="false">(VLOOKUP($H34,yuba!$A$4:$H$33,5))/43560</f>
        <v>6.86076675849403</v>
      </c>
      <c r="L34" s="25" t="n">
        <f aca="false">(VLOOKUP($H34,yuba!$A$4:$H$33,7))/43560</f>
        <v>4.39031221303949</v>
      </c>
      <c r="M34" s="26" t="n">
        <f aca="false">'Dry 1923-1944'!$AF$4</f>
        <v>1017</v>
      </c>
      <c r="N34" s="27" t="s">
        <v>88</v>
      </c>
      <c r="O34" s="25" t="n">
        <f aca="false">(VLOOKUP($M34,yuba!$A$4:$H$33,3))/43560</f>
        <v>21.1531680440771</v>
      </c>
      <c r="P34" s="25" t="n">
        <f aca="false">(VLOOKUP($M34,yuba!$A$4:$H$33,5))/43560</f>
        <v>6.86076675849403</v>
      </c>
      <c r="Q34" s="25" t="n">
        <f aca="false">(VLOOKUP($M34,yuba!$A$4:$H$33,7))/43560</f>
        <v>4.39031221303949</v>
      </c>
      <c r="R34" s="17" t="s">
        <v>89</v>
      </c>
      <c r="S34" s="17" t="s">
        <v>89</v>
      </c>
      <c r="T34" s="17" t="s">
        <v>89</v>
      </c>
      <c r="U34" s="17" t="s">
        <v>163</v>
      </c>
      <c r="V34" s="28"/>
      <c r="W34" s="17" t="n">
        <v>3396</v>
      </c>
      <c r="X34" s="17" t="n">
        <v>1211</v>
      </c>
      <c r="Y34" s="17" t="n">
        <v>433</v>
      </c>
      <c r="Z34" s="24" t="n">
        <f aca="false">(W34*100*AC34)/4046.86</f>
        <v>2827.16081109799</v>
      </c>
      <c r="AA34" s="24" t="n">
        <f aca="false">(X34*100*AC34)/4046.86</f>
        <v>1008.15422327434</v>
      </c>
      <c r="AB34" s="24" t="n">
        <f aca="false">(Y34*100*AC34)/4046.86</f>
        <v>360.471328387935</v>
      </c>
      <c r="AC34" s="17" t="n">
        <v>33.69</v>
      </c>
      <c r="AD34" s="29" t="n">
        <v>94</v>
      </c>
    </row>
    <row r="1048575" customFormat="false" ht="12.8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25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6" activeCellId="0" sqref="E6"/>
    </sheetView>
  </sheetViews>
  <sheetFormatPr defaultRowHeight="15"/>
  <cols>
    <col collapsed="false" hidden="false" max="1" min="1" style="0" width="22.0647773279352"/>
    <col collapsed="false" hidden="false" max="3" min="2" style="0" width="9.4251012145749"/>
    <col collapsed="false" hidden="false" max="4" min="4" style="0" width="12.8542510121458"/>
    <col collapsed="false" hidden="false" max="5" min="5" style="0" width="13.2834008097166"/>
    <col collapsed="false" hidden="false" max="6" min="6" style="0" width="10.497975708502"/>
    <col collapsed="false" hidden="false" max="7" min="7" style="0" width="9.31983805668016"/>
    <col collapsed="false" hidden="false" max="8" min="8" style="0" width="9.4251012145749"/>
    <col collapsed="false" hidden="false" max="9" min="9" style="0" width="13.0688259109312"/>
    <col collapsed="false" hidden="false" max="10" min="10" style="0" width="10.1781376518219"/>
    <col collapsed="false" hidden="false" max="11" min="11" style="0" width="12.8542510121458"/>
    <col collapsed="false" hidden="false" max="12" min="12" style="0" width="9.85425101214575"/>
    <col collapsed="false" hidden="false" max="13" min="13" style="0" width="13.497975708502"/>
    <col collapsed="false" hidden="false" max="14" min="14" style="0" width="15.7449392712551"/>
    <col collapsed="false" hidden="false" max="15" min="15" style="0" width="9.10526315789474"/>
    <col collapsed="false" hidden="false" max="16" min="16" style="0" width="9.4251012145749"/>
    <col collapsed="false" hidden="false" max="17" min="17" style="0" width="9.85425101214575"/>
    <col collapsed="false" hidden="false" max="19" min="18" style="0" width="11.3562753036437"/>
    <col collapsed="false" hidden="false" max="20" min="20" style="0" width="8.89068825910931"/>
    <col collapsed="false" hidden="false" max="21" min="21" style="0" width="8.57085020242915"/>
    <col collapsed="false" hidden="false" max="22" min="22" style="0" width="11.3562753036437"/>
    <col collapsed="false" hidden="false" max="23" min="23" style="0" width="11.4615384615385"/>
    <col collapsed="false" hidden="false" max="24" min="24" style="0" width="14.6761133603239"/>
    <col collapsed="false" hidden="false" max="26" min="25" style="0" width="11.4615384615385"/>
    <col collapsed="false" hidden="false" max="27" min="27" style="0" width="11.3562753036437"/>
    <col collapsed="false" hidden="false" max="28" min="28" style="0" width="13.2834008097166"/>
    <col collapsed="false" hidden="false" max="29" min="29" style="0" width="10.2834008097166"/>
    <col collapsed="false" hidden="false" max="30" min="30" style="0" width="12.2105263157895"/>
    <col collapsed="false" hidden="false" max="31" min="31" style="0" width="13.3886639676113"/>
    <col collapsed="false" hidden="false" max="32" min="32" style="0" width="9.10526315789474"/>
    <col collapsed="false" hidden="false" max="35" min="33" style="0" width="7.60728744939271"/>
    <col collapsed="false" hidden="false" max="1025" min="36" style="0" width="15.3198380566802"/>
  </cols>
  <sheetData>
    <row r="1" customFormat="false" ht="60" hidden="false" customHeight="false" outlineLevel="0" collapsed="false">
      <c r="A1" s="3" t="s">
        <v>174</v>
      </c>
      <c r="B1" s="3" t="n">
        <f aca="false">COUNT(D7:D258)</f>
        <v>252</v>
      </c>
      <c r="C1" s="3"/>
      <c r="D1" s="3" t="s">
        <v>17</v>
      </c>
      <c r="E1" s="3" t="s">
        <v>18</v>
      </c>
      <c r="F1" s="3" t="s">
        <v>19</v>
      </c>
      <c r="G1" s="21" t="s">
        <v>20</v>
      </c>
      <c r="H1" s="3" t="s">
        <v>21</v>
      </c>
      <c r="I1" s="3" t="s">
        <v>22</v>
      </c>
      <c r="J1" s="3" t="s">
        <v>23</v>
      </c>
      <c r="K1" s="3" t="s">
        <v>24</v>
      </c>
      <c r="L1" s="3" t="s">
        <v>25</v>
      </c>
      <c r="M1" s="3" t="s">
        <v>26</v>
      </c>
      <c r="N1" s="3" t="s">
        <v>27</v>
      </c>
      <c r="O1" s="3" t="s">
        <v>28</v>
      </c>
      <c r="P1" s="3" t="s">
        <v>29</v>
      </c>
      <c r="Q1" s="3" t="s">
        <v>30</v>
      </c>
      <c r="R1" s="3" t="s">
        <v>31</v>
      </c>
      <c r="S1" s="3" t="s">
        <v>32</v>
      </c>
      <c r="T1" s="3" t="s">
        <v>36</v>
      </c>
      <c r="U1" s="3" t="s">
        <v>37</v>
      </c>
      <c r="V1" s="3" t="s">
        <v>39</v>
      </c>
      <c r="W1" s="21" t="s">
        <v>175</v>
      </c>
      <c r="X1" s="21" t="s">
        <v>176</v>
      </c>
      <c r="Y1" s="21" t="s">
        <v>177</v>
      </c>
      <c r="Z1" s="21" t="s">
        <v>44</v>
      </c>
      <c r="AA1" s="21" t="s">
        <v>45</v>
      </c>
      <c r="AB1" s="3" t="s">
        <v>46</v>
      </c>
      <c r="AC1" s="3" t="s">
        <v>47</v>
      </c>
      <c r="AD1" s="3" t="s">
        <v>48</v>
      </c>
      <c r="AE1" s="3" t="s">
        <v>49</v>
      </c>
      <c r="AF1" s="3" t="s">
        <v>52</v>
      </c>
    </row>
    <row r="2" customFormat="false" ht="15" hidden="false" customHeight="false" outlineLevel="0" collapsed="false">
      <c r="A2" s="3"/>
      <c r="B2" s="3"/>
      <c r="C2" s="3"/>
      <c r="D2" s="17" t="n">
        <v>2</v>
      </c>
      <c r="E2" s="17" t="n">
        <f aca="false">D2+1</f>
        <v>3</v>
      </c>
      <c r="F2" s="17" t="n">
        <f aca="false">E2+1</f>
        <v>4</v>
      </c>
      <c r="G2" s="17" t="n">
        <f aca="false">F2+1</f>
        <v>5</v>
      </c>
      <c r="H2" s="17" t="n">
        <f aca="false">G2+1</f>
        <v>6</v>
      </c>
      <c r="I2" s="17" t="n">
        <f aca="false">H2+1</f>
        <v>7</v>
      </c>
      <c r="J2" s="17" t="n">
        <f aca="false">I2+1</f>
        <v>8</v>
      </c>
      <c r="K2" s="17" t="n">
        <f aca="false">J2+1</f>
        <v>9</v>
      </c>
      <c r="L2" s="17" t="n">
        <f aca="false">K2+1</f>
        <v>10</v>
      </c>
      <c r="M2" s="17" t="n">
        <f aca="false">L2+1</f>
        <v>11</v>
      </c>
      <c r="N2" s="17" t="n">
        <f aca="false">M2+1</f>
        <v>12</v>
      </c>
      <c r="O2" s="17" t="n">
        <f aca="false">N2+1</f>
        <v>13</v>
      </c>
      <c r="P2" s="17" t="n">
        <f aca="false">O2+1</f>
        <v>14</v>
      </c>
      <c r="Q2" s="17" t="n">
        <f aca="false">P2+1</f>
        <v>15</v>
      </c>
      <c r="R2" s="17" t="n">
        <f aca="false">Q2+1</f>
        <v>16</v>
      </c>
      <c r="S2" s="17" t="n">
        <f aca="false">R2+1</f>
        <v>17</v>
      </c>
      <c r="T2" s="17" t="n">
        <f aca="false">S2+1</f>
        <v>18</v>
      </c>
      <c r="U2" s="17" t="n">
        <f aca="false">T2+1</f>
        <v>19</v>
      </c>
      <c r="V2" s="17" t="n">
        <f aca="false">U2+1</f>
        <v>20</v>
      </c>
      <c r="W2" s="17" t="n">
        <f aca="false">V2+1</f>
        <v>21</v>
      </c>
      <c r="X2" s="17" t="n">
        <f aca="false">W2+1</f>
        <v>22</v>
      </c>
      <c r="Y2" s="17" t="n">
        <f aca="false">X2+1</f>
        <v>23</v>
      </c>
      <c r="Z2" s="17" t="n">
        <f aca="false">Y2+1</f>
        <v>24</v>
      </c>
      <c r="AA2" s="17" t="n">
        <f aca="false">Z2+1</f>
        <v>25</v>
      </c>
      <c r="AB2" s="17" t="n">
        <f aca="false">AA2+1</f>
        <v>26</v>
      </c>
      <c r="AC2" s="17" t="n">
        <f aca="false">AB2+1</f>
        <v>27</v>
      </c>
      <c r="AD2" s="17" t="n">
        <f aca="false">AC2+1</f>
        <v>28</v>
      </c>
      <c r="AE2" s="17" t="n">
        <f aca="false">AD2+1</f>
        <v>29</v>
      </c>
      <c r="AF2" s="17" t="n">
        <f aca="false">AE2+1</f>
        <v>30</v>
      </c>
    </row>
    <row r="3" customFormat="false" ht="15" hidden="false" customHeight="false" outlineLevel="0" collapsed="false">
      <c r="A3" s="3"/>
      <c r="B3" s="3"/>
      <c r="C3" s="3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</row>
    <row r="4" customFormat="false" ht="15" hidden="false" customHeight="false" outlineLevel="0" collapsed="false">
      <c r="A4" s="36" t="s">
        <v>178</v>
      </c>
      <c r="B4" s="36"/>
      <c r="C4" s="36"/>
      <c r="D4" s="24" t="n">
        <f aca="false">VLOOKUP(0.5,$C$7:$AF$258,D2)</f>
        <v>1542</v>
      </c>
      <c r="E4" s="24" t="n">
        <f aca="false">VLOOKUP(0.5,$C$7:$AF$258,E2)</f>
        <v>60.41101872</v>
      </c>
      <c r="F4" s="24" t="n">
        <f aca="false">VLOOKUP(0.5,$C$7:$AF$258,F2)</f>
        <v>199.974377</v>
      </c>
      <c r="G4" s="24" t="n">
        <f aca="false">VLOOKUP(0.5,$C$7:$AF$258,G2)</f>
        <v>41.7124590163934</v>
      </c>
      <c r="H4" s="24" t="n">
        <f aca="false">VLOOKUP(0.5,$C$7:$AF$258,H2)</f>
        <v>270.1500635</v>
      </c>
      <c r="I4" s="24" t="n">
        <f aca="false">VLOOKUP(0.5,$C$7:$AF$258,I2)</f>
        <v>65.96777731</v>
      </c>
      <c r="J4" s="24" t="n">
        <f aca="false">VLOOKUP(0.5,$C$7:$AF$258,J2)</f>
        <v>140.6741039</v>
      </c>
      <c r="K4" s="24" t="n">
        <f aca="false">VLOOKUP(0.5,$C$7:$AF$258,K2)</f>
        <v>14.35</v>
      </c>
      <c r="L4" s="24" t="n">
        <f aca="false">VLOOKUP(0.5,$C$7:$AF$258,L2)</f>
        <v>200</v>
      </c>
      <c r="M4" s="24" t="n">
        <f aca="false">VLOOKUP(0.5,$C$7:$AF$258,M2)</f>
        <v>128.2152723</v>
      </c>
      <c r="N4" s="24" t="n">
        <f aca="false">VLOOKUP(0.5,$C$7:$AF$258,N2)</f>
        <v>357.5345917</v>
      </c>
      <c r="O4" s="24" t="n">
        <f aca="false">VLOOKUP(0.5,$C$7:$AF$258,O2)</f>
        <v>269.5052798</v>
      </c>
      <c r="P4" s="24" t="n">
        <f aca="false">VLOOKUP(0.5,$C$7:$AF$258,P2)</f>
        <v>150.7304103</v>
      </c>
      <c r="Q4" s="24" t="n">
        <f aca="false">VLOOKUP(0.5,$C$7:$AF$258,Q2)</f>
        <v>40.44459529</v>
      </c>
      <c r="R4" s="24" t="n">
        <f aca="false">VLOOKUP(0.5,$C$7:$AF$258,R2)</f>
        <v>2942</v>
      </c>
      <c r="S4" s="24" t="n">
        <f aca="false">VLOOKUP(0.5,$C$7:$AF$258,S2)</f>
        <v>272.6</v>
      </c>
      <c r="T4" s="24" t="n">
        <f aca="false">VLOOKUP(0.5,$C$7:$AF$258,T2)</f>
        <v>128.0914357</v>
      </c>
      <c r="U4" s="24" t="n">
        <f aca="false">VLOOKUP(0.5,$C$7:$AF$258,U2)</f>
        <v>410</v>
      </c>
      <c r="V4" s="24" t="n">
        <f aca="false">VLOOKUP(0.5,$C$7:$AF$258,V2)</f>
        <v>27.23433594</v>
      </c>
      <c r="W4" s="24" t="n">
        <f aca="false">VLOOKUP(0.5,$C$7:$AF$258,W2)</f>
        <v>8311</v>
      </c>
      <c r="X4" s="24" t="n">
        <f aca="false">VLOOKUP(0.5,$C$7:$AF$258,X2)</f>
        <v>6566</v>
      </c>
      <c r="Y4" s="24" t="n">
        <f aca="false">VLOOKUP(0.5,$C$7:$AF$258,Y2)</f>
        <v>14580</v>
      </c>
      <c r="Z4" s="24" t="n">
        <f aca="false">VLOOKUP(0.5,$C$7:$AF$258,Z2)</f>
        <v>928.7</v>
      </c>
      <c r="AA4" s="24" t="n">
        <f aca="false">VLOOKUP(0.5,$C$7:$AF$258,AA2)</f>
        <v>1299</v>
      </c>
      <c r="AB4" s="24" t="n">
        <f aca="false">VLOOKUP(0.5,$C$7:$AF$258,AB2)</f>
        <v>340.7</v>
      </c>
      <c r="AC4" s="24" t="n">
        <f aca="false">VLOOKUP(0.5,$C$7:$AF$258,AC2)</f>
        <v>220.5919734</v>
      </c>
      <c r="AD4" s="24" t="n">
        <f aca="false">VLOOKUP(0.5,$C$7:$AF$258,AD2)</f>
        <v>124.6358594</v>
      </c>
      <c r="AE4" s="24" t="n">
        <f aca="false">VLOOKUP(0.5,$C$7:$AF$258,AE2)</f>
        <v>250</v>
      </c>
      <c r="AF4" s="24" t="n">
        <f aca="false">VLOOKUP(0.5,$C$7:$AF$258,AF2)</f>
        <v>1000</v>
      </c>
    </row>
    <row r="5" customFormat="false" ht="15" hidden="false" customHeight="false" outlineLevel="0" collapsed="false">
      <c r="A5" s="36"/>
      <c r="B5" s="36"/>
      <c r="C5" s="36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</row>
    <row r="6" customFormat="false" ht="30" hidden="false" customHeight="false" outlineLevel="0" collapsed="false">
      <c r="A6" s="21" t="s">
        <v>179</v>
      </c>
      <c r="B6" s="21" t="s">
        <v>180</v>
      </c>
      <c r="C6" s="21" t="s">
        <v>181</v>
      </c>
      <c r="D6" s="21" t="s">
        <v>182</v>
      </c>
      <c r="E6" s="21" t="s">
        <v>182</v>
      </c>
      <c r="F6" s="21" t="s">
        <v>182</v>
      </c>
      <c r="G6" s="21" t="s">
        <v>182</v>
      </c>
      <c r="H6" s="21" t="s">
        <v>182</v>
      </c>
      <c r="I6" s="21" t="s">
        <v>182</v>
      </c>
      <c r="J6" s="21" t="s">
        <v>182</v>
      </c>
      <c r="K6" s="21" t="s">
        <v>182</v>
      </c>
      <c r="L6" s="21" t="s">
        <v>182</v>
      </c>
      <c r="M6" s="21" t="s">
        <v>182</v>
      </c>
      <c r="N6" s="21" t="s">
        <v>182</v>
      </c>
      <c r="O6" s="21" t="s">
        <v>182</v>
      </c>
      <c r="P6" s="21" t="s">
        <v>182</v>
      </c>
      <c r="Q6" s="21" t="s">
        <v>182</v>
      </c>
      <c r="R6" s="21" t="s">
        <v>182</v>
      </c>
      <c r="S6" s="21" t="s">
        <v>182</v>
      </c>
      <c r="T6" s="21" t="s">
        <v>182</v>
      </c>
      <c r="U6" s="21" t="s">
        <v>182</v>
      </c>
      <c r="V6" s="21" t="s">
        <v>182</v>
      </c>
      <c r="W6" s="21" t="s">
        <v>182</v>
      </c>
      <c r="X6" s="21" t="s">
        <v>182</v>
      </c>
      <c r="Y6" s="21" t="s">
        <v>182</v>
      </c>
      <c r="Z6" s="21" t="s">
        <v>182</v>
      </c>
      <c r="AA6" s="21" t="s">
        <v>182</v>
      </c>
      <c r="AB6" s="21" t="s">
        <v>182</v>
      </c>
      <c r="AC6" s="21" t="s">
        <v>182</v>
      </c>
      <c r="AD6" s="21" t="s">
        <v>182</v>
      </c>
      <c r="AE6" s="21" t="s">
        <v>182</v>
      </c>
      <c r="AF6" s="21" t="s">
        <v>182</v>
      </c>
    </row>
    <row r="7" customFormat="false" ht="15" hidden="false" customHeight="false" outlineLevel="0" collapsed="false">
      <c r="A7" s="37" t="n">
        <v>25599</v>
      </c>
      <c r="B7" s="24" t="n">
        <v>1</v>
      </c>
      <c r="C7" s="17" t="n">
        <f aca="false">B7/($B$1+1)</f>
        <v>0.00395256916996047</v>
      </c>
      <c r="D7" s="17" t="n">
        <f aca="false">'CalLite Replacement'!B811</f>
        <v>28180</v>
      </c>
      <c r="E7" s="24" t="n">
        <f aca="false">'CalLite Replacement'!C725</f>
        <v>1140.608646</v>
      </c>
      <c r="F7" s="24" t="n">
        <f aca="false">'CalLite Replacement'!D725</f>
        <v>3775.677156</v>
      </c>
      <c r="G7" s="38" t="n">
        <v>980.979508196721</v>
      </c>
      <c r="H7" s="24" t="n">
        <f aca="false">'CalLite Replacement'!E761</f>
        <v>3149.974203</v>
      </c>
      <c r="I7" s="24" t="n">
        <f aca="false">'CalLite Replacement'!F761</f>
        <v>1313.075531</v>
      </c>
      <c r="J7" s="24" t="n">
        <f aca="false">'CalLite Replacement'!G761</f>
        <v>2800.090153</v>
      </c>
      <c r="K7" s="24" t="n">
        <f aca="false">'CalLite Replacement'!H726</f>
        <v>3521</v>
      </c>
      <c r="L7" s="24" t="n">
        <f aca="false">'CalLite Replacement'!I585</f>
        <v>277.4</v>
      </c>
      <c r="M7" s="24" t="n">
        <f aca="false">'CalLite Replacement'!J761</f>
        <v>6275.943932</v>
      </c>
      <c r="N7" s="24" t="n">
        <f aca="false">'CalLite Replacement'!K725</f>
        <v>6750.540798</v>
      </c>
      <c r="O7" s="24" t="n">
        <f aca="false">'CalLite Replacement'!L725</f>
        <v>5088.476552</v>
      </c>
      <c r="P7" s="24" t="n">
        <f aca="false">'CalLite Replacement'!M725</f>
        <v>2845.911439</v>
      </c>
      <c r="Q7" s="24" t="n">
        <f aca="false">'CalLite Replacement'!N725</f>
        <v>763.6265047</v>
      </c>
      <c r="R7" s="24" t="n">
        <f aca="false">'CalLite Replacement'!O727</f>
        <v>33335</v>
      </c>
      <c r="S7" s="24" t="n">
        <f aca="false">'CalLite Replacement'!P654</f>
        <v>6468</v>
      </c>
      <c r="T7" s="24" t="n">
        <f aca="false">'CalLite Replacement'!Q725</f>
        <v>2418.469381</v>
      </c>
      <c r="U7" s="39" t="n">
        <v>11284</v>
      </c>
      <c r="V7" s="24" t="n">
        <f aca="false">'CalLite Replacement'!R725</f>
        <v>514.2061779</v>
      </c>
      <c r="W7" s="24" t="n">
        <f aca="false">'CalLite Replacement'!S690</f>
        <v>60366</v>
      </c>
      <c r="X7" s="24" t="n">
        <f aca="false">'CalLite Replacement'!T690</f>
        <v>78599</v>
      </c>
      <c r="Y7" s="24" t="n">
        <f aca="false">'CalLite Replacement'!U726</f>
        <v>77001</v>
      </c>
      <c r="Z7" s="24" t="n">
        <f aca="false">'CalLite Replacement'!V694</f>
        <v>15656</v>
      </c>
      <c r="AA7" s="24" t="n">
        <f aca="false">'CalLite Replacement'!W727</f>
        <v>22284</v>
      </c>
      <c r="AB7" s="24" t="n">
        <f aca="false">'CalLite Replacement'!X727</f>
        <v>8804</v>
      </c>
      <c r="AC7" s="24" t="n">
        <f aca="false">'CalLite Replacement'!Y761</f>
        <v>4390.839504</v>
      </c>
      <c r="AD7" s="24" t="n">
        <f aca="false">'CalLite Replacement'!Z725</f>
        <v>2353.22532</v>
      </c>
      <c r="AE7" s="24" t="n">
        <f aca="false">'CalLite Replacement'!AA693</f>
        <v>16928</v>
      </c>
      <c r="AF7" s="24" t="n">
        <f aca="false">'CalLite Replacement'!AB811</f>
        <v>15097</v>
      </c>
      <c r="AG7" s="17"/>
      <c r="AI7" s="17"/>
    </row>
    <row r="8" customFormat="false" ht="15" hidden="false" customHeight="false" outlineLevel="0" collapsed="false">
      <c r="A8" s="37" t="n">
        <v>25627</v>
      </c>
      <c r="B8" s="24" t="n">
        <f aca="false">B7+1</f>
        <v>2</v>
      </c>
      <c r="C8" s="17" t="n">
        <f aca="false">B8/($B$1+1)</f>
        <v>0.00790513833992095</v>
      </c>
      <c r="D8" s="17" t="n">
        <f aca="false">'CalLite Replacement'!B726</f>
        <v>24296</v>
      </c>
      <c r="E8" s="24" t="n">
        <f aca="false">'CalLite Replacement'!C761</f>
        <v>1106.139396</v>
      </c>
      <c r="F8" s="24" t="n">
        <f aca="false">'CalLite Replacement'!D761</f>
        <v>3661.576005</v>
      </c>
      <c r="G8" s="38" t="n">
        <v>925.374590163935</v>
      </c>
      <c r="H8" s="24" t="n">
        <f aca="false">'CalLite Replacement'!E664</f>
        <v>3000.202493</v>
      </c>
      <c r="I8" s="24" t="n">
        <f aca="false">'CalLite Replacement'!F725</f>
        <v>1244.919299</v>
      </c>
      <c r="J8" s="24" t="n">
        <f aca="false">'CalLite Replacement'!G725</f>
        <v>2654.749243</v>
      </c>
      <c r="K8" s="24" t="n">
        <f aca="false">'CalLite Replacement'!H690</f>
        <v>2529</v>
      </c>
      <c r="L8" s="24" t="n">
        <f aca="false">'CalLite Replacement'!I597</f>
        <v>277.4</v>
      </c>
      <c r="M8" s="24" t="n">
        <f aca="false">'CalLite Replacement'!J724</f>
        <v>5072.247337</v>
      </c>
      <c r="N8" s="24" t="n">
        <f aca="false">'CalLite Replacement'!K761</f>
        <v>6546.539121</v>
      </c>
      <c r="O8" s="24" t="n">
        <f aca="false">'CalLite Replacement'!L761</f>
        <v>4934.702538</v>
      </c>
      <c r="P8" s="24" t="n">
        <f aca="false">'CalLite Replacement'!M761</f>
        <v>2759.907854</v>
      </c>
      <c r="Q8" s="24" t="n">
        <f aca="false">'CalLite Replacement'!N761</f>
        <v>740.5496738</v>
      </c>
      <c r="R8" s="24" t="n">
        <f aca="false">'CalLite Replacement'!O691</f>
        <v>33136</v>
      </c>
      <c r="S8" s="24" t="n">
        <f aca="false">'CalLite Replacement'!P727</f>
        <v>6189</v>
      </c>
      <c r="T8" s="24" t="n">
        <f aca="false">'CalLite Replacement'!Q761</f>
        <v>2345.383117</v>
      </c>
      <c r="U8" s="39" t="n">
        <v>8986</v>
      </c>
      <c r="V8" s="24" t="n">
        <f aca="false">'CalLite Replacement'!R761</f>
        <v>498.6668417</v>
      </c>
      <c r="W8" s="24" t="n">
        <f aca="false">'CalLite Replacement'!S726</f>
        <v>57191</v>
      </c>
      <c r="X8" s="24" t="n">
        <f aca="false">'CalLite Replacement'!T726</f>
        <v>77357</v>
      </c>
      <c r="Y8" s="24" t="n">
        <f aca="false">'CalLite Replacement'!U690</f>
        <v>75113</v>
      </c>
      <c r="Z8" s="24" t="n">
        <f aca="false">'CalLite Replacement'!V727</f>
        <v>15413</v>
      </c>
      <c r="AA8" s="24" t="n">
        <f aca="false">'CalLite Replacement'!W694</f>
        <v>21683</v>
      </c>
      <c r="AB8" s="24" t="n">
        <f aca="false">'CalLite Replacement'!X689</f>
        <v>7808</v>
      </c>
      <c r="AC8" s="24" t="n">
        <f aca="false">'CalLite Replacement'!Y725</f>
        <v>4162.929482</v>
      </c>
      <c r="AD8" s="24" t="n">
        <f aca="false">'CalLite Replacement'!Z761</f>
        <v>2282.110734</v>
      </c>
      <c r="AE8" s="24" t="n">
        <f aca="false">'CalLite Replacement'!AA727</f>
        <v>12630</v>
      </c>
      <c r="AF8" s="24" t="n">
        <f aca="false">'CalLite Replacement'!AB727</f>
        <v>15083</v>
      </c>
      <c r="AG8" s="17"/>
      <c r="AI8" s="17"/>
    </row>
    <row r="9" customFormat="false" ht="15" hidden="false" customHeight="false" outlineLevel="0" collapsed="false">
      <c r="A9" s="37" t="n">
        <v>25658</v>
      </c>
      <c r="B9" s="24" t="n">
        <f aca="false">B8+1</f>
        <v>3</v>
      </c>
      <c r="C9" s="17" t="n">
        <f aca="false">B9/($B$1+1)</f>
        <v>0.0118577075098814</v>
      </c>
      <c r="D9" s="17" t="n">
        <f aca="false">'CalLite Replacement'!B727</f>
        <v>17625</v>
      </c>
      <c r="E9" s="24" t="n">
        <f aca="false">'CalLite Replacement'!C664</f>
        <v>1081.909978</v>
      </c>
      <c r="F9" s="24" t="n">
        <f aca="false">'CalLite Replacement'!D664</f>
        <v>3581.371054</v>
      </c>
      <c r="G9" s="38" t="n">
        <v>812.919344262295</v>
      </c>
      <c r="H9" s="24" t="n">
        <f aca="false">'CalLite Replacement'!E689</f>
        <v>2745.73777</v>
      </c>
      <c r="I9" s="24" t="n">
        <f aca="false">'CalLite Replacement'!F726</f>
        <v>1034.874769</v>
      </c>
      <c r="J9" s="24" t="n">
        <f aca="false">'CalLite Replacement'!G726</f>
        <v>2206.836228</v>
      </c>
      <c r="K9" s="24" t="n">
        <f aca="false">'CalLite Replacement'!H691</f>
        <v>2344</v>
      </c>
      <c r="L9" s="24" t="n">
        <f aca="false">'CalLite Replacement'!I609</f>
        <v>277.4</v>
      </c>
      <c r="M9" s="24" t="n">
        <f aca="false">'CalLite Replacement'!J689</f>
        <v>4880.601928</v>
      </c>
      <c r="N9" s="24" t="n">
        <f aca="false">'CalLite Replacement'!K664</f>
        <v>6403.140527</v>
      </c>
      <c r="O9" s="24" t="n">
        <f aca="false">'CalLite Replacement'!L664</f>
        <v>4826.610401</v>
      </c>
      <c r="P9" s="24" t="n">
        <f aca="false">'CalLite Replacement'!M664</f>
        <v>2699.453483</v>
      </c>
      <c r="Q9" s="24" t="n">
        <f aca="false">'CalLite Replacement'!N664</f>
        <v>724.3283118</v>
      </c>
      <c r="R9" s="24" t="n">
        <f aca="false">'CalLite Replacement'!O690</f>
        <v>27243</v>
      </c>
      <c r="S9" s="24" t="n">
        <f aca="false">'CalLite Replacement'!P689</f>
        <v>6168</v>
      </c>
      <c r="T9" s="24" t="n">
        <f aca="false">'CalLite Replacement'!Q664</f>
        <v>2294.008699</v>
      </c>
      <c r="U9" s="39" t="n">
        <v>7670</v>
      </c>
      <c r="V9" s="24" t="n">
        <f aca="false">'CalLite Replacement'!R664</f>
        <v>487.7437994</v>
      </c>
      <c r="W9" s="24" t="n">
        <f aca="false">'CalLite Replacement'!S691</f>
        <v>56431</v>
      </c>
      <c r="X9" s="24" t="n">
        <f aca="false">'CalLite Replacement'!T691</f>
        <v>73014</v>
      </c>
      <c r="Y9" s="24" t="n">
        <f aca="false">'CalLite Replacement'!U727</f>
        <v>74741</v>
      </c>
      <c r="Z9" s="24" t="n">
        <f aca="false">'CalLite Replacement'!V693</f>
        <v>14261</v>
      </c>
      <c r="AA9" s="24" t="n">
        <f aca="false">'CalLite Replacement'!W693</f>
        <v>20448</v>
      </c>
      <c r="AB9" s="24" t="n">
        <f aca="false">'CalLite Replacement'!X690</f>
        <v>6000</v>
      </c>
      <c r="AC9" s="24" t="n">
        <f aca="false">'CalLite Replacement'!Y726</f>
        <v>3460.554182</v>
      </c>
      <c r="AD9" s="24" t="n">
        <f aca="false">'CalLite Replacement'!Z664</f>
        <v>2232.122265</v>
      </c>
      <c r="AE9" s="24" t="n">
        <f aca="false">'CalLite Replacement'!AA690</f>
        <v>12053</v>
      </c>
      <c r="AF9" s="24" t="n">
        <f aca="false">'CalLite Replacement'!AB726</f>
        <v>14236</v>
      </c>
      <c r="AG9" s="17"/>
      <c r="AI9" s="17"/>
    </row>
    <row r="10" customFormat="false" ht="15" hidden="false" customHeight="false" outlineLevel="0" collapsed="false">
      <c r="A10" s="37" t="n">
        <v>25688</v>
      </c>
      <c r="B10" s="24" t="n">
        <f aca="false">B9+1</f>
        <v>4</v>
      </c>
      <c r="C10" s="17" t="n">
        <f aca="false">B10/($B$1+1)</f>
        <v>0.0158102766798419</v>
      </c>
      <c r="D10" s="17" t="n">
        <f aca="false">'CalLite Replacement'!B629</f>
        <v>17098</v>
      </c>
      <c r="E10" s="24" t="n">
        <f aca="false">'CalLite Replacement'!C726</f>
        <v>1057.691687</v>
      </c>
      <c r="F10" s="24" t="n">
        <f aca="false">'CalLite Replacement'!D726</f>
        <v>3501.202938</v>
      </c>
      <c r="G10" s="38" t="n">
        <v>782.889180327869</v>
      </c>
      <c r="H10" s="24" t="n">
        <f aca="false">'CalLite Replacement'!E735</f>
        <v>2734.810622</v>
      </c>
      <c r="I10" s="24" t="n">
        <f aca="false">'CalLite Replacement'!F664</f>
        <v>993.5236101</v>
      </c>
      <c r="J10" s="24" t="n">
        <f aca="false">'CalLite Replacement'!G664</f>
        <v>2118.656248</v>
      </c>
      <c r="K10" s="24" t="n">
        <f aca="false">'CalLite Replacement'!H699</f>
        <v>2238</v>
      </c>
      <c r="L10" s="24" t="n">
        <f aca="false">'CalLite Replacement'!I633</f>
        <v>277.4</v>
      </c>
      <c r="M10" s="24" t="n">
        <f aca="false">'CalLite Replacement'!J725</f>
        <v>4835.466874</v>
      </c>
      <c r="N10" s="24" t="n">
        <f aca="false">'CalLite Replacement'!K726</f>
        <v>6259.807791</v>
      </c>
      <c r="O10" s="24" t="n">
        <f aca="false">'CalLite Replacement'!L726</f>
        <v>4718.567907</v>
      </c>
      <c r="P10" s="24" t="n">
        <f aca="false">'CalLite Replacement'!M726</f>
        <v>2639.026876</v>
      </c>
      <c r="Q10" s="24" t="n">
        <f aca="false">'CalLite Replacement'!N726</f>
        <v>708.1143994</v>
      </c>
      <c r="R10" s="24" t="n">
        <f aca="false">'CalLite Replacement'!O726</f>
        <v>25586</v>
      </c>
      <c r="S10" s="24" t="n">
        <f aca="false">'CalLite Replacement'!P694</f>
        <v>5910</v>
      </c>
      <c r="T10" s="24" t="n">
        <f aca="false">'CalLite Replacement'!Q726</f>
        <v>2242.657874</v>
      </c>
      <c r="U10" s="39" t="n">
        <v>6890</v>
      </c>
      <c r="V10" s="24" t="n">
        <f aca="false">'CalLite Replacement'!R726</f>
        <v>476.8257736</v>
      </c>
      <c r="W10" s="24" t="n">
        <f aca="false">'CalLite Replacement'!S583</f>
        <v>45195</v>
      </c>
      <c r="X10" s="24" t="n">
        <f aca="false">'CalLite Replacement'!T581</f>
        <v>54724</v>
      </c>
      <c r="Y10" s="24" t="n">
        <f aca="false">'CalLite Replacement'!U691</f>
        <v>74661</v>
      </c>
      <c r="Z10" s="24" t="n">
        <f aca="false">'CalLite Replacement'!V692</f>
        <v>13593</v>
      </c>
      <c r="AA10" s="24" t="n">
        <f aca="false">'CalLite Replacement'!W690</f>
        <v>17707</v>
      </c>
      <c r="AB10" s="24" t="n">
        <f aca="false">'CalLite Replacement'!X654</f>
        <v>5479</v>
      </c>
      <c r="AC10" s="24" t="n">
        <f aca="false">'CalLite Replacement'!Y664</f>
        <v>3322.278584</v>
      </c>
      <c r="AD10" s="24" t="n">
        <f aca="false">'CalLite Replacement'!Z726</f>
        <v>2182.156753</v>
      </c>
      <c r="AE10" s="24" t="n">
        <f aca="false">'CalLite Replacement'!AA691</f>
        <v>10350</v>
      </c>
      <c r="AF10" s="24" t="n">
        <f aca="false">'CalLite Replacement'!AB691</f>
        <v>12975</v>
      </c>
      <c r="AG10" s="17"/>
      <c r="AI10" s="17"/>
    </row>
    <row r="11" customFormat="false" ht="15" hidden="false" customHeight="false" outlineLevel="0" collapsed="false">
      <c r="A11" s="37" t="n">
        <v>25719</v>
      </c>
      <c r="B11" s="24" t="n">
        <f aca="false">B10+1</f>
        <v>5</v>
      </c>
      <c r="C11" s="17" t="n">
        <f aca="false">B11/($B$1+1)</f>
        <v>0.0197628458498024</v>
      </c>
      <c r="D11" s="17" t="n">
        <f aca="false">'CalLite Replacement'!B680</f>
        <v>17045</v>
      </c>
      <c r="E11" s="24" t="n">
        <f aca="false">'CalLite Replacement'!C735</f>
        <v>915.119302</v>
      </c>
      <c r="F11" s="24" t="n">
        <f aca="false">'CalLite Replacement'!D735</f>
        <v>3029.255526</v>
      </c>
      <c r="G11" s="38" t="n">
        <v>752.26262295082</v>
      </c>
      <c r="H11" s="24" t="n">
        <f aca="false">'CalLite Replacement'!E725</f>
        <v>2587.745085</v>
      </c>
      <c r="I11" s="24" t="n">
        <f aca="false">'CalLite Replacement'!F735</f>
        <v>827.7740644</v>
      </c>
      <c r="J11" s="24" t="n">
        <f aca="false">'CalLite Replacement'!G735</f>
        <v>1765.200822</v>
      </c>
      <c r="K11" s="24" t="n">
        <f aca="false">'CalLite Replacement'!H687</f>
        <v>2107</v>
      </c>
      <c r="L11" s="24" t="n">
        <f aca="false">'CalLite Replacement'!I645</f>
        <v>277.4</v>
      </c>
      <c r="M11" s="24" t="n">
        <f aca="false">'CalLite Replacement'!J712</f>
        <v>4464.96691</v>
      </c>
      <c r="N11" s="24" t="n">
        <f aca="false">'CalLite Replacement'!K735</f>
        <v>5416.012061</v>
      </c>
      <c r="O11" s="24" t="n">
        <f aca="false">'CalLite Replacement'!L735</f>
        <v>4082.524823</v>
      </c>
      <c r="P11" s="24" t="n">
        <f aca="false">'CalLite Replacement'!M735</f>
        <v>2283.297166</v>
      </c>
      <c r="Q11" s="24" t="n">
        <f aca="false">'CalLite Replacement'!N735</f>
        <v>612.6635603</v>
      </c>
      <c r="R11" s="24" t="n">
        <f aca="false">'CalLite Replacement'!O583</f>
        <v>25399</v>
      </c>
      <c r="S11" s="24" t="n">
        <f aca="false">'CalLite Replacement'!P690</f>
        <v>5652</v>
      </c>
      <c r="T11" s="24" t="n">
        <f aca="false">'CalLite Replacement'!Q735</f>
        <v>1940.357037</v>
      </c>
      <c r="U11" s="39" t="n">
        <v>6438</v>
      </c>
      <c r="V11" s="24" t="n">
        <f aca="false">'CalLite Replacement'!R735</f>
        <v>412.5516673</v>
      </c>
      <c r="W11" s="24" t="n">
        <f aca="false">'CalLite Replacement'!S581</f>
        <v>43913</v>
      </c>
      <c r="X11" s="24" t="n">
        <f aca="false">'CalLite Replacement'!T583</f>
        <v>54424</v>
      </c>
      <c r="Y11" s="24" t="n">
        <f aca="false">'CalLite Replacement'!U689</f>
        <v>74576</v>
      </c>
      <c r="Z11" s="24" t="n">
        <f aca="false">'CalLite Replacement'!V691</f>
        <v>12589</v>
      </c>
      <c r="AA11" s="24" t="n">
        <f aca="false">'CalLite Replacement'!W692</f>
        <v>17443</v>
      </c>
      <c r="AB11" s="24" t="n">
        <f aca="false">'CalLite Replacement'!X691</f>
        <v>5371</v>
      </c>
      <c r="AC11" s="24" t="n">
        <f aca="false">'CalLite Replacement'!Y735</f>
        <v>2768.022842</v>
      </c>
      <c r="AD11" s="24" t="n">
        <f aca="false">'CalLite Replacement'!Z735</f>
        <v>1888.011212</v>
      </c>
      <c r="AE11" s="24" t="n">
        <f aca="false">'CalLite Replacement'!AA680</f>
        <v>9654</v>
      </c>
      <c r="AF11" s="24" t="n">
        <f aca="false">'CalLite Replacement'!AB680</f>
        <v>12527</v>
      </c>
      <c r="AG11" s="17"/>
      <c r="AI11" s="17"/>
    </row>
    <row r="12" customFormat="false" ht="15" hidden="false" customHeight="false" outlineLevel="0" collapsed="false">
      <c r="A12" s="37" t="n">
        <v>25749</v>
      </c>
      <c r="B12" s="24" t="n">
        <f aca="false">B11+1</f>
        <v>6</v>
      </c>
      <c r="C12" s="17" t="n">
        <f aca="false">B12/($B$1+1)</f>
        <v>0.0237154150197628</v>
      </c>
      <c r="D12" s="17" t="n">
        <f aca="false">'CalLite Replacement'!B676</f>
        <v>16923</v>
      </c>
      <c r="E12" s="24" t="n">
        <f aca="false">'CalLite Replacement'!C616</f>
        <v>814.0362952</v>
      </c>
      <c r="F12" s="24" t="n">
        <f aca="false">'CalLite Replacement'!D616</f>
        <v>2694.647506</v>
      </c>
      <c r="G12" s="38" t="n">
        <v>689.097540983607</v>
      </c>
      <c r="H12" s="24" t="n">
        <f aca="false">'CalLite Replacement'!E604</f>
        <v>2555.325239</v>
      </c>
      <c r="I12" s="24" t="n">
        <f aca="false">'CalLite Replacement'!F616</f>
        <v>812.1023312</v>
      </c>
      <c r="J12" s="24" t="n">
        <f aca="false">'CalLite Replacement'!G616</f>
        <v>1731.781369</v>
      </c>
      <c r="K12" s="24" t="n">
        <f aca="false">'CalLite Replacement'!H654</f>
        <v>1995</v>
      </c>
      <c r="L12" s="24" t="n">
        <f aca="false">'CalLite Replacement'!I657</f>
        <v>277.4</v>
      </c>
      <c r="M12" s="24" t="n">
        <f aca="false">'CalLite Replacement'!J726</f>
        <v>4226.702379</v>
      </c>
      <c r="N12" s="24" t="n">
        <f aca="false">'CalLite Replacement'!K616</f>
        <v>4817.765709</v>
      </c>
      <c r="O12" s="24" t="n">
        <f aca="false">'CalLite Replacement'!L616</f>
        <v>3631.57391</v>
      </c>
      <c r="P12" s="24" t="n">
        <f aca="false">'CalLite Replacement'!M616</f>
        <v>2031.086834</v>
      </c>
      <c r="Q12" s="24" t="n">
        <f aca="false">'CalLite Replacement'!N616</f>
        <v>544.9894606</v>
      </c>
      <c r="R12" s="24" t="n">
        <f aca="false">'CalLite Replacement'!O700</f>
        <v>23645</v>
      </c>
      <c r="S12" s="24" t="n">
        <f aca="false">'CalLite Replacement'!P680</f>
        <v>5624</v>
      </c>
      <c r="T12" s="24" t="n">
        <f aca="false">'CalLite Replacement'!Q616</f>
        <v>1726.02747</v>
      </c>
      <c r="U12" s="39" t="n">
        <v>6433</v>
      </c>
      <c r="V12" s="24" t="n">
        <f aca="false">'CalLite Replacement'!R616</f>
        <v>366.981693</v>
      </c>
      <c r="W12" s="24" t="n">
        <f aca="false">'CalLite Replacement'!S595</f>
        <v>43273</v>
      </c>
      <c r="X12" s="24" t="n">
        <f aca="false">'CalLite Replacement'!T654</f>
        <v>54173</v>
      </c>
      <c r="Y12" s="24" t="n">
        <f aca="false">'CalLite Replacement'!U700</f>
        <v>74390</v>
      </c>
      <c r="Z12" s="24" t="n">
        <f aca="false">'CalLite Replacement'!V690</f>
        <v>11364</v>
      </c>
      <c r="AA12" s="24" t="n">
        <f aca="false">'CalLite Replacement'!W689</f>
        <v>17260</v>
      </c>
      <c r="AB12" s="24" t="n">
        <f aca="false">'CalLite Replacement'!X678</f>
        <v>4912</v>
      </c>
      <c r="AC12" s="24" t="n">
        <f aca="false">'CalLite Replacement'!Y616</f>
        <v>2715.617581</v>
      </c>
      <c r="AD12" s="24" t="n">
        <f aca="false">'CalLite Replacement'!Z616</f>
        <v>1679.463704</v>
      </c>
      <c r="AE12" s="24" t="n">
        <f aca="false">'CalLite Replacement'!AA679</f>
        <v>6790</v>
      </c>
      <c r="AF12" s="24" t="n">
        <f aca="false">'CalLite Replacement'!AB676</f>
        <v>12510</v>
      </c>
      <c r="AG12" s="17"/>
      <c r="AI12" s="17"/>
    </row>
    <row r="13" customFormat="false" ht="15" hidden="false" customHeight="false" outlineLevel="0" collapsed="false">
      <c r="A13" s="37" t="n">
        <v>25780</v>
      </c>
      <c r="B13" s="24" t="n">
        <f aca="false">B12+1</f>
        <v>7</v>
      </c>
      <c r="C13" s="17" t="n">
        <f aca="false">B13/($B$1+1)</f>
        <v>0.0276679841897233</v>
      </c>
      <c r="D13" s="17" t="n">
        <f aca="false">'CalLite Replacement'!B631</f>
        <v>16745</v>
      </c>
      <c r="E13" s="24" t="n">
        <f aca="false">'CalLite Replacement'!C724</f>
        <v>775.9234617</v>
      </c>
      <c r="F13" s="24" t="n">
        <f aca="false">'CalLite Replacement'!D724</f>
        <v>2568.485255</v>
      </c>
      <c r="G13" s="38" t="n">
        <v>576.045901639344</v>
      </c>
      <c r="H13" s="24" t="n">
        <f aca="false">'CalLite Replacement'!E711</f>
        <v>2538.585545</v>
      </c>
      <c r="I13" s="24" t="n">
        <f aca="false">'CalLite Replacement'!F689</f>
        <v>803.9445136</v>
      </c>
      <c r="J13" s="24" t="n">
        <f aca="false">'CalLite Replacement'!G689</f>
        <v>1714.385093</v>
      </c>
      <c r="K13" s="24" t="n">
        <f aca="false">'CalLite Replacement'!H700</f>
        <v>1707</v>
      </c>
      <c r="L13" s="24" t="n">
        <f aca="false">'CalLite Replacement'!I669</f>
        <v>277.4</v>
      </c>
      <c r="M13" s="24" t="n">
        <f aca="false">'CalLite Replacement'!J688</f>
        <v>4026.306156</v>
      </c>
      <c r="N13" s="24" t="n">
        <f aca="false">'CalLite Replacement'!K724</f>
        <v>4592.199965</v>
      </c>
      <c r="O13" s="24" t="n">
        <f aca="false">'CalLite Replacement'!L724</f>
        <v>3461.545162</v>
      </c>
      <c r="P13" s="24" t="n">
        <f aca="false">'CalLite Replacement'!M724</f>
        <v>1935.992211</v>
      </c>
      <c r="Q13" s="24" t="n">
        <f aca="false">'CalLite Replacement'!N724</f>
        <v>519.4732856</v>
      </c>
      <c r="R13" s="24" t="n">
        <f aca="false">'CalLite Replacement'!O689</f>
        <v>22657</v>
      </c>
      <c r="S13" s="24" t="n">
        <f aca="false">'CalLite Replacement'!P726</f>
        <v>5441</v>
      </c>
      <c r="T13" s="24" t="n">
        <f aca="false">'CalLite Replacement'!Q724</f>
        <v>1645.215597</v>
      </c>
      <c r="U13" s="39" t="n">
        <v>6033</v>
      </c>
      <c r="V13" s="24" t="n">
        <f aca="false">'CalLite Replacement'!R724</f>
        <v>349.7997661</v>
      </c>
      <c r="W13" s="24" t="n">
        <f aca="false">'CalLite Replacement'!S654</f>
        <v>42524</v>
      </c>
      <c r="X13" s="24" t="n">
        <f aca="false">'CalLite Replacement'!T595</f>
        <v>52546</v>
      </c>
      <c r="Y13" s="24" t="n">
        <f aca="false">'CalLite Replacement'!U811</f>
        <v>74356</v>
      </c>
      <c r="Z13" s="24" t="n">
        <f aca="false">'CalLite Replacement'!V632</f>
        <v>10770</v>
      </c>
      <c r="AA13" s="24" t="n">
        <f aca="false">'CalLite Replacement'!W691</f>
        <v>16702</v>
      </c>
      <c r="AB13" s="24" t="n">
        <f aca="false">'CalLite Replacement'!X726</f>
        <v>4322</v>
      </c>
      <c r="AC13" s="24" t="n">
        <f aca="false">'CalLite Replacement'!Y689</f>
        <v>2688.338368</v>
      </c>
      <c r="AD13" s="24" t="n">
        <f aca="false">'CalLite Replacement'!Z724</f>
        <v>1600.831927</v>
      </c>
      <c r="AE13" s="24" t="n">
        <f aca="false">'CalLite Replacement'!AA656</f>
        <v>6567</v>
      </c>
      <c r="AF13" s="24" t="n">
        <f aca="false">'CalLite Replacement'!AB654</f>
        <v>11551</v>
      </c>
      <c r="AG13" s="17"/>
      <c r="AI13" s="17"/>
    </row>
    <row r="14" customFormat="false" ht="15" hidden="false" customHeight="false" outlineLevel="0" collapsed="false">
      <c r="A14" s="37" t="n">
        <v>25811</v>
      </c>
      <c r="B14" s="24" t="n">
        <f aca="false">B13+1</f>
        <v>8</v>
      </c>
      <c r="C14" s="17" t="n">
        <f aca="false">B14/($B$1+1)</f>
        <v>0.0316205533596838</v>
      </c>
      <c r="D14" s="17" t="n">
        <f aca="false">'CalLite Replacement'!B689</f>
        <v>15279</v>
      </c>
      <c r="E14" s="24" t="n">
        <f aca="false">'CalLite Replacement'!C689</f>
        <v>697.5664317</v>
      </c>
      <c r="F14" s="24" t="n">
        <f aca="false">'CalLite Replacement'!D689</f>
        <v>2309.10545</v>
      </c>
      <c r="G14" s="38" t="n">
        <v>573.274426229508</v>
      </c>
      <c r="H14" s="24" t="n">
        <f aca="false">'CalLite Replacement'!E605</f>
        <v>2208.18481</v>
      </c>
      <c r="I14" s="24" t="n">
        <f aca="false">'CalLite Replacement'!F724</f>
        <v>715.9410921</v>
      </c>
      <c r="J14" s="24" t="n">
        <f aca="false">'CalLite Replacement'!G724</f>
        <v>1526.720706</v>
      </c>
      <c r="K14" s="24" t="n">
        <f aca="false">'CalLite Replacement'!H677</f>
        <v>1685</v>
      </c>
      <c r="L14" s="24" t="n">
        <f aca="false">'CalLite Replacement'!I681</f>
        <v>277.4</v>
      </c>
      <c r="M14" s="24" t="n">
        <f aca="false">'CalLite Replacement'!J735</f>
        <v>3974.000674</v>
      </c>
      <c r="N14" s="24" t="n">
        <f aca="false">'CalLite Replacement'!K689</f>
        <v>4128.454289</v>
      </c>
      <c r="O14" s="24" t="n">
        <f aca="false">'CalLite Replacement'!L689</f>
        <v>3111.979243</v>
      </c>
      <c r="P14" s="24" t="n">
        <f aca="false">'CalLite Replacement'!M689</f>
        <v>1740.485042</v>
      </c>
      <c r="Q14" s="24" t="n">
        <f aca="false">'CalLite Replacement'!N689</f>
        <v>467.0140086</v>
      </c>
      <c r="R14" s="24" t="n">
        <f aca="false">'CalLite Replacement'!O581</f>
        <v>20031</v>
      </c>
      <c r="S14" s="24" t="n">
        <f aca="false">'CalLite Replacement'!P693</f>
        <v>5390</v>
      </c>
      <c r="T14" s="24" t="n">
        <f aca="false">'CalLite Replacement'!Q689</f>
        <v>1479.072654</v>
      </c>
      <c r="U14" s="39" t="n">
        <v>5993</v>
      </c>
      <c r="V14" s="24" t="n">
        <f aca="false">'CalLite Replacement'!R689</f>
        <v>314.4750568</v>
      </c>
      <c r="W14" s="24" t="n">
        <f aca="false">'CalLite Replacement'!S689</f>
        <v>40583</v>
      </c>
      <c r="X14" s="24" t="n">
        <f aca="false">'CalLite Replacement'!T689</f>
        <v>50981</v>
      </c>
      <c r="Y14" s="24" t="n">
        <f aca="false">'CalLite Replacement'!U654</f>
        <v>74309</v>
      </c>
      <c r="Z14" s="24" t="n">
        <f aca="false">'CalLite Replacement'!V689</f>
        <v>10483</v>
      </c>
      <c r="AA14" s="24" t="n">
        <f aca="false">'CalLite Replacement'!W680</f>
        <v>15195</v>
      </c>
      <c r="AB14" s="24" t="n">
        <f aca="false">'CalLite Replacement'!X687</f>
        <v>4172</v>
      </c>
      <c r="AC14" s="24" t="n">
        <f aca="false">'CalLite Replacement'!Y724</f>
        <v>2394.060628</v>
      </c>
      <c r="AD14" s="24" t="n">
        <f aca="false">'CalLite Replacement'!Z689</f>
        <v>1439.171091</v>
      </c>
      <c r="AE14" s="24" t="n">
        <f aca="false">'CalLite Replacement'!AA689</f>
        <v>6393</v>
      </c>
      <c r="AF14" s="24" t="n">
        <f aca="false">'CalLite Replacement'!AB681</f>
        <v>11175</v>
      </c>
      <c r="AG14" s="17"/>
      <c r="AI14" s="17"/>
    </row>
    <row r="15" customFormat="false" ht="15" hidden="false" customHeight="false" outlineLevel="0" collapsed="false">
      <c r="A15" s="37" t="n">
        <v>25841</v>
      </c>
      <c r="B15" s="24" t="n">
        <f aca="false">B14+1</f>
        <v>9</v>
      </c>
      <c r="C15" s="17" t="n">
        <f aca="false">B15/($B$1+1)</f>
        <v>0.0355731225296443</v>
      </c>
      <c r="D15" s="17" t="n">
        <f aca="false">'CalLite Replacement'!B678</f>
        <v>15085</v>
      </c>
      <c r="E15" s="24" t="n">
        <f aca="false">'CalLite Replacement'!C630</f>
        <v>665.2472949</v>
      </c>
      <c r="F15" s="24" t="n">
        <f aca="false">'CalLite Replacement'!D630</f>
        <v>2202.121668</v>
      </c>
      <c r="G15" s="38" t="n">
        <v>530.755081967213</v>
      </c>
      <c r="H15" s="24" t="n">
        <f aca="false">'CalLite Replacement'!E798</f>
        <v>2168.413776</v>
      </c>
      <c r="I15" s="24" t="n">
        <f aca="false">'CalLite Replacement'!F605</f>
        <v>699.6558744</v>
      </c>
      <c r="J15" s="24" t="n">
        <f aca="false">'CalLite Replacement'!G605</f>
        <v>1491.993018</v>
      </c>
      <c r="K15" s="24" t="n">
        <f aca="false">'CalLite Replacement'!H679</f>
        <v>1461</v>
      </c>
      <c r="L15" s="24" t="n">
        <f aca="false">'CalLite Replacement'!I693</f>
        <v>277.4</v>
      </c>
      <c r="M15" s="24" t="n">
        <f aca="false">'CalLite Replacement'!J664</f>
        <v>3270.429441</v>
      </c>
      <c r="N15" s="24" t="n">
        <f aca="false">'CalLite Replacement'!K630</f>
        <v>3937.17777</v>
      </c>
      <c r="O15" s="24" t="n">
        <f aca="false">'CalLite Replacement'!L630</f>
        <v>2967.797301</v>
      </c>
      <c r="P15" s="24" t="n">
        <f aca="false">'CalLite Replacement'!M630</f>
        <v>1659.846164</v>
      </c>
      <c r="Q15" s="24" t="n">
        <f aca="false">'CalLite Replacement'!N630</f>
        <v>445.3766577</v>
      </c>
      <c r="R15" s="24" t="n">
        <f aca="false">'CalLite Replacement'!O699</f>
        <v>18092</v>
      </c>
      <c r="S15" s="24" t="n">
        <f aca="false">'CalLite Replacement'!P681</f>
        <v>4563</v>
      </c>
      <c r="T15" s="24" t="n">
        <f aca="false">'CalLite Replacement'!Q630</f>
        <v>1410.545343</v>
      </c>
      <c r="U15" s="39" t="n">
        <v>5925</v>
      </c>
      <c r="V15" s="24" t="n">
        <f aca="false">'CalLite Replacement'!R630</f>
        <v>299.9050288</v>
      </c>
      <c r="W15" s="24" t="n">
        <f aca="false">'CalLite Replacement'!S700</f>
        <v>37583</v>
      </c>
      <c r="X15" s="24" t="n">
        <f aca="false">'CalLite Replacement'!T700</f>
        <v>48240</v>
      </c>
      <c r="Y15" s="24" t="n">
        <f aca="false">'CalLite Replacement'!U583</f>
        <v>74161</v>
      </c>
      <c r="Z15" s="24" t="n">
        <f aca="false">'CalLite Replacement'!V680</f>
        <v>8521</v>
      </c>
      <c r="AA15" s="24" t="n">
        <f aca="false">'CalLite Replacement'!W654</f>
        <v>14209</v>
      </c>
      <c r="AB15" s="24" t="n">
        <f aca="false">'CalLite Replacement'!X700</f>
        <v>4075</v>
      </c>
      <c r="AC15" s="24" t="n">
        <f aca="false">'CalLite Replacement'!Y605</f>
        <v>2339.603915</v>
      </c>
      <c r="AD15" s="24" t="n">
        <f aca="false">'CalLite Replacement'!Z630</f>
        <v>1372.492471</v>
      </c>
      <c r="AE15" s="24" t="n">
        <f aca="false">'CalLite Replacement'!AA681</f>
        <v>6203</v>
      </c>
      <c r="AF15" s="24" t="n">
        <f aca="false">'CalLite Replacement'!AB690</f>
        <v>10286</v>
      </c>
      <c r="AG15" s="17"/>
      <c r="AI15" s="17"/>
    </row>
    <row r="16" customFormat="false" ht="15" hidden="false" customHeight="false" outlineLevel="0" collapsed="false">
      <c r="A16" s="37" t="n">
        <v>25872</v>
      </c>
      <c r="B16" s="24" t="n">
        <f aca="false">B15+1</f>
        <v>10</v>
      </c>
      <c r="C16" s="17" t="n">
        <f aca="false">B16/($B$1+1)</f>
        <v>0.0395256916996047</v>
      </c>
      <c r="D16" s="17" t="n">
        <f aca="false">'CalLite Replacement'!B675</f>
        <v>14745</v>
      </c>
      <c r="E16" s="24" t="n">
        <f aca="false">'CalLite Replacement'!C711</f>
        <v>661.0147818</v>
      </c>
      <c r="F16" s="24" t="n">
        <f aca="false">'CalLite Replacement'!D711</f>
        <v>2188.111076</v>
      </c>
      <c r="G16" s="38" t="n">
        <v>525.87868852459</v>
      </c>
      <c r="H16" s="24" t="n">
        <f aca="false">'CalLite Replacement'!E726</f>
        <v>2132.844293</v>
      </c>
      <c r="I16" s="24" t="n">
        <f aca="false">'CalLite Replacement'!F604</f>
        <v>690.2435448</v>
      </c>
      <c r="J16" s="24" t="n">
        <f aca="false">'CalLite Replacement'!G604</f>
        <v>1471.921536</v>
      </c>
      <c r="K16" s="24" t="n">
        <f aca="false">'CalLite Replacement'!H689</f>
        <v>1450</v>
      </c>
      <c r="L16" s="24" t="n">
        <f aca="false">'CalLite Replacement'!I705</f>
        <v>277.4</v>
      </c>
      <c r="M16" s="24" t="n">
        <f aca="false">'CalLite Replacement'!J711</f>
        <v>3178.704756</v>
      </c>
      <c r="N16" s="24" t="n">
        <f aca="false">'CalLite Replacement'!K711</f>
        <v>3912.128203</v>
      </c>
      <c r="O16" s="24" t="n">
        <f aca="false">'CalLite Replacement'!L711</f>
        <v>2948.915239</v>
      </c>
      <c r="P16" s="24" t="n">
        <f aca="false">'CalLite Replacement'!M711</f>
        <v>1649.2857</v>
      </c>
      <c r="Q16" s="24" t="n">
        <f aca="false">'CalLite Replacement'!N711</f>
        <v>442.543031</v>
      </c>
      <c r="R16" s="24" t="n">
        <f aca="false">'CalLite Replacement'!O680</f>
        <v>17099</v>
      </c>
      <c r="S16" s="24" t="n">
        <f aca="false">'CalLite Replacement'!P695</f>
        <v>4208</v>
      </c>
      <c r="T16" s="24" t="n">
        <f aca="false">'CalLite Replacement'!Q711</f>
        <v>1401.571009</v>
      </c>
      <c r="U16" s="39" t="n">
        <v>5918</v>
      </c>
      <c r="V16" s="24" t="n">
        <f aca="false">'CalLite Replacement'!R711</f>
        <v>297.9969385</v>
      </c>
      <c r="W16" s="24" t="n">
        <f aca="false">'CalLite Replacement'!S676</f>
        <v>32106</v>
      </c>
      <c r="X16" s="24" t="n">
        <f aca="false">'CalLite Replacement'!T676</f>
        <v>40688</v>
      </c>
      <c r="Y16" s="24" t="n">
        <f aca="false">'CalLite Replacement'!U676</f>
        <v>74103</v>
      </c>
      <c r="Z16" s="24" t="n">
        <f aca="false">'CalLite Replacement'!V633</f>
        <v>7981</v>
      </c>
      <c r="AA16" s="24" t="n">
        <f aca="false">'CalLite Replacement'!W632</f>
        <v>13150</v>
      </c>
      <c r="AB16" s="24" t="n">
        <f aca="false">'CalLite Replacement'!X701</f>
        <v>3752</v>
      </c>
      <c r="AC16" s="24" t="n">
        <f aca="false">'CalLite Replacement'!Y604</f>
        <v>2308.129695</v>
      </c>
      <c r="AD16" s="24" t="n">
        <f aca="false">'CalLite Replacement'!Z711</f>
        <v>1363.760241</v>
      </c>
      <c r="AE16" s="24" t="n">
        <f aca="false">'CalLite Replacement'!AA654</f>
        <v>6127</v>
      </c>
      <c r="AF16" s="24" t="n">
        <f aca="false">'CalLite Replacement'!AB700</f>
        <v>10206</v>
      </c>
      <c r="AG16" s="17"/>
      <c r="AI16" s="17"/>
    </row>
    <row r="17" customFormat="false" ht="15" hidden="false" customHeight="false" outlineLevel="0" collapsed="false">
      <c r="A17" s="37" t="n">
        <v>25902</v>
      </c>
      <c r="B17" s="24" t="n">
        <f aca="false">B16+1</f>
        <v>11</v>
      </c>
      <c r="C17" s="17" t="n">
        <f aca="false">B17/($B$1+1)</f>
        <v>0.0434782608695652</v>
      </c>
      <c r="D17" s="17" t="n">
        <f aca="false">'CalLite Replacement'!B653</f>
        <v>13940</v>
      </c>
      <c r="E17" s="24" t="n">
        <f aca="false">'CalLite Replacement'!C615</f>
        <v>657.1981275</v>
      </c>
      <c r="F17" s="24" t="n">
        <f aca="false">'CalLite Replacement'!D615</f>
        <v>2175.477071</v>
      </c>
      <c r="G17" s="38" t="n">
        <v>506.373114754098</v>
      </c>
      <c r="H17" s="24" t="n">
        <f aca="false">'CalLite Replacement'!E762</f>
        <v>2104.852181</v>
      </c>
      <c r="I17" s="24" t="n">
        <f aca="false">'CalLite Replacement'!F630</f>
        <v>659.328747</v>
      </c>
      <c r="J17" s="24" t="n">
        <f aca="false">'CalLite Replacement'!G630</f>
        <v>1405.996752</v>
      </c>
      <c r="K17" s="24" t="n">
        <f aca="false">'CalLite Replacement'!H678</f>
        <v>1291</v>
      </c>
      <c r="L17" s="24" t="n">
        <f aca="false">'CalLite Replacement'!I717</f>
        <v>277.4</v>
      </c>
      <c r="M17" s="24" t="n">
        <f aca="false">'CalLite Replacement'!J713</f>
        <v>3118.271105</v>
      </c>
      <c r="N17" s="24" t="n">
        <f aca="false">'CalLite Replacement'!K615</f>
        <v>3889.539841</v>
      </c>
      <c r="O17" s="24" t="n">
        <f aca="false">'CalLite Replacement'!L615</f>
        <v>2931.888403</v>
      </c>
      <c r="P17" s="24" t="n">
        <f aca="false">'CalLite Replacement'!M615</f>
        <v>1639.762836</v>
      </c>
      <c r="Q17" s="24" t="n">
        <f aca="false">'CalLite Replacement'!N615</f>
        <v>439.9878176</v>
      </c>
      <c r="R17" s="24" t="n">
        <f aca="false">'CalLite Replacement'!O679</f>
        <v>16534</v>
      </c>
      <c r="S17" s="24" t="n">
        <f aca="false">'CalLite Replacement'!P678</f>
        <v>4076</v>
      </c>
      <c r="T17" s="24" t="n">
        <f aca="false">'CalLite Replacement'!Q615</f>
        <v>1393.478433</v>
      </c>
      <c r="U17" s="39" t="n">
        <v>4918</v>
      </c>
      <c r="V17" s="24" t="n">
        <f aca="false">'CalLite Replacement'!R615</f>
        <v>296.2763244</v>
      </c>
      <c r="W17" s="24" t="n">
        <f aca="false">'CalLite Replacement'!S727</f>
        <v>26876</v>
      </c>
      <c r="X17" s="24" t="n">
        <f aca="false">'CalLite Replacement'!T727</f>
        <v>34420</v>
      </c>
      <c r="Y17" s="24" t="n">
        <f aca="false">'CalLite Replacement'!U680</f>
        <v>73897</v>
      </c>
      <c r="Z17" s="24" t="n">
        <f aca="false">'CalLite Replacement'!V688</f>
        <v>7803</v>
      </c>
      <c r="AA17" s="24" t="n">
        <f aca="false">'CalLite Replacement'!W633</f>
        <v>12385</v>
      </c>
      <c r="AB17" s="24" t="n">
        <f aca="false">'CalLite Replacement'!X688</f>
        <v>3057</v>
      </c>
      <c r="AC17" s="24" t="n">
        <f aca="false">'CalLite Replacement'!Y630</f>
        <v>2204.752614</v>
      </c>
      <c r="AD17" s="24" t="n">
        <f aca="false">'CalLite Replacement'!Z615</f>
        <v>1355.885982</v>
      </c>
      <c r="AE17" s="24" t="n">
        <f aca="false">'CalLite Replacement'!AA653</f>
        <v>5891</v>
      </c>
      <c r="AF17" s="24" t="n">
        <f aca="false">'CalLite Replacement'!AB583</f>
        <v>9879</v>
      </c>
      <c r="AG17" s="17"/>
      <c r="AI17" s="17"/>
    </row>
    <row r="18" customFormat="false" ht="15" hidden="false" customHeight="false" outlineLevel="0" collapsed="false">
      <c r="A18" s="37" t="n">
        <v>25933</v>
      </c>
      <c r="B18" s="24" t="n">
        <f aca="false">B17+1</f>
        <v>12</v>
      </c>
      <c r="C18" s="17" t="n">
        <f aca="false">B18/($B$1+1)</f>
        <v>0.0474308300395257</v>
      </c>
      <c r="D18" s="17" t="n">
        <f aca="false">'CalLite Replacement'!B763</f>
        <v>13224</v>
      </c>
      <c r="E18" s="24" t="n">
        <f aca="false">'CalLite Replacement'!C605</f>
        <v>640.817012</v>
      </c>
      <c r="F18" s="24" t="n">
        <f aca="false">'CalLite Replacement'!D605</f>
        <v>2121.251809</v>
      </c>
      <c r="G18" s="38" t="n">
        <v>480.710655737705</v>
      </c>
      <c r="H18" s="24" t="n">
        <f aca="false">'CalLite Replacement'!E724</f>
        <v>2015.214725</v>
      </c>
      <c r="I18" s="24" t="n">
        <f aca="false">'CalLite Replacement'!F711</f>
        <v>612.9199611</v>
      </c>
      <c r="J18" s="24" t="n">
        <f aca="false">'CalLite Replacement'!G711</f>
        <v>1307.031551</v>
      </c>
      <c r="K18" s="24" t="n">
        <f aca="false">'CalLite Replacement'!H653</f>
        <v>1275</v>
      </c>
      <c r="L18" s="24" t="n">
        <f aca="false">'CalLite Replacement'!I729</f>
        <v>277.4</v>
      </c>
      <c r="M18" s="24" t="n">
        <f aca="false">'CalLite Replacement'!J762</f>
        <v>2962.003421</v>
      </c>
      <c r="N18" s="24" t="n">
        <f aca="false">'CalLite Replacement'!K605</f>
        <v>3792.590385</v>
      </c>
      <c r="O18" s="24" t="n">
        <f aca="false">'CalLite Replacement'!L605</f>
        <v>2858.809068</v>
      </c>
      <c r="P18" s="24" t="n">
        <f aca="false">'CalLite Replacement'!M605</f>
        <v>1598.890619</v>
      </c>
      <c r="Q18" s="24" t="n">
        <f aca="false">'CalLite Replacement'!N605</f>
        <v>429.0208186</v>
      </c>
      <c r="R18" s="24" t="n">
        <f aca="false">'CalLite Replacement'!O654</f>
        <v>15418</v>
      </c>
      <c r="S18" s="24" t="n">
        <f aca="false">'CalLite Replacement'!P658</f>
        <v>3764</v>
      </c>
      <c r="T18" s="24" t="n">
        <f aca="false">'CalLite Replacement'!Q605</f>
        <v>1358.745025</v>
      </c>
      <c r="U18" s="39" t="n">
        <v>4333</v>
      </c>
      <c r="V18" s="24" t="n">
        <f aca="false">'CalLite Replacement'!R605</f>
        <v>288.8914332</v>
      </c>
      <c r="W18" s="24" t="n">
        <f aca="false">'CalLite Replacement'!S678</f>
        <v>22866</v>
      </c>
      <c r="X18" s="24" t="n">
        <f aca="false">'CalLite Replacement'!T629</f>
        <v>31953</v>
      </c>
      <c r="Y18" s="24" t="n">
        <f aca="false">'CalLite Replacement'!U581</f>
        <v>73445</v>
      </c>
      <c r="Z18" s="24" t="n">
        <f aca="false">'CalLite Replacement'!V631</f>
        <v>7742</v>
      </c>
      <c r="AA18" s="24" t="n">
        <f aca="false">'CalLite Replacement'!W688</f>
        <v>11083</v>
      </c>
      <c r="AB18" s="24" t="n">
        <f aca="false">'CalLite Replacement'!X694</f>
        <v>2690</v>
      </c>
      <c r="AC18" s="24" t="n">
        <f aca="false">'CalLite Replacement'!Y711</f>
        <v>2049.56464</v>
      </c>
      <c r="AD18" s="24" t="n">
        <f aca="false">'CalLite Replacement'!Z605</f>
        <v>1322.089591</v>
      </c>
      <c r="AE18" s="24" t="n">
        <f aca="false">'CalLite Replacement'!AA694</f>
        <v>5611</v>
      </c>
      <c r="AF18" s="24" t="n">
        <f aca="false">'CalLite Replacement'!AB689</f>
        <v>9843</v>
      </c>
      <c r="AG18" s="17"/>
      <c r="AI18" s="17"/>
    </row>
    <row r="19" customFormat="false" ht="15" hidden="false" customHeight="false" outlineLevel="0" collapsed="false">
      <c r="A19" s="37" t="n">
        <v>25964</v>
      </c>
      <c r="B19" s="24" t="n">
        <f aca="false">B18+1</f>
        <v>13</v>
      </c>
      <c r="C19" s="17" t="n">
        <f aca="false">B19/($B$1+1)</f>
        <v>0.0513833992094862</v>
      </c>
      <c r="D19" s="17" t="n">
        <f aca="false">'CalLite Replacement'!B700</f>
        <v>12918</v>
      </c>
      <c r="E19" s="24" t="n">
        <f aca="false">'CalLite Replacement'!C604</f>
        <v>595.548079</v>
      </c>
      <c r="F19" s="24" t="n">
        <f aca="false">'CalLite Replacement'!D604</f>
        <v>1971.401221</v>
      </c>
      <c r="G19" s="38" t="n">
        <v>479.131967213115</v>
      </c>
      <c r="H19" s="24" t="n">
        <f aca="false">'CalLite Replacement'!E716</f>
        <v>1936.749461</v>
      </c>
      <c r="I19" s="24" t="n">
        <f aca="false">'CalLite Replacement'!F615</f>
        <v>600.639312</v>
      </c>
      <c r="J19" s="24" t="n">
        <f aca="false">'CalLite Replacement'!G615</f>
        <v>1280.843473</v>
      </c>
      <c r="K19" s="24" t="n">
        <f aca="false">'CalLite Replacement'!H595</f>
        <v>1231</v>
      </c>
      <c r="L19" s="24" t="n">
        <f aca="false">'CalLite Replacement'!I741</f>
        <v>277.4</v>
      </c>
      <c r="M19" s="24" t="n">
        <f aca="false">'CalLite Replacement'!J605</f>
        <v>2870.32011</v>
      </c>
      <c r="N19" s="24" t="n">
        <f aca="false">'CalLite Replacement'!K604</f>
        <v>3524.672217</v>
      </c>
      <c r="O19" s="24" t="n">
        <f aca="false">'CalLite Replacement'!L604</f>
        <v>2656.855571</v>
      </c>
      <c r="P19" s="24" t="n">
        <f aca="false">'CalLite Replacement'!M604</f>
        <v>1485.940946</v>
      </c>
      <c r="Q19" s="24" t="n">
        <f aca="false">'CalLite Replacement'!N604</f>
        <v>398.7137039</v>
      </c>
      <c r="R19" s="24" t="n">
        <f aca="false">'CalLite Replacement'!O676</f>
        <v>13619</v>
      </c>
      <c r="S19" s="24" t="n">
        <f aca="false">'CalLite Replacement'!P701</f>
        <v>3733</v>
      </c>
      <c r="T19" s="24" t="n">
        <f aca="false">'CalLite Replacement'!Q604</f>
        <v>1262.759843</v>
      </c>
      <c r="U19" s="39" t="n">
        <v>4217</v>
      </c>
      <c r="V19" s="24" t="n">
        <f aca="false">'CalLite Replacement'!R604</f>
        <v>268.4834124</v>
      </c>
      <c r="W19" s="24" t="n">
        <f aca="false">'CalLite Replacement'!S679</f>
        <v>22602</v>
      </c>
      <c r="X19" s="24" t="n">
        <f aca="false">'CalLite Replacement'!T678</f>
        <v>29186</v>
      </c>
      <c r="Y19" s="24" t="n">
        <f aca="false">'CalLite Replacement'!U629</f>
        <v>73192</v>
      </c>
      <c r="Z19" s="24" t="n">
        <f aca="false">'CalLite Replacement'!V654</f>
        <v>7202</v>
      </c>
      <c r="AA19" s="24" t="n">
        <f aca="false">'CalLite Replacement'!W681</f>
        <v>11081</v>
      </c>
      <c r="AB19" s="24" t="n">
        <f aca="false">'CalLite Replacement'!X681</f>
        <v>2617</v>
      </c>
      <c r="AC19" s="24" t="n">
        <f aca="false">'CalLite Replacement'!Y615</f>
        <v>2008.498945</v>
      </c>
      <c r="AD19" s="24" t="n">
        <f aca="false">'CalLite Replacement'!Z604</f>
        <v>1228.693841</v>
      </c>
      <c r="AE19" s="24" t="n">
        <f aca="false">'CalLite Replacement'!AA728</f>
        <v>5504</v>
      </c>
      <c r="AF19" s="24" t="n">
        <f aca="false">'CalLite Replacement'!AB693</f>
        <v>9097</v>
      </c>
      <c r="AG19" s="17"/>
      <c r="AI19" s="17"/>
    </row>
    <row r="20" customFormat="false" ht="15" hidden="false" customHeight="false" outlineLevel="0" collapsed="false">
      <c r="A20" s="37" t="n">
        <v>25992</v>
      </c>
      <c r="B20" s="24" t="n">
        <f aca="false">B19+1</f>
        <v>14</v>
      </c>
      <c r="C20" s="17" t="n">
        <f aca="false">B20/($B$1+1)</f>
        <v>0.0553359683794466</v>
      </c>
      <c r="D20" s="17" t="n">
        <f aca="false">'CalLite Replacement'!B654</f>
        <v>12215</v>
      </c>
      <c r="E20" s="24" t="n">
        <f aca="false">'CalLite Replacement'!C618</f>
        <v>579.2959159</v>
      </c>
      <c r="F20" s="24" t="n">
        <f aca="false">'CalLite Replacement'!D618</f>
        <v>1917.60282</v>
      </c>
      <c r="G20" s="38" t="n">
        <v>464.923770491803</v>
      </c>
      <c r="H20" s="24" t="n">
        <f aca="false">'CalLite Replacement'!E616</f>
        <v>1925.627583</v>
      </c>
      <c r="I20" s="24" t="n">
        <f aca="false">'CalLite Replacement'!F665</f>
        <v>522.9488296</v>
      </c>
      <c r="J20" s="24" t="n">
        <f aca="false">'CalLite Replacement'!G665</f>
        <v>1115.171088</v>
      </c>
      <c r="K20" s="24" t="n">
        <f aca="false">'CalLite Replacement'!H642</f>
        <v>1099</v>
      </c>
      <c r="L20" s="24" t="n">
        <f aca="false">'CalLite Replacement'!I753</f>
        <v>277.4</v>
      </c>
      <c r="M20" s="24" t="n">
        <f aca="false">'CalLite Replacement'!J714</f>
        <v>2649.976456</v>
      </c>
      <c r="N20" s="24" t="n">
        <f aca="false">'CalLite Replacement'!K618</f>
        <v>3428.485948</v>
      </c>
      <c r="O20" s="24" t="n">
        <f aca="false">'CalLite Replacement'!L618</f>
        <v>2584.351517</v>
      </c>
      <c r="P20" s="24" t="n">
        <f aca="false">'CalLite Replacement'!M618</f>
        <v>1445.390476</v>
      </c>
      <c r="Q20" s="24" t="n">
        <f aca="false">'CalLite Replacement'!N618</f>
        <v>387.8330372</v>
      </c>
      <c r="R20" s="24" t="n">
        <f aca="false">'CalLite Replacement'!O631</f>
        <v>12269</v>
      </c>
      <c r="S20" s="24" t="n">
        <f aca="false">'CalLite Replacement'!P633</f>
        <v>3607</v>
      </c>
      <c r="T20" s="24" t="n">
        <f aca="false">'CalLite Replacement'!Q618</f>
        <v>1228.299856</v>
      </c>
      <c r="U20" s="39" t="n">
        <v>4142</v>
      </c>
      <c r="V20" s="24" t="n">
        <f aca="false">'CalLite Replacement'!R618</f>
        <v>261.1566551</v>
      </c>
      <c r="W20" s="24" t="n">
        <f aca="false">'CalLite Replacement'!S680</f>
        <v>22072</v>
      </c>
      <c r="X20" s="24" t="n">
        <f aca="false">'CalLite Replacement'!T679</f>
        <v>28370</v>
      </c>
      <c r="Y20" s="24" t="n">
        <f aca="false">'CalLite Replacement'!U631</f>
        <v>72767</v>
      </c>
      <c r="Z20" s="24" t="n">
        <f aca="false">'CalLite Replacement'!V656</f>
        <v>6743</v>
      </c>
      <c r="AA20" s="24" t="n">
        <f aca="false">'CalLite Replacement'!W726</f>
        <v>10910</v>
      </c>
      <c r="AB20" s="24" t="n">
        <f aca="false">'CalLite Replacement'!X656</f>
        <v>2451</v>
      </c>
      <c r="AC20" s="24" t="n">
        <f aca="false">'CalLite Replacement'!Y665</f>
        <v>1748.707006</v>
      </c>
      <c r="AD20" s="24" t="n">
        <f aca="false">'CalLite Replacement'!Z618</f>
        <v>1195.163496</v>
      </c>
      <c r="AE20" s="24" t="n">
        <f aca="false">'CalLite Replacement'!AA702</f>
        <v>5501</v>
      </c>
      <c r="AF20" s="24" t="n">
        <f aca="false">'CalLite Replacement'!AB653</f>
        <v>9046</v>
      </c>
      <c r="AG20" s="17"/>
      <c r="AI20" s="17"/>
    </row>
    <row r="21" customFormat="false" ht="15" hidden="false" customHeight="false" outlineLevel="0" collapsed="false">
      <c r="A21" s="37" t="n">
        <v>26023</v>
      </c>
      <c r="B21" s="24" t="n">
        <f aca="false">B20+1</f>
        <v>15</v>
      </c>
      <c r="C21" s="17" t="n">
        <f aca="false">B21/($B$1+1)</f>
        <v>0.0592885375494071</v>
      </c>
      <c r="D21" s="17" t="n">
        <f aca="false">'CalLite Replacement'!B699</f>
        <v>12195</v>
      </c>
      <c r="E21" s="24" t="n">
        <f aca="false">'CalLite Replacement'!C762</f>
        <v>522.2925062</v>
      </c>
      <c r="F21" s="24" t="n">
        <f aca="false">'CalLite Replacement'!D762</f>
        <v>1728.908413</v>
      </c>
      <c r="G21" s="38" t="n">
        <v>456.697049180328</v>
      </c>
      <c r="H21" s="24" t="n">
        <f aca="false">'CalLite Replacement'!E688</f>
        <v>1881.340741</v>
      </c>
      <c r="I21" s="24" t="n">
        <f aca="false">'CalLite Replacement'!F618</f>
        <v>506.0242819</v>
      </c>
      <c r="J21" s="24" t="n">
        <f aca="false">'CalLite Replacement'!G618</f>
        <v>1079.08005</v>
      </c>
      <c r="K21" s="24" t="n">
        <f aca="false">'CalLite Replacement'!H711</f>
        <v>1076</v>
      </c>
      <c r="L21" s="24" t="n">
        <f aca="false">'CalLite Replacement'!I765</f>
        <v>277.4</v>
      </c>
      <c r="M21" s="24" t="n">
        <f aca="false">'CalLite Replacement'!J715</f>
        <v>2639.289752</v>
      </c>
      <c r="N21" s="24" t="n">
        <f aca="false">'CalLite Replacement'!K762</f>
        <v>3091.118837</v>
      </c>
      <c r="O21" s="24" t="n">
        <f aca="false">'CalLite Replacement'!L762</f>
        <v>2330.048242</v>
      </c>
      <c r="P21" s="24" t="n">
        <f aca="false">'CalLite Replacement'!M762</f>
        <v>1303.162327</v>
      </c>
      <c r="Q21" s="24" t="n">
        <f aca="false">'CalLite Replacement'!N762</f>
        <v>349.6698033</v>
      </c>
      <c r="R21" s="24" t="n">
        <f aca="false">'CalLite Replacement'!O692</f>
        <v>11033</v>
      </c>
      <c r="S21" s="24" t="n">
        <f aca="false">'CalLite Replacement'!P691</f>
        <v>3265</v>
      </c>
      <c r="T21" s="24" t="n">
        <f aca="false">'CalLite Replacement'!Q762</f>
        <v>1107.433684</v>
      </c>
      <c r="U21" s="39" t="n">
        <v>4071</v>
      </c>
      <c r="V21" s="24" t="n">
        <f aca="false">'CalLite Replacement'!R762</f>
        <v>235.4585285</v>
      </c>
      <c r="W21" s="24" t="n">
        <f aca="false">'CalLite Replacement'!S631</f>
        <v>21762</v>
      </c>
      <c r="X21" s="24" t="n">
        <f aca="false">'CalLite Replacement'!T631</f>
        <v>27697</v>
      </c>
      <c r="Y21" s="24" t="n">
        <f aca="false">'CalLite Replacement'!U595</f>
        <v>70959</v>
      </c>
      <c r="Z21" s="24" t="n">
        <f aca="false">'CalLite Replacement'!V681</f>
        <v>6267</v>
      </c>
      <c r="AA21" s="24" t="n">
        <f aca="false">'CalLite Replacement'!W631</f>
        <v>10775</v>
      </c>
      <c r="AB21" s="24" t="n">
        <f aca="false">'CalLite Replacement'!X596</f>
        <v>2447</v>
      </c>
      <c r="AC21" s="24" t="n">
        <f aca="false">'CalLite Replacement'!Y618</f>
        <v>1692.112415</v>
      </c>
      <c r="AD21" s="24" t="n">
        <f aca="false">'CalLite Replacement'!Z762</f>
        <v>1077.557981</v>
      </c>
      <c r="AE21" s="24" t="n">
        <f aca="false">'CalLite Replacement'!AA595</f>
        <v>5377</v>
      </c>
      <c r="AF21" s="24" t="n">
        <f aca="false">'CalLite Replacement'!AB585</f>
        <v>8688</v>
      </c>
      <c r="AG21" s="17"/>
      <c r="AI21" s="17"/>
    </row>
    <row r="22" customFormat="false" ht="15" hidden="false" customHeight="false" outlineLevel="0" collapsed="false">
      <c r="A22" s="37" t="n">
        <v>26053</v>
      </c>
      <c r="B22" s="24" t="n">
        <f aca="false">B21+1</f>
        <v>16</v>
      </c>
      <c r="C22" s="17" t="n">
        <f aca="false">B22/($B$1+1)</f>
        <v>0.0632411067193676</v>
      </c>
      <c r="D22" s="17" t="n">
        <f aca="false">'CalLite Replacement'!B690</f>
        <v>12022</v>
      </c>
      <c r="E22" s="24" t="n">
        <f aca="false">'CalLite Replacement'!C665</f>
        <v>484.166296</v>
      </c>
      <c r="F22" s="24" t="n">
        <f aca="false">'CalLite Replacement'!D665</f>
        <v>1602.701882</v>
      </c>
      <c r="G22" s="38" t="n">
        <v>445.400655737705</v>
      </c>
      <c r="H22" s="24" t="n">
        <f aca="false">'CalLite Replacement'!E618</f>
        <v>1856.029058</v>
      </c>
      <c r="I22" s="24" t="n">
        <f aca="false">'CalLite Replacement'!F712</f>
        <v>489.6862472</v>
      </c>
      <c r="J22" s="24" t="n">
        <f aca="false">'CalLite Replacement'!G712</f>
        <v>1044.239731</v>
      </c>
      <c r="K22" s="24" t="n">
        <f aca="false">'CalLite Replacement'!H727</f>
        <v>1055</v>
      </c>
      <c r="L22" s="24" t="n">
        <f aca="false">'CalLite Replacement'!I813</f>
        <v>277.4</v>
      </c>
      <c r="M22" s="24" t="n">
        <f aca="false">'CalLite Replacement'!J615</f>
        <v>2602.734533</v>
      </c>
      <c r="N22" s="24" t="n">
        <f aca="false">'CalLite Replacement'!K665</f>
        <v>2865.473925</v>
      </c>
      <c r="O22" s="24" t="n">
        <f aca="false">'CalLite Replacement'!L665</f>
        <v>2159.959819</v>
      </c>
      <c r="P22" s="24" t="n">
        <f aca="false">'CalLite Replacement'!M665</f>
        <v>1208.034329</v>
      </c>
      <c r="Q22" s="24" t="n">
        <f aca="false">'CalLite Replacement'!N665</f>
        <v>324.1446727</v>
      </c>
      <c r="R22" s="24" t="n">
        <f aca="false">'CalLite Replacement'!O688</f>
        <v>10778</v>
      </c>
      <c r="S22" s="24" t="n">
        <f aca="false">'CalLite Replacement'!P653</f>
        <v>3027</v>
      </c>
      <c r="T22" s="24" t="n">
        <f aca="false">'CalLite Replacement'!Q665</f>
        <v>1026.593448</v>
      </c>
      <c r="U22" s="39" t="n">
        <v>4039</v>
      </c>
      <c r="V22" s="24" t="n">
        <f aca="false">'CalLite Replacement'!R665</f>
        <v>218.2705711</v>
      </c>
      <c r="W22" s="24" t="n">
        <f aca="false">'CalLite Replacement'!S811</f>
        <v>21276</v>
      </c>
      <c r="X22" s="24" t="n">
        <f aca="false">'CalLite Replacement'!T692</f>
        <v>27625</v>
      </c>
      <c r="Y22" s="24" t="n">
        <f aca="false">'CalLite Replacement'!U699</f>
        <v>68433</v>
      </c>
      <c r="Z22" s="24" t="n">
        <f aca="false">'CalLite Replacement'!V655</f>
        <v>6019</v>
      </c>
      <c r="AA22" s="24" t="n">
        <f aca="false">'CalLite Replacement'!W701</f>
        <v>9214</v>
      </c>
      <c r="AB22" s="24" t="n">
        <f aca="false">'CalLite Replacement'!X680</f>
        <v>2446</v>
      </c>
      <c r="AC22" s="24" t="n">
        <f aca="false">'CalLite Replacement'!Y712</f>
        <v>1637.479085</v>
      </c>
      <c r="AD22" s="24" t="n">
        <f aca="false">'CalLite Replacement'!Z665</f>
        <v>998.8986063</v>
      </c>
      <c r="AE22" s="24" t="n">
        <f aca="false">'CalLite Replacement'!AA701</f>
        <v>5242</v>
      </c>
      <c r="AF22" s="24" t="n">
        <f aca="false">'CalLite Replacement'!AB597</f>
        <v>7906</v>
      </c>
      <c r="AG22" s="17"/>
      <c r="AI22" s="17"/>
    </row>
    <row r="23" customFormat="false" ht="15" hidden="false" customHeight="false" outlineLevel="0" collapsed="false">
      <c r="A23" s="37" t="n">
        <v>26084</v>
      </c>
      <c r="B23" s="24" t="n">
        <f aca="false">B22+1</f>
        <v>17</v>
      </c>
      <c r="C23" s="17" t="n">
        <f aca="false">B23/($B$1+1)</f>
        <v>0.0671936758893281</v>
      </c>
      <c r="D23" s="17" t="n">
        <f aca="false">'CalLite Replacement'!B583</f>
        <v>11910</v>
      </c>
      <c r="E23" s="24" t="n">
        <f aca="false">'CalLite Replacement'!C712</f>
        <v>474.0446176</v>
      </c>
      <c r="F23" s="24" t="n">
        <f aca="false">'CalLite Replacement'!D712</f>
        <v>1569.196797</v>
      </c>
      <c r="G23" s="38" t="n">
        <v>440.997868852459</v>
      </c>
      <c r="H23" s="24" t="n">
        <f aca="false">'CalLite Replacement'!E615</f>
        <v>1855.65847</v>
      </c>
      <c r="I23" s="24" t="n">
        <f aca="false">'CalLite Replacement'!F629</f>
        <v>475.7749993</v>
      </c>
      <c r="J23" s="24" t="n">
        <f aca="false">'CalLite Replacement'!G629</f>
        <v>1014.574455</v>
      </c>
      <c r="K23" s="24" t="n">
        <f aca="false">'CalLite Replacement'!H688</f>
        <v>1046</v>
      </c>
      <c r="L23" s="24" t="n">
        <f aca="false">'CalLite Replacement'!I825</f>
        <v>277.4</v>
      </c>
      <c r="M23" s="24" t="n">
        <f aca="false">'CalLite Replacement'!J723</f>
        <v>2557.986317</v>
      </c>
      <c r="N23" s="24" t="n">
        <f aca="false">'CalLite Replacement'!K712</f>
        <v>2805.570116</v>
      </c>
      <c r="O23" s="24" t="n">
        <f aca="false">'CalLite Replacement'!L712</f>
        <v>2114.805047</v>
      </c>
      <c r="P23" s="24" t="n">
        <f aca="false">'CalLite Replacement'!M712</f>
        <v>1182.779917</v>
      </c>
      <c r="Q23" s="24" t="n">
        <f aca="false">'CalLite Replacement'!N712</f>
        <v>317.3683065</v>
      </c>
      <c r="R23" s="24" t="n">
        <f aca="false">'CalLite Replacement'!O599</f>
        <v>10488</v>
      </c>
      <c r="S23" s="24" t="n">
        <f aca="false">'CalLite Replacement'!P688</f>
        <v>2818</v>
      </c>
      <c r="T23" s="24" t="n">
        <f aca="false">'CalLite Replacement'!Q712</f>
        <v>1005.132126</v>
      </c>
      <c r="U23" s="39" t="n">
        <v>4032</v>
      </c>
      <c r="V23" s="24" t="n">
        <f aca="false">'CalLite Replacement'!R712</f>
        <v>213.7075427</v>
      </c>
      <c r="W23" s="24" t="n">
        <f aca="false">'CalLite Replacement'!S692</f>
        <v>21098</v>
      </c>
      <c r="X23" s="24" t="n">
        <f aca="false">'CalLite Replacement'!T630</f>
        <v>27222</v>
      </c>
      <c r="Y23" s="24" t="n">
        <f aca="false">'CalLite Replacement'!U678</f>
        <v>65836</v>
      </c>
      <c r="Z23" s="24" t="n">
        <f aca="false">'CalLite Replacement'!V700</f>
        <v>5820</v>
      </c>
      <c r="AA23" s="24" t="n">
        <f aca="false">'CalLite Replacement'!W811</f>
        <v>9196</v>
      </c>
      <c r="AB23" s="24" t="n">
        <f aca="false">'CalLite Replacement'!X692</f>
        <v>2446</v>
      </c>
      <c r="AC23" s="24" t="n">
        <f aca="false">'CalLite Replacement'!Y629</f>
        <v>1590.960773</v>
      </c>
      <c r="AD23" s="24" t="n">
        <f aca="false">'CalLite Replacement'!Z712</f>
        <v>978.0162554</v>
      </c>
      <c r="AE23" s="24" t="n">
        <f aca="false">'CalLite Replacement'!AA692</f>
        <v>5216</v>
      </c>
      <c r="AF23" s="24" t="n">
        <f aca="false">'CalLite Replacement'!AB581</f>
        <v>7889</v>
      </c>
      <c r="AG23" s="17"/>
      <c r="AI23" s="17"/>
    </row>
    <row r="24" customFormat="false" ht="15" hidden="false" customHeight="false" outlineLevel="0" collapsed="false">
      <c r="A24" s="37" t="n">
        <v>26114</v>
      </c>
      <c r="B24" s="24" t="n">
        <f aca="false">B23+1</f>
        <v>18</v>
      </c>
      <c r="C24" s="17" t="n">
        <f aca="false">B24/($B$1+1)</f>
        <v>0.0711462450592885</v>
      </c>
      <c r="D24" s="17" t="n">
        <f aca="false">'CalLite Replacement'!B681</f>
        <v>11369</v>
      </c>
      <c r="E24" s="24" t="n">
        <f aca="false">'CalLite Replacement'!C629</f>
        <v>439.1492379</v>
      </c>
      <c r="F24" s="24" t="n">
        <f aca="false">'CalLite Replacement'!D629</f>
        <v>1453.685058</v>
      </c>
      <c r="G24" s="38" t="n">
        <v>440.945245901639</v>
      </c>
      <c r="H24" s="24" t="n">
        <f aca="false">'CalLite Replacement'!E715</f>
        <v>1819.844</v>
      </c>
      <c r="I24" s="24" t="n">
        <f aca="false">'CalLite Replacement'!F762</f>
        <v>469.1350861</v>
      </c>
      <c r="J24" s="24" t="n">
        <f aca="false">'CalLite Replacement'!G762</f>
        <v>1000.415059</v>
      </c>
      <c r="K24" s="24" t="n">
        <f aca="false">'CalLite Replacement'!H676</f>
        <v>1012</v>
      </c>
      <c r="L24" s="24" t="n">
        <f aca="false">'CalLite Replacement'!I621</f>
        <v>237.1</v>
      </c>
      <c r="M24" s="24" t="n">
        <f aca="false">'CalLite Replacement'!J722</f>
        <v>2484.50797</v>
      </c>
      <c r="N24" s="24" t="n">
        <f aca="false">'CalLite Replacement'!K629</f>
        <v>2599.046446</v>
      </c>
      <c r="O24" s="24" t="n">
        <f aca="false">'CalLite Replacement'!L629</f>
        <v>1959.129985</v>
      </c>
      <c r="P24" s="24" t="n">
        <f aca="false">'CalLite Replacement'!M629</f>
        <v>1095.713104</v>
      </c>
      <c r="Q24" s="24" t="n">
        <f aca="false">'CalLite Replacement'!N629</f>
        <v>294.0061859</v>
      </c>
      <c r="R24" s="24" t="n">
        <f aca="false">'CalLite Replacement'!O815</f>
        <v>10458</v>
      </c>
      <c r="S24" s="24" t="n">
        <f aca="false">'CalLite Replacement'!P597</f>
        <v>2794</v>
      </c>
      <c r="T24" s="24" t="n">
        <f aca="false">'CalLite Replacement'!Q629</f>
        <v>931.1423244</v>
      </c>
      <c r="U24" s="39" t="n">
        <v>3714</v>
      </c>
      <c r="V24" s="24" t="n">
        <f aca="false">'CalLite Replacement'!R629</f>
        <v>197.9760998</v>
      </c>
      <c r="W24" s="24" t="n">
        <f aca="false">'CalLite Replacement'!S632</f>
        <v>19890</v>
      </c>
      <c r="X24" s="24" t="n">
        <f aca="false">'CalLite Replacement'!T680</f>
        <v>27196</v>
      </c>
      <c r="Y24" s="24" t="n">
        <f aca="false">'CalLite Replacement'!U679</f>
        <v>62562</v>
      </c>
      <c r="Z24" s="24" t="n">
        <f aca="false">'CalLite Replacement'!V728</f>
        <v>5813</v>
      </c>
      <c r="AA24" s="24" t="n">
        <f aca="false">'CalLite Replacement'!W700</f>
        <v>8995</v>
      </c>
      <c r="AB24" s="24" t="n">
        <f aca="false">'CalLite Replacement'!X814</f>
        <v>2349</v>
      </c>
      <c r="AC24" s="24" t="n">
        <f aca="false">'CalLite Replacement'!Y762</f>
        <v>1568.757334</v>
      </c>
      <c r="AD24" s="24" t="n">
        <f aca="false">'CalLite Replacement'!Z629</f>
        <v>906.022508</v>
      </c>
      <c r="AE24" s="24" t="n">
        <f aca="false">'CalLite Replacement'!AA658</f>
        <v>5163</v>
      </c>
      <c r="AF24" s="24" t="n">
        <f aca="false">'CalLite Replacement'!AB631</f>
        <v>7572</v>
      </c>
      <c r="AG24" s="17"/>
      <c r="AI24" s="17"/>
    </row>
    <row r="25" customFormat="false" ht="15" hidden="false" customHeight="false" outlineLevel="0" collapsed="false">
      <c r="A25" s="37" t="n">
        <v>26145</v>
      </c>
      <c r="B25" s="24" t="n">
        <f aca="false">B24+1</f>
        <v>19</v>
      </c>
      <c r="C25" s="17" t="n">
        <f aca="false">B25/($B$1+1)</f>
        <v>0.075098814229249</v>
      </c>
      <c r="D25" s="17" t="n">
        <f aca="false">'CalLite Replacement'!B693</f>
        <v>10966</v>
      </c>
      <c r="E25" s="24" t="n">
        <f aca="false">'CalLite Replacement'!C723</f>
        <v>428.4646534</v>
      </c>
      <c r="F25" s="24" t="n">
        <f aca="false">'CalLite Replacement'!D723</f>
        <v>1418.316624</v>
      </c>
      <c r="G25" s="38" t="n">
        <v>428.157868852459</v>
      </c>
      <c r="H25" s="24" t="n">
        <f aca="false">'CalLite Replacement'!E734</f>
        <v>1620.20016</v>
      </c>
      <c r="I25" s="24" t="n">
        <f aca="false">'CalLite Replacement'!F688</f>
        <v>430.5190562</v>
      </c>
      <c r="J25" s="24" t="n">
        <f aca="false">'CalLite Replacement'!G688</f>
        <v>918.0676523</v>
      </c>
      <c r="K25" s="24" t="n">
        <f aca="false">'CalLite Replacement'!H581</f>
        <v>1011</v>
      </c>
      <c r="L25" s="24" t="n">
        <f aca="false">'CalLite Replacement'!I777</f>
        <v>237.1</v>
      </c>
      <c r="M25" s="24" t="n">
        <f aca="false">'CalLite Replacement'!J736</f>
        <v>2258.890604</v>
      </c>
      <c r="N25" s="24" t="n">
        <f aca="false">'CalLite Replacement'!K723</f>
        <v>2535.811151</v>
      </c>
      <c r="O25" s="24" t="n">
        <f aca="false">'CalLite Replacement'!L723</f>
        <v>1911.46398</v>
      </c>
      <c r="P25" s="24" t="n">
        <f aca="false">'CalLite Replacement'!M723</f>
        <v>1069.054195</v>
      </c>
      <c r="Q25" s="24" t="n">
        <f aca="false">'CalLite Replacement'!N723</f>
        <v>286.8529594</v>
      </c>
      <c r="R25" s="24" t="n">
        <f aca="false">'CalLite Replacement'!O678</f>
        <v>10383</v>
      </c>
      <c r="S25" s="24" t="n">
        <f aca="false">'CalLite Replacement'!P811</f>
        <v>2794</v>
      </c>
      <c r="T25" s="24" t="n">
        <f aca="false">'CalLite Replacement'!Q723</f>
        <v>908.4874544</v>
      </c>
      <c r="U25" s="39" t="n">
        <v>3712</v>
      </c>
      <c r="V25" s="24" t="n">
        <f aca="false">'CalLite Replacement'!R723</f>
        <v>193.1593036</v>
      </c>
      <c r="W25" s="24" t="n">
        <f aca="false">'CalLite Replacement'!S655</f>
        <v>19597</v>
      </c>
      <c r="X25" s="24" t="n">
        <f aca="false">'CalLite Replacement'!T811</f>
        <v>26040</v>
      </c>
      <c r="Y25" s="24" t="n">
        <f aca="false">'CalLite Replacement'!U701</f>
        <v>53426</v>
      </c>
      <c r="Z25" s="24" t="n">
        <f aca="false">'CalLite Replacement'!V811</f>
        <v>5734</v>
      </c>
      <c r="AA25" s="24" t="n">
        <f aca="false">'CalLite Replacement'!W695</f>
        <v>8280</v>
      </c>
      <c r="AB25" s="24" t="n">
        <f aca="false">'CalLite Replacement'!X597</f>
        <v>2249</v>
      </c>
      <c r="AC25" s="24" t="n">
        <f aca="false">'CalLite Replacement'!Y688</f>
        <v>1439.627832</v>
      </c>
      <c r="AD25" s="24" t="n">
        <f aca="false">'CalLite Replacement'!Z723</f>
        <v>883.9788079</v>
      </c>
      <c r="AE25" s="24" t="n">
        <f aca="false">'CalLite Replacement'!AA655</f>
        <v>4972</v>
      </c>
      <c r="AF25" s="24" t="n">
        <f aca="false">'CalLite Replacement'!AB633</f>
        <v>7370</v>
      </c>
      <c r="AG25" s="17"/>
      <c r="AI25" s="17"/>
    </row>
    <row r="26" customFormat="false" ht="15" hidden="false" customHeight="false" outlineLevel="0" collapsed="false">
      <c r="A26" s="37" t="n">
        <v>26176</v>
      </c>
      <c r="B26" s="24" t="n">
        <f aca="false">B25+1</f>
        <v>20</v>
      </c>
      <c r="C26" s="17" t="n">
        <f aca="false">B26/($B$1+1)</f>
        <v>0.0790513833992095</v>
      </c>
      <c r="D26" s="17" t="n">
        <f aca="false">'CalLite Replacement'!B597</f>
        <v>9351</v>
      </c>
      <c r="E26" s="24" t="n">
        <f aca="false">'CalLite Replacement'!C798</f>
        <v>417.5867895</v>
      </c>
      <c r="F26" s="24" t="n">
        <f aca="false">'CalLite Replacement'!D798</f>
        <v>1382.308391</v>
      </c>
      <c r="G26" s="38" t="n">
        <v>421.492295081967</v>
      </c>
      <c r="H26" s="24" t="n">
        <f aca="false">'CalLite Replacement'!E728</f>
        <v>1569.707647</v>
      </c>
      <c r="I26" s="24" t="n">
        <f aca="false">'CalLite Replacement'!F784</f>
        <v>424.027324</v>
      </c>
      <c r="J26" s="24" t="n">
        <f aca="false">'CalLite Replacement'!G784</f>
        <v>904.2242479</v>
      </c>
      <c r="K26" s="24" t="n">
        <f aca="false">'CalLite Replacement'!H639</f>
        <v>967</v>
      </c>
      <c r="L26" s="24" t="n">
        <f aca="false">'CalLite Replacement'!I801</f>
        <v>237.1</v>
      </c>
      <c r="M26" s="24" t="n">
        <f aca="false">'CalLite Replacement'!J734</f>
        <v>2206.660293</v>
      </c>
      <c r="N26" s="24" t="n">
        <f aca="false">'CalLite Replacement'!K798</f>
        <v>2471.431958</v>
      </c>
      <c r="O26" s="24" t="n">
        <f aca="false">'CalLite Replacement'!L798</f>
        <v>1862.935718</v>
      </c>
      <c r="P26" s="24" t="n">
        <f aca="false">'CalLite Replacement'!M798</f>
        <v>1041.913039</v>
      </c>
      <c r="Q26" s="24" t="n">
        <f aca="false">'CalLite Replacement'!N798</f>
        <v>279.5703343</v>
      </c>
      <c r="R26" s="24" t="n">
        <f aca="false">'CalLite Replacement'!O701</f>
        <v>10139</v>
      </c>
      <c r="S26" s="24" t="n">
        <f aca="false">'CalLite Replacement'!P585</f>
        <v>2749</v>
      </c>
      <c r="T26" s="24" t="n">
        <f aca="false">'CalLite Replacement'!Q798</f>
        <v>885.4227681</v>
      </c>
      <c r="U26" s="39" t="n">
        <v>3201</v>
      </c>
      <c r="V26" s="24" t="n">
        <f aca="false">'CalLite Replacement'!R798</f>
        <v>188.2553738</v>
      </c>
      <c r="W26" s="24" t="n">
        <f aca="false">'CalLite Replacement'!S584</f>
        <v>19372</v>
      </c>
      <c r="X26" s="24" t="n">
        <f aca="false">'CalLite Replacement'!T677</f>
        <v>24506</v>
      </c>
      <c r="Y26" s="24" t="n">
        <f aca="false">'CalLite Replacement'!U692</f>
        <v>53399</v>
      </c>
      <c r="Z26" s="24" t="n">
        <f aca="false">'CalLite Replacement'!V701</f>
        <v>5159</v>
      </c>
      <c r="AA26" s="24" t="n">
        <f aca="false">'CalLite Replacement'!W656</f>
        <v>8123</v>
      </c>
      <c r="AB26" s="24" t="n">
        <f aca="false">'CalLite Replacement'!X657</f>
        <v>2245</v>
      </c>
      <c r="AC26" s="24" t="n">
        <f aca="false">'CalLite Replacement'!Y784</f>
        <v>1417.9199</v>
      </c>
      <c r="AD26" s="24" t="n">
        <f aca="false">'CalLite Replacement'!Z798</f>
        <v>861.5363472</v>
      </c>
      <c r="AE26" s="24" t="n">
        <f aca="false">'CalLite Replacement'!AA643</f>
        <v>4925</v>
      </c>
      <c r="AF26" s="24" t="n">
        <f aca="false">'CalLite Replacement'!AB701</f>
        <v>7302</v>
      </c>
      <c r="AG26" s="17"/>
      <c r="AI26" s="17"/>
    </row>
    <row r="27" customFormat="false" ht="15" hidden="false" customHeight="false" outlineLevel="0" collapsed="false">
      <c r="A27" s="37" t="n">
        <v>26206</v>
      </c>
      <c r="B27" s="24" t="n">
        <f aca="false">B26+1</f>
        <v>21</v>
      </c>
      <c r="C27" s="17" t="n">
        <f aca="false">B27/($B$1+1)</f>
        <v>0.08300395256917</v>
      </c>
      <c r="D27" s="17" t="n">
        <f aca="false">'CalLite Replacement'!B701</f>
        <v>9346</v>
      </c>
      <c r="E27" s="24" t="n">
        <f aca="false">'CalLite Replacement'!C666</f>
        <v>416.3322623</v>
      </c>
      <c r="F27" s="24" t="n">
        <f aca="false">'CalLite Replacement'!D666</f>
        <v>1378.155617</v>
      </c>
      <c r="G27" s="38" t="n">
        <v>408.406721311475</v>
      </c>
      <c r="H27" s="24" t="n">
        <f aca="false">'CalLite Replacement'!E712</f>
        <v>1453.505793</v>
      </c>
      <c r="I27" s="24" t="n">
        <f aca="false">'CalLite Replacement'!F736</f>
        <v>400.3153787</v>
      </c>
      <c r="J27" s="24" t="n">
        <f aca="false">'CalLite Replacement'!G736</f>
        <v>853.6593086</v>
      </c>
      <c r="K27" s="24" t="n">
        <f aca="false">'CalLite Replacement'!H603</f>
        <v>852.3</v>
      </c>
      <c r="L27" s="24" t="n">
        <f aca="false">'CalLite Replacement'!I581</f>
        <v>200</v>
      </c>
      <c r="M27" s="24" t="n">
        <f aca="false">'CalLite Replacement'!J727</f>
        <v>2128.290346</v>
      </c>
      <c r="N27" s="24" t="n">
        <f aca="false">'CalLite Replacement'!K666</f>
        <v>2464.007205</v>
      </c>
      <c r="O27" s="24" t="n">
        <f aca="false">'CalLite Replacement'!L666</f>
        <v>1857.339029</v>
      </c>
      <c r="P27" s="24" t="n">
        <f aca="false">'CalLite Replacement'!M666</f>
        <v>1038.782892</v>
      </c>
      <c r="Q27" s="24" t="n">
        <f aca="false">'CalLite Replacement'!N666</f>
        <v>278.7304404</v>
      </c>
      <c r="R27" s="24" t="n">
        <f aca="false">'CalLite Replacement'!O659</f>
        <v>10054</v>
      </c>
      <c r="S27" s="24" t="n">
        <f aca="false">'CalLite Replacement'!P700</f>
        <v>2732</v>
      </c>
      <c r="T27" s="24" t="n">
        <f aca="false">'CalLite Replacement'!Q666</f>
        <v>882.7627534</v>
      </c>
      <c r="U27" s="39" t="n">
        <v>3173</v>
      </c>
      <c r="V27" s="24" t="n">
        <f aca="false">'CalLite Replacement'!R666</f>
        <v>187.6898111</v>
      </c>
      <c r="W27" s="24" t="n">
        <f aca="false">'CalLite Replacement'!S630</f>
        <v>18886</v>
      </c>
      <c r="X27" s="24" t="n">
        <f aca="false">'CalLite Replacement'!T632</f>
        <v>24007</v>
      </c>
      <c r="Y27" s="24" t="n">
        <f aca="false">'CalLite Replacement'!U677</f>
        <v>52330</v>
      </c>
      <c r="Z27" s="24" t="n">
        <f aca="false">'CalLite Replacement'!V630</f>
        <v>5026</v>
      </c>
      <c r="AA27" s="24" t="n">
        <f aca="false">'CalLite Replacement'!W655</f>
        <v>7917</v>
      </c>
      <c r="AB27" s="24" t="n">
        <f aca="false">'CalLite Replacement'!X693</f>
        <v>2226</v>
      </c>
      <c r="AC27" s="24" t="n">
        <f aca="false">'CalLite Replacement'!Y736</f>
        <v>1338.628691</v>
      </c>
      <c r="AD27" s="24" t="n">
        <f aca="false">'CalLite Replacement'!Z666</f>
        <v>858.9480929</v>
      </c>
      <c r="AE27" s="24" t="n">
        <f aca="false">'CalLite Replacement'!AA682</f>
        <v>4890</v>
      </c>
      <c r="AF27" s="24" t="n">
        <f aca="false">'CalLite Replacement'!AB679</f>
        <v>7109</v>
      </c>
      <c r="AG27" s="17"/>
      <c r="AI27" s="17"/>
    </row>
    <row r="28" customFormat="false" ht="15" hidden="false" customHeight="false" outlineLevel="0" collapsed="false">
      <c r="A28" s="37" t="n">
        <v>26237</v>
      </c>
      <c r="B28" s="24" t="n">
        <f aca="false">B27+1</f>
        <v>22</v>
      </c>
      <c r="C28" s="17" t="n">
        <f aca="false">B28/($B$1+1)</f>
        <v>0.0869565217391304</v>
      </c>
      <c r="D28" s="17" t="n">
        <f aca="false">'CalLite Replacement'!B725</f>
        <v>9301</v>
      </c>
      <c r="E28" s="24" t="n">
        <f aca="false">'CalLite Replacement'!C688</f>
        <v>394.9536702</v>
      </c>
      <c r="F28" s="24" t="n">
        <f aca="false">'CalLite Replacement'!D688</f>
        <v>1307.387556</v>
      </c>
      <c r="G28" s="38" t="n">
        <v>406.740327868853</v>
      </c>
      <c r="H28" s="24" t="n">
        <f aca="false">'CalLite Replacement'!E722</f>
        <v>1406.752412</v>
      </c>
      <c r="I28" s="24" t="n">
        <f aca="false">'CalLite Replacement'!F727</f>
        <v>381.821977</v>
      </c>
      <c r="J28" s="24" t="n">
        <f aca="false">'CalLite Replacement'!G727</f>
        <v>814.2227411</v>
      </c>
      <c r="K28" s="24" t="n">
        <f aca="false">'CalLite Replacement'!H701</f>
        <v>763.7</v>
      </c>
      <c r="L28" s="24" t="n">
        <f aca="false">'CalLite Replacement'!I582</f>
        <v>200</v>
      </c>
      <c r="M28" s="24" t="n">
        <f aca="false">'CalLite Replacement'!J616</f>
        <v>1841.428734</v>
      </c>
      <c r="N28" s="24" t="n">
        <f aca="false">'CalLite Replacement'!K688</f>
        <v>2337.480847</v>
      </c>
      <c r="O28" s="24" t="n">
        <f aca="false">'CalLite Replacement'!L688</f>
        <v>1761.96498</v>
      </c>
      <c r="P28" s="24" t="n">
        <f aca="false">'CalLite Replacement'!M688</f>
        <v>985.4415638</v>
      </c>
      <c r="Q28" s="24" t="n">
        <f aca="false">'CalLite Replacement'!N688</f>
        <v>264.4176789</v>
      </c>
      <c r="R28" s="24" t="n">
        <f aca="false">'CalLite Replacement'!O584</f>
        <v>10003</v>
      </c>
      <c r="S28" s="24" t="n">
        <f aca="false">'CalLite Replacement'!P683</f>
        <v>2718</v>
      </c>
      <c r="T28" s="24" t="n">
        <f aca="false">'CalLite Replacement'!Q688</f>
        <v>837.4330336</v>
      </c>
      <c r="U28" s="39" t="n">
        <v>3074</v>
      </c>
      <c r="V28" s="24" t="n">
        <f aca="false">'CalLite Replacement'!R688</f>
        <v>178.0519707</v>
      </c>
      <c r="W28" s="24" t="n">
        <f aca="false">'CalLite Replacement'!S596</f>
        <v>18566</v>
      </c>
      <c r="X28" s="24" t="n">
        <f aca="false">'CalLite Replacement'!T655</f>
        <v>23757</v>
      </c>
      <c r="Y28" s="24" t="n">
        <f aca="false">'CalLite Replacement'!U688</f>
        <v>51915</v>
      </c>
      <c r="Z28" s="24" t="n">
        <f aca="false">'CalLite Replacement'!V726</f>
        <v>4988</v>
      </c>
      <c r="AA28" s="24" t="n">
        <f aca="false">'CalLite Replacement'!W728</f>
        <v>7704</v>
      </c>
      <c r="AB28" s="24" t="n">
        <f aca="false">'CalLite Replacement'!X583</f>
        <v>2184</v>
      </c>
      <c r="AC28" s="24" t="n">
        <f aca="false">'CalLite Replacement'!Y727</f>
        <v>1276.787954</v>
      </c>
      <c r="AD28" s="24" t="n">
        <f aca="false">'CalLite Replacement'!Z688</f>
        <v>814.8412519</v>
      </c>
      <c r="AE28" s="24" t="n">
        <f aca="false">'CalLite Replacement'!AA583</f>
        <v>4837</v>
      </c>
      <c r="AF28" s="24" t="n">
        <f aca="false">'CalLite Replacement'!AB764</f>
        <v>6847</v>
      </c>
      <c r="AG28" s="17"/>
      <c r="AI28" s="17"/>
    </row>
    <row r="29" customFormat="false" ht="15" hidden="false" customHeight="false" outlineLevel="0" collapsed="false">
      <c r="A29" s="37" t="n">
        <v>26267</v>
      </c>
      <c r="B29" s="24" t="n">
        <f aca="false">B28+1</f>
        <v>23</v>
      </c>
      <c r="C29" s="17" t="n">
        <f aca="false">B29/($B$1+1)</f>
        <v>0.0909090909090909</v>
      </c>
      <c r="D29" s="17" t="n">
        <f aca="false">'CalLite Replacement'!B810</f>
        <v>8372</v>
      </c>
      <c r="E29" s="24" t="n">
        <f aca="false">'CalLite Replacement'!C784</f>
        <v>392.2773499</v>
      </c>
      <c r="F29" s="24" t="n">
        <f aca="false">'CalLite Replacement'!D784</f>
        <v>1298.52832</v>
      </c>
      <c r="G29" s="38" t="n">
        <v>399.759016393443</v>
      </c>
      <c r="H29" s="24" t="n">
        <f aca="false">'CalLite Replacement'!E620</f>
        <v>1399.798295</v>
      </c>
      <c r="I29" s="24" t="n">
        <f aca="false">'CalLite Replacement'!F723</f>
        <v>378.8856715</v>
      </c>
      <c r="J29" s="24" t="n">
        <f aca="false">'CalLite Replacement'!G723</f>
        <v>807.9611667</v>
      </c>
      <c r="K29" s="24" t="n">
        <f aca="false">'CalLite Replacement'!H591</f>
        <v>739.7</v>
      </c>
      <c r="L29" s="24" t="n">
        <f aca="false">'CalLite Replacement'!I583</f>
        <v>200</v>
      </c>
      <c r="M29" s="24" t="n">
        <f aca="false">'CalLite Replacement'!J666</f>
        <v>1723.933866</v>
      </c>
      <c r="N29" s="24" t="n">
        <f aca="false">'CalLite Replacement'!K784</f>
        <v>2321.641401</v>
      </c>
      <c r="O29" s="24" t="n">
        <f aca="false">'CalLite Replacement'!L784</f>
        <v>1750.025395</v>
      </c>
      <c r="P29" s="24" t="n">
        <f aca="false">'CalLite Replacement'!M784</f>
        <v>978.7639267</v>
      </c>
      <c r="Q29" s="24" t="n">
        <f aca="false">'CalLite Replacement'!N784</f>
        <v>262.6259082</v>
      </c>
      <c r="R29" s="24" t="n">
        <f aca="false">'CalLite Replacement'!O632</f>
        <v>10003</v>
      </c>
      <c r="S29" s="24" t="n">
        <f aca="false">'CalLite Replacement'!P682</f>
        <v>2680</v>
      </c>
      <c r="T29" s="24" t="n">
        <f aca="false">'CalLite Replacement'!Q784</f>
        <v>831.7583451</v>
      </c>
      <c r="U29" s="39" t="n">
        <v>2599</v>
      </c>
      <c r="V29" s="24" t="n">
        <f aca="false">'CalLite Replacement'!R784</f>
        <v>176.845439</v>
      </c>
      <c r="W29" s="24" t="n">
        <f aca="false">'CalLite Replacement'!S643</f>
        <v>18481</v>
      </c>
      <c r="X29" s="24" t="n">
        <f aca="false">'CalLite Replacement'!T582</f>
        <v>23742</v>
      </c>
      <c r="Y29" s="24" t="n">
        <f aca="false">'CalLite Replacement'!U810</f>
        <v>51545</v>
      </c>
      <c r="Z29" s="24" t="n">
        <f aca="false">'CalLite Replacement'!V687</f>
        <v>4488</v>
      </c>
      <c r="AA29" s="24" t="n">
        <f aca="false">'CalLite Replacement'!W678</f>
        <v>7192</v>
      </c>
      <c r="AB29" s="24" t="n">
        <f aca="false">'CalLite Replacement'!X582</f>
        <v>2057</v>
      </c>
      <c r="AC29" s="24" t="n">
        <f aca="false">'CalLite Replacement'!Y723</f>
        <v>1266.969138</v>
      </c>
      <c r="AD29" s="24" t="n">
        <f aca="false">'CalLite Replacement'!Z784</f>
        <v>809.3196519</v>
      </c>
      <c r="AE29" s="24" t="n">
        <f aca="false">'CalLite Replacement'!AA703</f>
        <v>4809</v>
      </c>
      <c r="AF29" s="24" t="n">
        <f aca="false">'CalLite Replacement'!AB629</f>
        <v>6737</v>
      </c>
      <c r="AG29" s="17"/>
      <c r="AI29" s="17"/>
    </row>
    <row r="30" customFormat="false" ht="15" hidden="false" customHeight="false" outlineLevel="0" collapsed="false">
      <c r="A30" s="37" t="n">
        <v>26298</v>
      </c>
      <c r="B30" s="24" t="n">
        <f aca="false">B29+1</f>
        <v>24</v>
      </c>
      <c r="C30" s="17" t="n">
        <f aca="false">B30/($B$1+1)</f>
        <v>0.0948616600790514</v>
      </c>
      <c r="D30" s="17" t="n">
        <f aca="false">'CalLite Replacement'!B764</f>
        <v>8168</v>
      </c>
      <c r="E30" s="24" t="n">
        <f aca="false">'CalLite Replacement'!C714</f>
        <v>389.6372511</v>
      </c>
      <c r="F30" s="24" t="n">
        <f aca="false">'CalLite Replacement'!D714</f>
        <v>1289.788985</v>
      </c>
      <c r="G30" s="38" t="n">
        <v>396.91737704918</v>
      </c>
      <c r="H30" s="24" t="n">
        <f aca="false">'CalLite Replacement'!E630</f>
        <v>1397.880695</v>
      </c>
      <c r="I30" s="24" t="n">
        <f aca="false">'CalLite Replacement'!F713</f>
        <v>369.4605795</v>
      </c>
      <c r="J30" s="24" t="n">
        <f aca="false">'CalLite Replacement'!G713</f>
        <v>787.8624696</v>
      </c>
      <c r="K30" s="24" t="n">
        <f aca="false">'CalLite Replacement'!H631</f>
        <v>696.3</v>
      </c>
      <c r="L30" s="24" t="n">
        <f aca="false">'CalLite Replacement'!I584</f>
        <v>200</v>
      </c>
      <c r="M30" s="24" t="n">
        <f aca="false">'CalLite Replacement'!J604</f>
        <v>1687.265001</v>
      </c>
      <c r="N30" s="24" t="n">
        <f aca="false">'CalLite Replacement'!K714</f>
        <v>2306.016327</v>
      </c>
      <c r="O30" s="24" t="n">
        <f aca="false">'CalLite Replacement'!L714</f>
        <v>1738.247402</v>
      </c>
      <c r="P30" s="24" t="n">
        <f aca="false">'CalLite Replacement'!M714</f>
        <v>972.1766652</v>
      </c>
      <c r="Q30" s="24" t="n">
        <f aca="false">'CalLite Replacement'!N714</f>
        <v>260.8583875</v>
      </c>
      <c r="R30" s="24" t="n">
        <f aca="false">'CalLite Replacement'!O655</f>
        <v>10003</v>
      </c>
      <c r="S30" s="24" t="n">
        <f aca="false">'CalLite Replacement'!P692</f>
        <v>2641</v>
      </c>
      <c r="T30" s="24" t="n">
        <f aca="false">'CalLite Replacement'!Q714</f>
        <v>826.1604582</v>
      </c>
      <c r="U30" s="39" t="n">
        <v>2481</v>
      </c>
      <c r="V30" s="24" t="n">
        <f aca="false">'CalLite Replacement'!R714</f>
        <v>175.6552367</v>
      </c>
      <c r="W30" s="24" t="n">
        <f aca="false">'CalLite Replacement'!S677</f>
        <v>18269</v>
      </c>
      <c r="X30" s="24" t="n">
        <f aca="false">'CalLite Replacement'!T701</f>
        <v>23510</v>
      </c>
      <c r="Y30" s="24" t="n">
        <f aca="false">'CalLite Replacement'!U763</f>
        <v>51255</v>
      </c>
      <c r="Z30" s="24" t="n">
        <f aca="false">'CalLite Replacement'!V695</f>
        <v>4305</v>
      </c>
      <c r="AA30" s="24" t="n">
        <f aca="false">'CalLite Replacement'!W687</f>
        <v>7140</v>
      </c>
      <c r="AB30" s="24" t="n">
        <f aca="false">'CalLite Replacement'!X679</f>
        <v>2026</v>
      </c>
      <c r="AC30" s="24" t="n">
        <f aca="false">'CalLite Replacement'!Y713</f>
        <v>1235.452241</v>
      </c>
      <c r="AD30" s="24" t="n">
        <f aca="false">'CalLite Replacement'!Z714</f>
        <v>803.8727815</v>
      </c>
      <c r="AE30" s="24" t="n">
        <f aca="false">'CalLite Replacement'!AA678</f>
        <v>4788</v>
      </c>
      <c r="AF30" s="24" t="n">
        <f aca="false">'CalLite Replacement'!AB677</f>
        <v>6477</v>
      </c>
      <c r="AG30" s="17"/>
      <c r="AI30" s="17"/>
    </row>
    <row r="31" customFormat="false" ht="15" hidden="false" customHeight="false" outlineLevel="0" collapsed="false">
      <c r="A31" s="37" t="n">
        <v>26329</v>
      </c>
      <c r="B31" s="24" t="n">
        <f aca="false">B30+1</f>
        <v>25</v>
      </c>
      <c r="C31" s="17" t="n">
        <f aca="false">B31/($B$1+1)</f>
        <v>0.0988142292490119</v>
      </c>
      <c r="D31" s="17" t="n">
        <f aca="false">'CalLite Replacement'!B687</f>
        <v>7989</v>
      </c>
      <c r="E31" s="24" t="n">
        <f aca="false">'CalLite Replacement'!C713</f>
        <v>389.5211531</v>
      </c>
      <c r="F31" s="24" t="n">
        <f aca="false">'CalLite Replacement'!D713</f>
        <v>1289.404674</v>
      </c>
      <c r="G31" s="38" t="n">
        <v>387.638196721312</v>
      </c>
      <c r="H31" s="24" t="n">
        <f aca="false">'CalLite Replacement'!E666</f>
        <v>1387.100398</v>
      </c>
      <c r="I31" s="24" t="n">
        <f aca="false">'CalLite Replacement'!F666</f>
        <v>367.5902775</v>
      </c>
      <c r="J31" s="24" t="n">
        <f aca="false">'CalLite Replacement'!G666</f>
        <v>783.8741124</v>
      </c>
      <c r="K31" s="24" t="n">
        <f aca="false">'CalLite Replacement'!H810</f>
        <v>614.7</v>
      </c>
      <c r="L31" s="24" t="n">
        <f aca="false">'CalLite Replacement'!I586</f>
        <v>200</v>
      </c>
      <c r="M31" s="24" t="n">
        <f aca="false">'CalLite Replacement'!J665</f>
        <v>1586.412612</v>
      </c>
      <c r="N31" s="24" t="n">
        <f aca="false">'CalLite Replacement'!K713</f>
        <v>2305.329216</v>
      </c>
      <c r="O31" s="24" t="n">
        <f aca="false">'CalLite Replacement'!L713</f>
        <v>1737.729467</v>
      </c>
      <c r="P31" s="24" t="n">
        <f aca="false">'CalLite Replacement'!M713</f>
        <v>971.8869913</v>
      </c>
      <c r="Q31" s="24" t="n">
        <f aca="false">'CalLite Replacement'!N713</f>
        <v>260.780661</v>
      </c>
      <c r="R31" s="24" t="n">
        <f aca="false">'CalLite Replacement'!O728</f>
        <v>10003</v>
      </c>
      <c r="S31" s="24" t="n">
        <f aca="false">'CalLite Replacement'!P645</f>
        <v>2559</v>
      </c>
      <c r="T31" s="24" t="n">
        <f aca="false">'CalLite Replacement'!Q713</f>
        <v>825.914292</v>
      </c>
      <c r="U31" s="39" t="n">
        <v>2395</v>
      </c>
      <c r="V31" s="24" t="n">
        <f aca="false">'CalLite Replacement'!R713</f>
        <v>175.6028977</v>
      </c>
      <c r="W31" s="24" t="n">
        <f aca="false">'CalLite Replacement'!S629</f>
        <v>18128</v>
      </c>
      <c r="X31" s="24" t="n">
        <f aca="false">'CalLite Replacement'!T584</f>
        <v>23307</v>
      </c>
      <c r="Y31" s="24" t="n">
        <f aca="false">'CalLite Replacement'!U630</f>
        <v>48692</v>
      </c>
      <c r="Z31" s="24" t="n">
        <f aca="false">'CalLite Replacement'!V596</f>
        <v>3936</v>
      </c>
      <c r="AA31" s="24" t="n">
        <f aca="false">'CalLite Replacement'!W658</f>
        <v>6515</v>
      </c>
      <c r="AB31" s="24" t="n">
        <f aca="false">'CalLite Replacement'!X729</f>
        <v>2020</v>
      </c>
      <c r="AC31" s="24" t="n">
        <f aca="false">'CalLite Replacement'!Y666</f>
        <v>1229.198073</v>
      </c>
      <c r="AD31" s="24" t="n">
        <f aca="false">'CalLite Replacement'!Z713</f>
        <v>803.6332562</v>
      </c>
      <c r="AE31" s="24" t="n">
        <f aca="false">'CalLite Replacement'!AA633</f>
        <v>4226</v>
      </c>
      <c r="AF31" s="24" t="n">
        <f aca="false">'CalLite Replacement'!AB763</f>
        <v>6396</v>
      </c>
      <c r="AG31" s="17"/>
      <c r="AI31" s="17"/>
    </row>
    <row r="32" customFormat="false" ht="15" hidden="false" customHeight="false" outlineLevel="0" collapsed="false">
      <c r="A32" s="37" t="n">
        <v>26358</v>
      </c>
      <c r="B32" s="24" t="n">
        <f aca="false">B31+1</f>
        <v>26</v>
      </c>
      <c r="C32" s="17" t="n">
        <f aca="false">B32/($B$1+1)</f>
        <v>0.102766798418972</v>
      </c>
      <c r="D32" s="17" t="n">
        <f aca="false">'CalLite Replacement'!B691</f>
        <v>7950</v>
      </c>
      <c r="E32" s="24" t="n">
        <f aca="false">'CalLite Replacement'!C727</f>
        <v>388.9136753</v>
      </c>
      <c r="F32" s="24" t="n">
        <f aca="false">'CalLite Replacement'!D727</f>
        <v>1287.393783</v>
      </c>
      <c r="G32" s="38" t="n">
        <v>379.604426229508</v>
      </c>
      <c r="H32" s="24" t="n">
        <f aca="false">'CalLite Replacement'!E667</f>
        <v>1315.738311</v>
      </c>
      <c r="I32" s="24" t="n">
        <f aca="false">'CalLite Replacement'!F677</f>
        <v>352.5516981</v>
      </c>
      <c r="J32" s="24" t="n">
        <f aca="false">'CalLite Replacement'!G677</f>
        <v>751.804839</v>
      </c>
      <c r="K32" s="24" t="n">
        <f aca="false">'CalLite Replacement'!H643</f>
        <v>597.3</v>
      </c>
      <c r="L32" s="24" t="n">
        <f aca="false">'CalLite Replacement'!I590</f>
        <v>200</v>
      </c>
      <c r="M32" s="24" t="n">
        <f aca="false">'CalLite Replacement'!J710</f>
        <v>1528.116739</v>
      </c>
      <c r="N32" s="24" t="n">
        <f aca="false">'CalLite Replacement'!K727</f>
        <v>2301.73394</v>
      </c>
      <c r="O32" s="24" t="n">
        <f aca="false">'CalLite Replacement'!L727</f>
        <v>1735.01939</v>
      </c>
      <c r="P32" s="24" t="n">
        <f aca="false">'CalLite Replacement'!M727</f>
        <v>970.3712848</v>
      </c>
      <c r="Q32" s="24" t="n">
        <f aca="false">'CalLite Replacement'!N727</f>
        <v>260.3739605</v>
      </c>
      <c r="R32" s="24" t="n">
        <f aca="false">'CalLite Replacement'!O812</f>
        <v>10003</v>
      </c>
      <c r="S32" s="24" t="n">
        <f aca="false">'CalLite Replacement'!P631</f>
        <v>2318</v>
      </c>
      <c r="T32" s="24" t="n">
        <f aca="false">'CalLite Replacement'!Q727</f>
        <v>824.6262372</v>
      </c>
      <c r="U32" s="39" t="n">
        <v>2304</v>
      </c>
      <c r="V32" s="24" t="n">
        <f aca="false">'CalLite Replacement'!R727</f>
        <v>175.3290361</v>
      </c>
      <c r="W32" s="24" t="n">
        <f aca="false">'CalLite Replacement'!S703</f>
        <v>17823</v>
      </c>
      <c r="X32" s="24" t="n">
        <f aca="false">'CalLite Replacement'!T596</f>
        <v>22948</v>
      </c>
      <c r="Y32" s="24" t="n">
        <f aca="false">'CalLite Replacement'!U632</f>
        <v>48185</v>
      </c>
      <c r="Z32" s="24" t="n">
        <f aca="false">'CalLite Replacement'!V699</f>
        <v>3702</v>
      </c>
      <c r="AA32" s="24" t="n">
        <f aca="false">'CalLite Replacement'!W682</f>
        <v>5955</v>
      </c>
      <c r="AB32" s="24" t="n">
        <f aca="false">'CalLite Replacement'!X585</f>
        <v>2019</v>
      </c>
      <c r="AC32" s="24" t="n">
        <f aca="false">'CalLite Replacement'!Y677</f>
        <v>1178.910037</v>
      </c>
      <c r="AD32" s="24" t="n">
        <f aca="false">'CalLite Replacement'!Z727</f>
        <v>802.3799498</v>
      </c>
      <c r="AE32" s="24" t="n">
        <f aca="false">'CalLite Replacement'!AA726</f>
        <v>3726</v>
      </c>
      <c r="AF32" s="24" t="n">
        <f aca="false">'CalLite Replacement'!AB675</f>
        <v>5811</v>
      </c>
      <c r="AG32" s="17"/>
      <c r="AI32" s="17"/>
    </row>
    <row r="33" customFormat="false" ht="15" hidden="false" customHeight="false" outlineLevel="0" collapsed="false">
      <c r="A33" s="37" t="n">
        <v>26389</v>
      </c>
      <c r="B33" s="24" t="n">
        <f aca="false">B32+1</f>
        <v>27</v>
      </c>
      <c r="C33" s="17" t="n">
        <f aca="false">B33/($B$1+1)</f>
        <v>0.106719367588933</v>
      </c>
      <c r="D33" s="17" t="n">
        <f aca="false">'CalLite Replacement'!B643</f>
        <v>7682</v>
      </c>
      <c r="E33" s="24" t="n">
        <f aca="false">'CalLite Replacement'!C677</f>
        <v>337.7124091</v>
      </c>
      <c r="F33" s="24" t="n">
        <f aca="false">'CalLite Replacement'!D677</f>
        <v>1117.905807</v>
      </c>
      <c r="G33" s="38" t="n">
        <v>359.993606557377</v>
      </c>
      <c r="H33" s="24" t="n">
        <f aca="false">'CalLite Replacement'!E677</f>
        <v>1305.822118</v>
      </c>
      <c r="I33" s="24" t="n">
        <f aca="false">'CalLite Replacement'!F714</f>
        <v>327.8811834</v>
      </c>
      <c r="J33" s="24" t="n">
        <f aca="false">'CalLite Replacement'!G714</f>
        <v>699.1957823</v>
      </c>
      <c r="K33" s="24" t="n">
        <f aca="false">'CalLite Replacement'!H675</f>
        <v>570.6</v>
      </c>
      <c r="L33" s="24" t="n">
        <f aca="false">'CalLite Replacement'!I591</f>
        <v>200</v>
      </c>
      <c r="M33" s="24" t="n">
        <f aca="false">'CalLite Replacement'!J630</f>
        <v>1457.431406</v>
      </c>
      <c r="N33" s="24" t="n">
        <f aca="false">'CalLite Replacement'!K677</f>
        <v>1998.706045</v>
      </c>
      <c r="O33" s="24" t="n">
        <f aca="false">'CalLite Replacement'!L677</f>
        <v>1506.600604</v>
      </c>
      <c r="P33" s="24" t="n">
        <f aca="false">'CalLite Replacement'!M677</f>
        <v>842.6199568</v>
      </c>
      <c r="Q33" s="24" t="n">
        <f aca="false">'CalLite Replacement'!N677</f>
        <v>226.0952058</v>
      </c>
      <c r="R33" s="24" t="n">
        <f aca="false">'CalLite Replacement'!O595</f>
        <v>10002</v>
      </c>
      <c r="S33" s="24" t="n">
        <f aca="false">'CalLite Replacement'!P687</f>
        <v>2308</v>
      </c>
      <c r="T33" s="24" t="n">
        <f aca="false">'CalLite Replacement'!Q677</f>
        <v>716.0625374</v>
      </c>
      <c r="U33" s="39" t="n">
        <v>2291</v>
      </c>
      <c r="V33" s="24" t="n">
        <f aca="false">'CalLite Replacement'!R677</f>
        <v>152.2466165</v>
      </c>
      <c r="W33" s="24" t="n">
        <f aca="false">'CalLite Replacement'!S582</f>
        <v>17820</v>
      </c>
      <c r="X33" s="24" t="n">
        <f aca="false">'CalLite Replacement'!T688</f>
        <v>22713</v>
      </c>
      <c r="Y33" s="24" t="n">
        <f aca="false">'CalLite Replacement'!U809</f>
        <v>47889</v>
      </c>
      <c r="Z33" s="24" t="n">
        <f aca="false">'CalLite Replacement'!V584</f>
        <v>3655</v>
      </c>
      <c r="AA33" s="24" t="n">
        <f aca="false">'CalLite Replacement'!W630</f>
        <v>5935</v>
      </c>
      <c r="AB33" s="24" t="n">
        <f aca="false">'CalLite Replacement'!X645</f>
        <v>1992</v>
      </c>
      <c r="AC33" s="24" t="n">
        <f aca="false">'CalLite Replacement'!Y714</f>
        <v>1096.413435</v>
      </c>
      <c r="AD33" s="24" t="n">
        <f aca="false">'CalLite Replacement'!Z677</f>
        <v>696.7450184</v>
      </c>
      <c r="AE33" s="24" t="n">
        <f aca="false">'CalLite Replacement'!AA642</f>
        <v>3506</v>
      </c>
      <c r="AF33" s="24" t="n">
        <f aca="false">'CalLite Replacement'!AB699</f>
        <v>5706</v>
      </c>
      <c r="AG33" s="17"/>
      <c r="AI33" s="17"/>
    </row>
    <row r="34" customFormat="false" ht="15" hidden="false" customHeight="false" outlineLevel="0" collapsed="false">
      <c r="A34" s="37" t="n">
        <v>26419</v>
      </c>
      <c r="B34" s="24" t="n">
        <f aca="false">B33+1</f>
        <v>28</v>
      </c>
      <c r="C34" s="17" t="n">
        <f aca="false">B34/($B$1+1)</f>
        <v>0.110671936758893</v>
      </c>
      <c r="D34" s="17" t="n">
        <f aca="false">'CalLite Replacement'!B581</f>
        <v>7605</v>
      </c>
      <c r="E34" s="24" t="n">
        <f aca="false">'CalLite Replacement'!C734</f>
        <v>337.1209099</v>
      </c>
      <c r="F34" s="24" t="n">
        <f aca="false">'CalLite Replacement'!D734</f>
        <v>1115.947808</v>
      </c>
      <c r="G34" s="38" t="n">
        <v>345.294262295082</v>
      </c>
      <c r="H34" s="24" t="n">
        <f aca="false">'CalLite Replacement'!E629</f>
        <v>1273.895899</v>
      </c>
      <c r="I34" s="24" t="n">
        <f aca="false">'CalLite Replacement'!F798</f>
        <v>314.7588394</v>
      </c>
      <c r="J34" s="24" t="n">
        <f aca="false">'CalLite Replacement'!G798</f>
        <v>671.2128175</v>
      </c>
      <c r="K34" s="24" t="n">
        <f aca="false">'CalLite Replacement'!H735</f>
        <v>491.2</v>
      </c>
      <c r="L34" s="24" t="n">
        <f aca="false">'CalLite Replacement'!I592</f>
        <v>200</v>
      </c>
      <c r="M34" s="24" t="n">
        <f aca="false">'CalLite Replacement'!J760</f>
        <v>1346.340641</v>
      </c>
      <c r="N34" s="24" t="n">
        <f aca="false">'CalLite Replacement'!K734</f>
        <v>1995.205335</v>
      </c>
      <c r="O34" s="24" t="n">
        <f aca="false">'CalLite Replacement'!L734</f>
        <v>1503.961811</v>
      </c>
      <c r="P34" s="24" t="n">
        <f aca="false">'CalLite Replacement'!M734</f>
        <v>841.144118</v>
      </c>
      <c r="Q34" s="24" t="n">
        <f aca="false">'CalLite Replacement'!N734</f>
        <v>225.6992028</v>
      </c>
      <c r="R34" s="24" t="n">
        <f aca="false">'CalLite Replacement'!O681</f>
        <v>9855</v>
      </c>
      <c r="S34" s="24" t="n">
        <f aca="false">'CalLite Replacement'!P634</f>
        <v>2254</v>
      </c>
      <c r="T34" s="24" t="n">
        <f aca="false">'CalLite Replacement'!Q734</f>
        <v>714.8083624</v>
      </c>
      <c r="U34" s="39" t="n">
        <v>2150</v>
      </c>
      <c r="V34" s="24" t="n">
        <f aca="false">'CalLite Replacement'!R734</f>
        <v>151.9799584</v>
      </c>
      <c r="W34" s="24" t="n">
        <f aca="false">'CalLite Replacement'!S688</f>
        <v>17766</v>
      </c>
      <c r="X34" s="24" t="n">
        <f aca="false">'CalLite Replacement'!T643</f>
        <v>22634</v>
      </c>
      <c r="Y34" s="24" t="n">
        <f aca="false">'CalLite Replacement'!U653</f>
        <v>47222</v>
      </c>
      <c r="Z34" s="24" t="n">
        <f aca="false">'CalLite Replacement'!V810</f>
        <v>3382</v>
      </c>
      <c r="AA34" s="24" t="n">
        <f aca="false">'CalLite Replacement'!W644</f>
        <v>5713</v>
      </c>
      <c r="AB34" s="24" t="n">
        <f aca="false">'CalLite Replacement'!X696</f>
        <v>1973</v>
      </c>
      <c r="AC34" s="24" t="n">
        <f aca="false">'CalLite Replacement'!Y798</f>
        <v>1052.533166</v>
      </c>
      <c r="AD34" s="24" t="n">
        <f aca="false">'CalLite Replacement'!Z734</f>
        <v>695.5246778</v>
      </c>
      <c r="AE34" s="24" t="n">
        <f aca="false">'CalLite Replacement'!AA582</f>
        <v>3450</v>
      </c>
      <c r="AF34" s="24" t="n">
        <f aca="false">'CalLite Replacement'!AB688</f>
        <v>5415</v>
      </c>
      <c r="AG34" s="17"/>
      <c r="AI34" s="17"/>
    </row>
    <row r="35" customFormat="false" ht="15" hidden="false" customHeight="false" outlineLevel="0" collapsed="false">
      <c r="A35" s="37" t="n">
        <v>26450</v>
      </c>
      <c r="B35" s="24" t="n">
        <f aca="false">B34+1</f>
        <v>29</v>
      </c>
      <c r="C35" s="17" t="n">
        <f aca="false">B35/($B$1+1)</f>
        <v>0.114624505928854</v>
      </c>
      <c r="D35" s="17" t="n">
        <f aca="false">'CalLite Replacement'!B585</f>
        <v>6725</v>
      </c>
      <c r="E35" s="24" t="n">
        <f aca="false">'CalLite Replacement'!C710</f>
        <v>328.9020924</v>
      </c>
      <c r="F35" s="24" t="n">
        <f aca="false">'CalLite Replacement'!D710</f>
        <v>1088.74163</v>
      </c>
      <c r="G35" s="38" t="n">
        <v>344.066393442623</v>
      </c>
      <c r="H35" s="24" t="n">
        <f aca="false">'CalLite Replacement'!E632</f>
        <v>1271.311531</v>
      </c>
      <c r="I35" s="24" t="n">
        <f aca="false">'CalLite Replacement'!F606</f>
        <v>297.7638501</v>
      </c>
      <c r="J35" s="24" t="n">
        <f aca="false">'CalLite Replacement'!G606</f>
        <v>634.9715647</v>
      </c>
      <c r="K35" s="24" t="n">
        <f aca="false">'CalLite Replacement'!H809</f>
        <v>486.6</v>
      </c>
      <c r="L35" s="24" t="n">
        <f aca="false">'CalLite Replacement'!I593</f>
        <v>200</v>
      </c>
      <c r="M35" s="24" t="n">
        <f aca="false">'CalLite Replacement'!J618</f>
        <v>1313.549512</v>
      </c>
      <c r="N35" s="24" t="n">
        <f aca="false">'CalLite Replacement'!K710</f>
        <v>1946.563356</v>
      </c>
      <c r="O35" s="24" t="n">
        <f aca="false">'CalLite Replacement'!L710</f>
        <v>1467.296071</v>
      </c>
      <c r="P35" s="24" t="n">
        <f aca="false">'CalLite Replacement'!M710</f>
        <v>820.6374993</v>
      </c>
      <c r="Q35" s="24" t="n">
        <f aca="false">'CalLite Replacement'!N710</f>
        <v>220.1967836</v>
      </c>
      <c r="R35" s="24" t="n">
        <f aca="false">'CalLite Replacement'!O596</f>
        <v>9808</v>
      </c>
      <c r="S35" s="24" t="n">
        <f aca="false">'CalLite Replacement'!P643</f>
        <v>2241</v>
      </c>
      <c r="T35" s="24" t="n">
        <f aca="false">'CalLite Replacement'!Q710</f>
        <v>697.3817381</v>
      </c>
      <c r="U35" s="39" t="n">
        <v>2147</v>
      </c>
      <c r="V35" s="24" t="n">
        <f aca="false">'CalLite Replacement'!R710</f>
        <v>148.2747728</v>
      </c>
      <c r="W35" s="24" t="n">
        <f aca="false">'CalLite Replacement'!S699</f>
        <v>17720</v>
      </c>
      <c r="X35" s="24" t="n">
        <f aca="false">'CalLite Replacement'!T809</f>
        <v>22056</v>
      </c>
      <c r="Y35" s="24" t="n">
        <f aca="false">'CalLite Replacement'!U584</f>
        <v>46716</v>
      </c>
      <c r="Z35" s="24" t="n">
        <f aca="false">'CalLite Replacement'!V644</f>
        <v>3300</v>
      </c>
      <c r="AA35" s="24" t="n">
        <f aca="false">'CalLite Replacement'!W699</f>
        <v>5576</v>
      </c>
      <c r="AB35" s="24" t="n">
        <f aca="false">'CalLite Replacement'!X697</f>
        <v>1850</v>
      </c>
      <c r="AC35" s="24" t="n">
        <f aca="false">'CalLite Replacement'!Y606</f>
        <v>995.7030232</v>
      </c>
      <c r="AD35" s="24" t="n">
        <f aca="false">'CalLite Replacement'!Z710</f>
        <v>678.5681788</v>
      </c>
      <c r="AE35" s="24" t="n">
        <f aca="false">'CalLite Replacement'!AA581</f>
        <v>3360</v>
      </c>
      <c r="AF35" s="24" t="n">
        <f aca="false">'CalLite Replacement'!AB692</f>
        <v>5336</v>
      </c>
      <c r="AG35" s="17"/>
      <c r="AI35" s="17"/>
    </row>
    <row r="36" customFormat="false" ht="15" hidden="false" customHeight="false" outlineLevel="0" collapsed="false">
      <c r="A36" s="37" t="n">
        <v>26480</v>
      </c>
      <c r="B36" s="24" t="n">
        <f aca="false">B35+1</f>
        <v>30</v>
      </c>
      <c r="C36" s="17" t="n">
        <f aca="false">B36/($B$1+1)</f>
        <v>0.118577075098814</v>
      </c>
      <c r="D36" s="17" t="n">
        <f aca="false">'CalLite Replacement'!B688</f>
        <v>6304</v>
      </c>
      <c r="E36" s="24" t="n">
        <f aca="false">'CalLite Replacement'!C606</f>
        <v>315.6993908</v>
      </c>
      <c r="F36" s="24" t="n">
        <f aca="false">'CalLite Replacement'!D606</f>
        <v>1045.037649</v>
      </c>
      <c r="G36" s="38" t="n">
        <v>339.681147540984</v>
      </c>
      <c r="H36" s="24" t="n">
        <f aca="false">'CalLite Replacement'!E678</f>
        <v>1188.123866</v>
      </c>
      <c r="I36" s="24" t="n">
        <f aca="false">'CalLite Replacement'!F710</f>
        <v>284.6537742</v>
      </c>
      <c r="J36" s="24" t="n">
        <f aca="false">'CalLite Replacement'!G710</f>
        <v>607.0147614</v>
      </c>
      <c r="K36" s="24" t="n">
        <f aca="false">'CalLite Replacement'!H629</f>
        <v>461.8</v>
      </c>
      <c r="L36" s="24" t="n">
        <f aca="false">'CalLite Replacement'!I594</f>
        <v>200</v>
      </c>
      <c r="M36" s="24" t="n">
        <f aca="false">'CalLite Replacement'!J677</f>
        <v>1304.746308</v>
      </c>
      <c r="N36" s="24" t="n">
        <f aca="false">'CalLite Replacement'!K606</f>
        <v>1868.424919</v>
      </c>
      <c r="O36" s="24" t="n">
        <f aca="false">'CalLite Replacement'!L606</f>
        <v>1408.396257</v>
      </c>
      <c r="P36" s="24" t="n">
        <f aca="false">'CalLite Replacement'!M606</f>
        <v>787.6956838</v>
      </c>
      <c r="Q36" s="24" t="n">
        <f aca="false">'CalLite Replacement'!N606</f>
        <v>211.357702</v>
      </c>
      <c r="R36" s="24" t="n">
        <f aca="false">'CalLite Replacement'!O707</f>
        <v>9699</v>
      </c>
      <c r="S36" s="24" t="n">
        <f aca="false">'CalLite Replacement'!P702</f>
        <v>2142</v>
      </c>
      <c r="T36" s="24" t="n">
        <f aca="false">'CalLite Replacement'!Q606</f>
        <v>669.3876231</v>
      </c>
      <c r="U36" s="39" t="n">
        <v>2112</v>
      </c>
      <c r="V36" s="24" t="n">
        <f aca="false">'CalLite Replacement'!R606</f>
        <v>142.3227657</v>
      </c>
      <c r="W36" s="24" t="n">
        <f aca="false">'CalLite Replacement'!S701</f>
        <v>16824</v>
      </c>
      <c r="X36" s="24" t="n">
        <f aca="false">'CalLite Replacement'!T699</f>
        <v>21768</v>
      </c>
      <c r="Y36" s="24" t="n">
        <f aca="false">'CalLite Replacement'!U582</f>
        <v>44549</v>
      </c>
      <c r="Z36" s="24" t="n">
        <f aca="false">'CalLite Replacement'!V682</f>
        <v>3134</v>
      </c>
      <c r="AA36" s="24" t="n">
        <f aca="false">'CalLite Replacement'!W653</f>
        <v>5209</v>
      </c>
      <c r="AB36" s="24" t="n">
        <f aca="false">'CalLite Replacement'!X704</f>
        <v>1825</v>
      </c>
      <c r="AC36" s="24" t="n">
        <f aca="false">'CalLite Replacement'!Y710</f>
        <v>951.8637788</v>
      </c>
      <c r="AD36" s="24" t="n">
        <f aca="false">'CalLite Replacement'!Z606</f>
        <v>651.3292728</v>
      </c>
      <c r="AE36" s="24" t="n">
        <f aca="false">'CalLite Replacement'!AA634</f>
        <v>3282</v>
      </c>
      <c r="AF36" s="24" t="n">
        <f aca="false">'CalLite Replacement'!AB595</f>
        <v>5259</v>
      </c>
      <c r="AG36" s="17"/>
      <c r="AI36" s="17"/>
    </row>
    <row r="37" customFormat="false" ht="15" hidden="false" customHeight="false" outlineLevel="0" collapsed="false">
      <c r="A37" s="37" t="n">
        <v>26511</v>
      </c>
      <c r="B37" s="24" t="n">
        <f aca="false">B36+1</f>
        <v>31</v>
      </c>
      <c r="C37" s="17" t="n">
        <f aca="false">B37/($B$1+1)</f>
        <v>0.122529644268775</v>
      </c>
      <c r="D37" s="17" t="n">
        <f aca="false">'CalLite Replacement'!B711</f>
        <v>5776</v>
      </c>
      <c r="E37" s="24" t="n">
        <f aca="false">'CalLite Replacement'!C715</f>
        <v>314.8272874</v>
      </c>
      <c r="F37" s="24" t="n">
        <f aca="false">'CalLite Replacement'!D715</f>
        <v>1042.150786</v>
      </c>
      <c r="G37" s="38" t="n">
        <v>331.875409836066</v>
      </c>
      <c r="H37" s="24" t="n">
        <f aca="false">'CalLite Replacement'!E691</f>
        <v>1186.402556</v>
      </c>
      <c r="I37" s="24" t="n">
        <f aca="false">'CalLite Replacement'!F734</f>
        <v>274.6942648</v>
      </c>
      <c r="J37" s="24" t="n">
        <f aca="false">'CalLite Replacement'!G734</f>
        <v>585.776437</v>
      </c>
      <c r="K37" s="24" t="n">
        <f aca="false">'CalLite Replacement'!H594</f>
        <v>431.9</v>
      </c>
      <c r="L37" s="24" t="n">
        <f aca="false">'CalLite Replacement'!I595</f>
        <v>200</v>
      </c>
      <c r="M37" s="24" t="n">
        <f aca="false">'CalLite Replacement'!J728</f>
        <v>1216.461329</v>
      </c>
      <c r="N37" s="24" t="n">
        <f aca="false">'CalLite Replacement'!K715</f>
        <v>1863.263491</v>
      </c>
      <c r="O37" s="24" t="n">
        <f aca="false">'CalLite Replacement'!L715</f>
        <v>1404.505634</v>
      </c>
      <c r="P37" s="24" t="n">
        <f aca="false">'CalLite Replacement'!M715</f>
        <v>785.5197148</v>
      </c>
      <c r="Q37" s="24" t="n">
        <f aca="false">'CalLite Replacement'!N715</f>
        <v>210.7738372</v>
      </c>
      <c r="R37" s="24" t="n">
        <f aca="false">'CalLite Replacement'!O677</f>
        <v>9453</v>
      </c>
      <c r="S37" s="24" t="n">
        <f aca="false">'CalLite Replacement'!P677</f>
        <v>2125</v>
      </c>
      <c r="T37" s="24" t="n">
        <f aca="false">'CalLite Replacement'!Q715</f>
        <v>667.538474</v>
      </c>
      <c r="U37" s="39" t="n">
        <v>2081</v>
      </c>
      <c r="V37" s="24" t="n">
        <f aca="false">'CalLite Replacement'!R715</f>
        <v>141.9296064</v>
      </c>
      <c r="W37" s="24" t="n">
        <f aca="false">'CalLite Replacement'!S826</f>
        <v>16514</v>
      </c>
      <c r="X37" s="24" t="n">
        <f aca="false">'CalLite Replacement'!T810</f>
        <v>21512</v>
      </c>
      <c r="Y37" s="24" t="n">
        <f aca="false">'CalLite Replacement'!U643</f>
        <v>44448</v>
      </c>
      <c r="Z37" s="24" t="n">
        <f aca="false">'CalLite Replacement'!V698</f>
        <v>3109</v>
      </c>
      <c r="AA37" s="24" t="n">
        <f aca="false">'CalLite Replacement'!W729</f>
        <v>5201</v>
      </c>
      <c r="AB37" s="24" t="n">
        <f aca="false">'CalLite Replacement'!X728</f>
        <v>1820</v>
      </c>
      <c r="AC37" s="24" t="n">
        <f aca="false">'CalLite Replacement'!Y734</f>
        <v>918.5598248</v>
      </c>
      <c r="AD37" s="24" t="n">
        <f aca="false">'CalLite Replacement'!Z715</f>
        <v>649.530009</v>
      </c>
      <c r="AE37" s="24" t="n">
        <f aca="false">'CalLite Replacement'!AA704</f>
        <v>2773</v>
      </c>
      <c r="AF37" s="24" t="n">
        <f aca="false">'CalLite Replacement'!AB632</f>
        <v>5124</v>
      </c>
      <c r="AG37" s="17"/>
      <c r="AI37" s="17"/>
    </row>
    <row r="38" customFormat="false" ht="15" hidden="false" customHeight="false" outlineLevel="0" collapsed="false">
      <c r="A38" s="37" t="n">
        <v>26542</v>
      </c>
      <c r="B38" s="24" t="n">
        <f aca="false">B37+1</f>
        <v>32</v>
      </c>
      <c r="C38" s="17" t="n">
        <f aca="false">B38/($B$1+1)</f>
        <v>0.126482213438735</v>
      </c>
      <c r="D38" s="17" t="n">
        <f aca="false">'CalLite Replacement'!B809</f>
        <v>5421</v>
      </c>
      <c r="E38" s="24" t="n">
        <f aca="false">'CalLite Replacement'!C614</f>
        <v>314.1053722</v>
      </c>
      <c r="F38" s="24" t="n">
        <f aca="false">'CalLite Replacement'!D614</f>
        <v>1039.761081</v>
      </c>
      <c r="G38" s="38" t="n">
        <v>326.85868852459</v>
      </c>
      <c r="H38" s="24" t="n">
        <f aca="false">'CalLite Replacement'!E714</f>
        <v>1151.016693</v>
      </c>
      <c r="I38" s="24" t="n">
        <f aca="false">'CalLite Replacement'!F617</f>
        <v>270.0634873</v>
      </c>
      <c r="J38" s="24" t="n">
        <f aca="false">'CalLite Replacement'!G617</f>
        <v>575.901457</v>
      </c>
      <c r="K38" s="24" t="n">
        <f aca="false">'CalLite Replacement'!H819</f>
        <v>419.8</v>
      </c>
      <c r="L38" s="24" t="n">
        <f aca="false">'CalLite Replacement'!I596</f>
        <v>200</v>
      </c>
      <c r="M38" s="24" t="n">
        <f aca="false">'CalLite Replacement'!J678</f>
        <v>1158.854033</v>
      </c>
      <c r="N38" s="24" t="n">
        <f aca="false">'CalLite Replacement'!K614</f>
        <v>1858.990932</v>
      </c>
      <c r="O38" s="24" t="n">
        <f aca="false">'CalLite Replacement'!L614</f>
        <v>1401.285031</v>
      </c>
      <c r="P38" s="24" t="n">
        <f aca="false">'CalLite Replacement'!M614</f>
        <v>783.7184777</v>
      </c>
      <c r="Q38" s="24" t="n">
        <f aca="false">'CalLite Replacement'!N614</f>
        <v>210.2905219</v>
      </c>
      <c r="R38" s="24" t="n">
        <f aca="false">'CalLite Replacement'!O811</f>
        <v>9322</v>
      </c>
      <c r="S38" s="24" t="n">
        <f aca="false">'CalLite Replacement'!P729</f>
        <v>2037</v>
      </c>
      <c r="T38" s="24" t="n">
        <f aca="false">'CalLite Replacement'!Q614</f>
        <v>666.007774</v>
      </c>
      <c r="U38" s="39" t="n">
        <v>2031</v>
      </c>
      <c r="V38" s="24" t="n">
        <f aca="false">'CalLite Replacement'!R614</f>
        <v>141.6041545</v>
      </c>
      <c r="W38" s="24" t="n">
        <f aca="false">'CalLite Replacement'!S670</f>
        <v>16449</v>
      </c>
      <c r="X38" s="24" t="n">
        <f aca="false">'CalLite Replacement'!T703</f>
        <v>20620</v>
      </c>
      <c r="Y38" s="24" t="n">
        <f aca="false">'CalLite Replacement'!U655</f>
        <v>44145</v>
      </c>
      <c r="Z38" s="24" t="n">
        <f aca="false">'CalLite Replacement'!V730</f>
        <v>3023</v>
      </c>
      <c r="AA38" s="24" t="n">
        <f aca="false">'CalLite Replacement'!W596</f>
        <v>5017</v>
      </c>
      <c r="AB38" s="24" t="n">
        <f aca="false">'CalLite Replacement'!X684</f>
        <v>1807</v>
      </c>
      <c r="AC38" s="24" t="n">
        <f aca="false">'CalLite Replacement'!Y617</f>
        <v>903.0748046</v>
      </c>
      <c r="AD38" s="24" t="n">
        <f aca="false">'CalLite Replacement'!Z614</f>
        <v>648.0406033</v>
      </c>
      <c r="AE38" s="24" t="n">
        <f aca="false">'CalLite Replacement'!AA712</f>
        <v>2503</v>
      </c>
      <c r="AF38" s="24" t="n">
        <f aca="false">'CalLite Replacement'!AB694</f>
        <v>5116</v>
      </c>
      <c r="AG38" s="17"/>
      <c r="AI38" s="17"/>
    </row>
    <row r="39" customFormat="false" ht="15" hidden="false" customHeight="false" outlineLevel="0" collapsed="false">
      <c r="A39" s="37" t="n">
        <v>26572</v>
      </c>
      <c r="B39" s="24" t="n">
        <f aca="false">B38+1</f>
        <v>33</v>
      </c>
      <c r="C39" s="17" t="n">
        <f aca="false">B39/($B$1+1)</f>
        <v>0.130434782608696</v>
      </c>
      <c r="D39" s="17" t="n">
        <f aca="false">'CalLite Replacement'!B584</f>
        <v>5318</v>
      </c>
      <c r="E39" s="24" t="n">
        <f aca="false">'CalLite Replacement'!C617</f>
        <v>307.8081142</v>
      </c>
      <c r="F39" s="24" t="n">
        <f aca="false">'CalLite Replacement'!D617</f>
        <v>1018.915707</v>
      </c>
      <c r="G39" s="38" t="n">
        <v>318.140819672131</v>
      </c>
      <c r="H39" s="24" t="n">
        <f aca="false">'CalLite Replacement'!E710</f>
        <v>1142.917324</v>
      </c>
      <c r="I39" s="24" t="n">
        <f aca="false">'CalLite Replacement'!F715</f>
        <v>259.9017134</v>
      </c>
      <c r="J39" s="24" t="n">
        <f aca="false">'CalLite Replacement'!G715</f>
        <v>554.2318101</v>
      </c>
      <c r="K39" s="24" t="n">
        <f aca="false">'CalLite Replacement'!H583</f>
        <v>384</v>
      </c>
      <c r="L39" s="24" t="n">
        <f aca="false">'CalLite Replacement'!I598</f>
        <v>200</v>
      </c>
      <c r="M39" s="24" t="n">
        <f aca="false">'CalLite Replacement'!J629</f>
        <v>1149.368769</v>
      </c>
      <c r="N39" s="24" t="n">
        <f aca="false">'CalLite Replacement'!K617</f>
        <v>1821.721447</v>
      </c>
      <c r="O39" s="24" t="n">
        <f aca="false">'CalLite Replacement'!L617</f>
        <v>1373.19174</v>
      </c>
      <c r="P39" s="24" t="n">
        <f aca="false">'CalLite Replacement'!M617</f>
        <v>768.0063063</v>
      </c>
      <c r="Q39" s="24" t="n">
        <f aca="false">'CalLite Replacement'!N617</f>
        <v>206.0745684</v>
      </c>
      <c r="R39" s="24" t="n">
        <f aca="false">'CalLite Replacement'!O635</f>
        <v>9160</v>
      </c>
      <c r="S39" s="24" t="n">
        <f aca="false">'CalLite Replacement'!P696</f>
        <v>2006</v>
      </c>
      <c r="T39" s="24" t="n">
        <f aca="false">'CalLite Replacement'!Q617</f>
        <v>652.6554943</v>
      </c>
      <c r="U39" s="39" t="n">
        <v>1993</v>
      </c>
      <c r="V39" s="24" t="n">
        <f aca="false">'CalLite Replacement'!R617</f>
        <v>138.7652413</v>
      </c>
      <c r="W39" s="24" t="n">
        <f aca="false">'CalLite Replacement'!S739</f>
        <v>16389</v>
      </c>
      <c r="X39" s="24" t="n">
        <f aca="false">'CalLite Replacement'!T739</f>
        <v>20459</v>
      </c>
      <c r="Y39" s="24" t="n">
        <f aca="false">'CalLite Replacement'!U693</f>
        <v>43799</v>
      </c>
      <c r="Z39" s="24" t="n">
        <f aca="false">'CalLite Replacement'!V729</f>
        <v>2985</v>
      </c>
      <c r="AA39" s="24" t="n">
        <f aca="false">'CalLite Replacement'!W584</f>
        <v>4673</v>
      </c>
      <c r="AB39" s="24" t="n">
        <f aca="false">'CalLite Replacement'!X595</f>
        <v>1766</v>
      </c>
      <c r="AC39" s="24" t="n">
        <f aca="false">'CalLite Replacement'!Y715</f>
        <v>869.0944911</v>
      </c>
      <c r="AD39" s="24" t="n">
        <f aca="false">'CalLite Replacement'!Z617</f>
        <v>635.0485337</v>
      </c>
      <c r="AE39" s="24" t="n">
        <f aca="false">'CalLite Replacement'!AA688</f>
        <v>2476</v>
      </c>
      <c r="AF39" s="24" t="n">
        <f aca="false">'CalLite Replacement'!AB813</f>
        <v>5054</v>
      </c>
      <c r="AG39" s="17"/>
      <c r="AI39" s="17"/>
    </row>
    <row r="40" customFormat="false" ht="15" hidden="false" customHeight="false" outlineLevel="0" collapsed="false">
      <c r="A40" s="37" t="n">
        <v>26603</v>
      </c>
      <c r="B40" s="24" t="n">
        <f aca="false">B39+1</f>
        <v>34</v>
      </c>
      <c r="C40" s="17" t="n">
        <f aca="false">B40/($B$1+1)</f>
        <v>0.134387351778656</v>
      </c>
      <c r="D40" s="17" t="n">
        <f aca="false">'CalLite Replacement'!B630</f>
        <v>5310</v>
      </c>
      <c r="E40" s="24" t="n">
        <f aca="false">'CalLite Replacement'!C667</f>
        <v>301.9663752</v>
      </c>
      <c r="F40" s="24" t="n">
        <f aca="false">'CalLite Replacement'!D667</f>
        <v>999.5782066</v>
      </c>
      <c r="G40" s="38" t="n">
        <v>317.84262295082</v>
      </c>
      <c r="H40" s="24" t="n">
        <f aca="false">'CalLite Replacement'!E614</f>
        <v>1135.902253</v>
      </c>
      <c r="I40" s="24" t="n">
        <f aca="false">'CalLite Replacement'!F728</f>
        <v>255.6241876</v>
      </c>
      <c r="J40" s="24" t="n">
        <f aca="false">'CalLite Replacement'!G728</f>
        <v>545.1101278</v>
      </c>
      <c r="K40" s="24" t="n">
        <f aca="false">'CalLite Replacement'!H698</f>
        <v>380.4</v>
      </c>
      <c r="L40" s="24" t="n">
        <f aca="false">'CalLite Replacement'!I602</f>
        <v>200</v>
      </c>
      <c r="M40" s="24" t="n">
        <f aca="false">'CalLite Replacement'!J614</f>
        <v>1111.927207</v>
      </c>
      <c r="N40" s="24" t="n">
        <f aca="false">'CalLite Replacement'!K667</f>
        <v>1787.147891</v>
      </c>
      <c r="O40" s="24" t="n">
        <f aca="false">'CalLite Replacement'!L667</f>
        <v>1347.130609</v>
      </c>
      <c r="P40" s="24" t="n">
        <f aca="false">'CalLite Replacement'!M667</f>
        <v>753.4306919</v>
      </c>
      <c r="Q40" s="24" t="n">
        <f aca="false">'CalLite Replacement'!N667</f>
        <v>202.1635803</v>
      </c>
      <c r="R40" s="24" t="n">
        <f aca="false">'CalLite Replacement'!O693</f>
        <v>9120</v>
      </c>
      <c r="S40" s="24" t="n">
        <f aca="false">'CalLite Replacement'!P659</f>
        <v>1959</v>
      </c>
      <c r="T40" s="24" t="n">
        <f aca="false">'CalLite Replacement'!Q667</f>
        <v>640.2690663</v>
      </c>
      <c r="U40" s="39" t="n">
        <v>1987</v>
      </c>
      <c r="V40" s="24" t="n">
        <f aca="false">'CalLite Replacement'!R667</f>
        <v>136.1316839</v>
      </c>
      <c r="W40" s="24" t="n">
        <f aca="false">'CalLite Replacement'!S828</f>
        <v>15681</v>
      </c>
      <c r="X40" s="24" t="n">
        <f aca="false">'CalLite Replacement'!T711</f>
        <v>19167</v>
      </c>
      <c r="Y40" s="24" t="n">
        <f aca="false">'CalLite Replacement'!U596</f>
        <v>43211</v>
      </c>
      <c r="Z40" s="24" t="n">
        <f aca="false">'CalLite Replacement'!V678</f>
        <v>2749</v>
      </c>
      <c r="AA40" s="24" t="n">
        <f aca="false">'CalLite Replacement'!W634</f>
        <v>4610</v>
      </c>
      <c r="AB40" s="24" t="n">
        <f aca="false">'CalLite Replacement'!X683</f>
        <v>1754</v>
      </c>
      <c r="AC40" s="24" t="n">
        <f aca="false">'CalLite Replacement'!Y728</f>
        <v>854.7907219</v>
      </c>
      <c r="AD40" s="24" t="n">
        <f aca="false">'CalLite Replacement'!Z667</f>
        <v>622.9962595</v>
      </c>
      <c r="AE40" s="24" t="n">
        <f aca="false">'CalLite Replacement'!AA695</f>
        <v>2330</v>
      </c>
      <c r="AF40" s="24" t="n">
        <f aca="false">'CalLite Replacement'!AB584</f>
        <v>4754</v>
      </c>
      <c r="AG40" s="17"/>
      <c r="AI40" s="17"/>
    </row>
    <row r="41" customFormat="false" ht="15" hidden="false" customHeight="false" outlineLevel="0" collapsed="false">
      <c r="A41" s="37" t="n">
        <v>26633</v>
      </c>
      <c r="B41" s="24" t="n">
        <f aca="false">B40+1</f>
        <v>35</v>
      </c>
      <c r="C41" s="17" t="n">
        <f aca="false">B41/($B$1+1)</f>
        <v>0.138339920948617</v>
      </c>
      <c r="D41" s="17" t="n">
        <f aca="false">'CalLite Replacement'!B646</f>
        <v>5284</v>
      </c>
      <c r="E41" s="24" t="n">
        <f aca="false">'CalLite Replacement'!C736</f>
        <v>285.9222756</v>
      </c>
      <c r="F41" s="24" t="n">
        <f aca="false">'CalLite Replacement'!D736</f>
        <v>946.4685438</v>
      </c>
      <c r="G41" s="38" t="n">
        <v>298.740491803279</v>
      </c>
      <c r="H41" s="24" t="n">
        <f aca="false">'CalLite Replacement'!E799</f>
        <v>1128.600916</v>
      </c>
      <c r="I41" s="24" t="n">
        <f aca="false">'CalLite Replacement'!F690</f>
        <v>255.4052342</v>
      </c>
      <c r="J41" s="24" t="n">
        <f aca="false">'CalLite Replacement'!G690</f>
        <v>544.6432169</v>
      </c>
      <c r="K41" s="24" t="n">
        <f aca="false">'CalLite Replacement'!H630</f>
        <v>349.6</v>
      </c>
      <c r="L41" s="24" t="n">
        <f aca="false">'CalLite Replacement'!I603</f>
        <v>200</v>
      </c>
      <c r="M41" s="24" t="n">
        <f aca="false">'CalLite Replacement'!J737</f>
        <v>1074.858187</v>
      </c>
      <c r="N41" s="24" t="n">
        <f aca="false">'CalLite Replacement'!K736</f>
        <v>1692.193017</v>
      </c>
      <c r="O41" s="24" t="n">
        <f aca="false">'CalLite Replacement'!L736</f>
        <v>1275.554766</v>
      </c>
      <c r="P41" s="24" t="n">
        <f aca="false">'CalLite Replacement'!M736</f>
        <v>713.3993569</v>
      </c>
      <c r="Q41" s="24" t="n">
        <f aca="false">'CalLite Replacement'!N736</f>
        <v>191.4222101</v>
      </c>
      <c r="R41" s="24" t="n">
        <f aca="false">'CalLite Replacement'!O719</f>
        <v>8890</v>
      </c>
      <c r="S41" s="24" t="n">
        <f aca="false">'CalLite Replacement'!P598</f>
        <v>1902</v>
      </c>
      <c r="T41" s="24" t="n">
        <f aca="false">'CalLite Replacement'!Q736</f>
        <v>606.2502431</v>
      </c>
      <c r="U41" s="39" t="n">
        <v>1984</v>
      </c>
      <c r="V41" s="24" t="n">
        <f aca="false">'CalLite Replacement'!R736</f>
        <v>128.8987253</v>
      </c>
      <c r="W41" s="24" t="n">
        <f aca="false">'CalLite Replacement'!S646</f>
        <v>15672</v>
      </c>
      <c r="X41" s="24" t="n">
        <f aca="false">'CalLite Replacement'!T667</f>
        <v>18559</v>
      </c>
      <c r="Y41" s="24" t="n">
        <f aca="false">'CalLite Replacement'!U675</f>
        <v>42888</v>
      </c>
      <c r="Z41" s="24" t="n">
        <f aca="false">'CalLite Replacement'!V658</f>
        <v>2603</v>
      </c>
      <c r="AA41" s="24" t="n">
        <f aca="false">'CalLite Replacement'!W686</f>
        <v>4524</v>
      </c>
      <c r="AB41" s="24" t="n">
        <f aca="false">'CalLite Replacement'!X643</f>
        <v>1741</v>
      </c>
      <c r="AC41" s="24" t="n">
        <f aca="false">'CalLite Replacement'!Y690</f>
        <v>854.058556</v>
      </c>
      <c r="AD41" s="24" t="n">
        <f aca="false">'CalLite Replacement'!Z736</f>
        <v>589.8951764</v>
      </c>
      <c r="AE41" s="24" t="n">
        <f aca="false">'CalLite Replacement'!AA632</f>
        <v>2190</v>
      </c>
      <c r="AF41" s="24" t="n">
        <f aca="false">'CalLite Replacement'!AB678</f>
        <v>4709</v>
      </c>
      <c r="AG41" s="17"/>
      <c r="AI41" s="17"/>
    </row>
    <row r="42" customFormat="false" ht="15" hidden="false" customHeight="false" outlineLevel="0" collapsed="false">
      <c r="A42" s="37" t="n">
        <v>26664</v>
      </c>
      <c r="B42" s="24" t="n">
        <f aca="false">B41+1</f>
        <v>36</v>
      </c>
      <c r="C42" s="17" t="n">
        <f aca="false">B42/($B$1+1)</f>
        <v>0.142292490118577</v>
      </c>
      <c r="D42" s="17" t="n">
        <f aca="false">'CalLite Replacement'!B582</f>
        <v>5266</v>
      </c>
      <c r="E42" s="24" t="n">
        <f aca="false">'CalLite Replacement'!C678</f>
        <v>285.9078473</v>
      </c>
      <c r="F42" s="24" t="n">
        <f aca="false">'CalLite Replacement'!D678</f>
        <v>946.4207829</v>
      </c>
      <c r="G42" s="38" t="n">
        <v>281.006557377049</v>
      </c>
      <c r="H42" s="24" t="n">
        <f aca="false">'CalLite Replacement'!E727</f>
        <v>1085.185837</v>
      </c>
      <c r="I42" s="24" t="n">
        <f aca="false">'CalLite Replacement'!F700</f>
        <v>253.2143634</v>
      </c>
      <c r="J42" s="24" t="n">
        <f aca="false">'CalLite Replacement'!G700</f>
        <v>539.9712575</v>
      </c>
      <c r="K42" s="24" t="n">
        <f aca="false">'CalLite Replacement'!H651</f>
        <v>343.7</v>
      </c>
      <c r="L42" s="24" t="n">
        <f aca="false">'CalLite Replacement'!I604</f>
        <v>200</v>
      </c>
      <c r="M42" s="24" t="n">
        <f aca="false">'CalLite Replacement'!J667</f>
        <v>999.5983747</v>
      </c>
      <c r="N42" s="24" t="n">
        <f aca="false">'CalLite Replacement'!K678</f>
        <v>1692.107626</v>
      </c>
      <c r="O42" s="24" t="n">
        <f aca="false">'CalLite Replacement'!L678</f>
        <v>1275.490399</v>
      </c>
      <c r="P42" s="24" t="n">
        <f aca="false">'CalLite Replacement'!M678</f>
        <v>713.3633572</v>
      </c>
      <c r="Q42" s="24" t="n">
        <f aca="false">'CalLite Replacement'!N678</f>
        <v>191.4125505</v>
      </c>
      <c r="R42" s="24" t="n">
        <f aca="false">'CalLite Replacement'!O687</f>
        <v>8726</v>
      </c>
      <c r="S42" s="24" t="n">
        <f aca="false">'CalLite Replacement'!P679</f>
        <v>1872</v>
      </c>
      <c r="T42" s="24" t="n">
        <f aca="false">'CalLite Replacement'!Q678</f>
        <v>606.2196504</v>
      </c>
      <c r="U42" s="39" t="n">
        <v>1942</v>
      </c>
      <c r="V42" s="24" t="n">
        <f aca="false">'CalLite Replacement'!R678</f>
        <v>128.8922208</v>
      </c>
      <c r="W42" s="24" t="n">
        <f aca="false">'CalLite Replacement'!S827</f>
        <v>15605</v>
      </c>
      <c r="X42" s="24" t="n">
        <f aca="false">'CalLite Replacement'!T812</f>
        <v>17953</v>
      </c>
      <c r="Y42" s="24" t="n">
        <f aca="false">'CalLite Replacement'!U681</f>
        <v>41280</v>
      </c>
      <c r="Z42" s="24" t="n">
        <f aca="false">'CalLite Replacement'!V812</f>
        <v>2484</v>
      </c>
      <c r="AA42" s="24" t="n">
        <f aca="false">'CalLite Replacement'!W643</f>
        <v>4489</v>
      </c>
      <c r="AB42" s="24" t="n">
        <f aca="false">'CalLite Replacement'!X705</f>
        <v>1732</v>
      </c>
      <c r="AC42" s="24" t="n">
        <f aca="false">'CalLite Replacement'!Y700</f>
        <v>846.7324262</v>
      </c>
      <c r="AD42" s="24" t="n">
        <f aca="false">'CalLite Replacement'!Z678</f>
        <v>589.865409</v>
      </c>
      <c r="AE42" s="24" t="n">
        <f aca="false">'CalLite Replacement'!AA700</f>
        <v>2005</v>
      </c>
      <c r="AF42" s="24" t="n">
        <f aca="false">'CalLite Replacement'!AB658</f>
        <v>4691</v>
      </c>
      <c r="AG42" s="17"/>
      <c r="AI42" s="17"/>
    </row>
    <row r="43" customFormat="false" ht="15" hidden="false" customHeight="false" outlineLevel="0" collapsed="false">
      <c r="A43" s="37" t="n">
        <v>26695</v>
      </c>
      <c r="B43" s="24" t="n">
        <f aca="false">B42+1</f>
        <v>37</v>
      </c>
      <c r="C43" s="17" t="n">
        <f aca="false">B43/($B$1+1)</f>
        <v>0.146245059288538</v>
      </c>
      <c r="D43" s="17" t="n">
        <f aca="false">'CalLite Replacement'!B694</f>
        <v>5177</v>
      </c>
      <c r="E43" s="24" t="n">
        <f aca="false">'CalLite Replacement'!C700</f>
        <v>281.125247</v>
      </c>
      <c r="F43" s="24" t="n">
        <f aca="false">'CalLite Replacement'!D700</f>
        <v>930.589275</v>
      </c>
      <c r="G43" s="38" t="n">
        <v>279.462950819672</v>
      </c>
      <c r="H43" s="24" t="n">
        <f aca="false">'CalLite Replacement'!E665</f>
        <v>1066.844387</v>
      </c>
      <c r="I43" s="24" t="n">
        <f aca="false">'CalLite Replacement'!F614</f>
        <v>249.0545421</v>
      </c>
      <c r="J43" s="24" t="n">
        <f aca="false">'CalLite Replacement'!G614</f>
        <v>531.1005761</v>
      </c>
      <c r="K43" s="24" t="n">
        <f aca="false">'CalLite Replacement'!H798</f>
        <v>337.4</v>
      </c>
      <c r="L43" s="24" t="n">
        <f aca="false">'CalLite Replacement'!I605</f>
        <v>200</v>
      </c>
      <c r="M43" s="24" t="n">
        <f aca="false">'CalLite Replacement'!J617</f>
        <v>992.3532125</v>
      </c>
      <c r="N43" s="24" t="n">
        <f aca="false">'CalLite Replacement'!K700</f>
        <v>1663.802441</v>
      </c>
      <c r="O43" s="24" t="n">
        <f aca="false">'CalLite Replacement'!L700</f>
        <v>1254.154291</v>
      </c>
      <c r="P43" s="24" t="n">
        <f aca="false">'CalLite Replacement'!M700</f>
        <v>701.43038</v>
      </c>
      <c r="Q43" s="24" t="n">
        <f aca="false">'CalLite Replacement'!N700</f>
        <v>188.2106457</v>
      </c>
      <c r="R43" s="24" t="n">
        <f aca="false">'CalLite Replacement'!O703</f>
        <v>8463</v>
      </c>
      <c r="S43" s="24" t="n">
        <f aca="false">'CalLite Replacement'!P582</f>
        <v>1839</v>
      </c>
      <c r="T43" s="24" t="n">
        <f aca="false">'CalLite Replacement'!Q700</f>
        <v>596.0789484</v>
      </c>
      <c r="U43" s="39" t="n">
        <v>1916</v>
      </c>
      <c r="V43" s="24" t="n">
        <f aca="false">'CalLite Replacement'!R700</f>
        <v>126.7361415</v>
      </c>
      <c r="W43" s="24" t="n">
        <f aca="false">'CalLite Replacement'!S667</f>
        <v>15510</v>
      </c>
      <c r="X43" s="24" t="n">
        <f aca="false">'CalLite Replacement'!T712</f>
        <v>17509</v>
      </c>
      <c r="Y43" s="24" t="n">
        <f aca="false">'CalLite Replacement'!U703</f>
        <v>40550</v>
      </c>
      <c r="Z43" s="24" t="n">
        <f aca="false">'CalLite Replacement'!V813</f>
        <v>2484</v>
      </c>
      <c r="AA43" s="24" t="n">
        <f aca="false">'CalLite Replacement'!W683</f>
        <v>4486</v>
      </c>
      <c r="AB43" s="24" t="n">
        <f aca="false">'CalLite Replacement'!X682</f>
        <v>1676</v>
      </c>
      <c r="AC43" s="24" t="n">
        <f aca="false">'CalLite Replacement'!Y614</f>
        <v>832.8222532</v>
      </c>
      <c r="AD43" s="24" t="n">
        <f aca="false">'CalLite Replacement'!Z700</f>
        <v>579.9982769</v>
      </c>
      <c r="AE43" s="24" t="n">
        <f aca="false">'CalLite Replacement'!AA715</f>
        <v>1977</v>
      </c>
      <c r="AF43" s="24" t="n">
        <f aca="false">'CalLite Replacement'!AB596</f>
        <v>4618</v>
      </c>
      <c r="AG43" s="17"/>
      <c r="AI43" s="17"/>
    </row>
    <row r="44" customFormat="false" ht="15" hidden="false" customHeight="false" outlineLevel="0" collapsed="false">
      <c r="A44" s="37" t="n">
        <v>26723</v>
      </c>
      <c r="B44" s="24" t="n">
        <f aca="false">B43+1</f>
        <v>38</v>
      </c>
      <c r="C44" s="17" t="n">
        <f aca="false">B44/($B$1+1)</f>
        <v>0.150197628458498</v>
      </c>
      <c r="D44" s="17" t="n">
        <f aca="false">'CalLite Replacement'!B595</f>
        <v>5110</v>
      </c>
      <c r="E44" s="24" t="n">
        <f aca="false">'CalLite Replacement'!C631</f>
        <v>278.4099715</v>
      </c>
      <c r="F44" s="24" t="n">
        <f aca="false">'CalLite Replacement'!D631</f>
        <v>921.6010881</v>
      </c>
      <c r="G44" s="38" t="n">
        <v>273.323606557377</v>
      </c>
      <c r="H44" s="24" t="n">
        <f aca="false">'CalLite Replacement'!E723</f>
        <v>1066.574932</v>
      </c>
      <c r="I44" s="24" t="n">
        <f aca="false">'CalLite Replacement'!F667</f>
        <v>247.4754774</v>
      </c>
      <c r="J44" s="24" t="n">
        <f aca="false">'CalLite Replacement'!G667</f>
        <v>527.7332728</v>
      </c>
      <c r="K44" s="24" t="n">
        <f aca="false">'CalLite Replacement'!H686</f>
        <v>330.5</v>
      </c>
      <c r="L44" s="24" t="n">
        <f aca="false">'CalLite Replacement'!I606</f>
        <v>200</v>
      </c>
      <c r="M44" s="24" t="n">
        <f aca="false">'CalLite Replacement'!J690</f>
        <v>982.5231328</v>
      </c>
      <c r="N44" s="24" t="n">
        <f aca="false">'CalLite Replacement'!K631</f>
        <v>1647.732443</v>
      </c>
      <c r="O44" s="24" t="n">
        <f aca="false">'CalLite Replacement'!L631</f>
        <v>1242.04092</v>
      </c>
      <c r="P44" s="24" t="n">
        <f aca="false">'CalLite Replacement'!M631</f>
        <v>694.6555465</v>
      </c>
      <c r="Q44" s="24" t="n">
        <f aca="false">'CalLite Replacement'!N631</f>
        <v>186.3927949</v>
      </c>
      <c r="R44" s="24" t="n">
        <f aca="false">'CalLite Replacement'!O731</f>
        <v>8456</v>
      </c>
      <c r="S44" s="24" t="n">
        <f aca="false">'CalLite Replacement'!P813</f>
        <v>1663</v>
      </c>
      <c r="T44" s="24" t="n">
        <f aca="false">'CalLite Replacement'!Q631</f>
        <v>590.3216619</v>
      </c>
      <c r="U44" s="39" t="n">
        <v>1915</v>
      </c>
      <c r="V44" s="24" t="n">
        <f aca="false">'CalLite Replacement'!R631</f>
        <v>125.5120482</v>
      </c>
      <c r="W44" s="24" t="n">
        <f aca="false">'CalLite Replacement'!S812</f>
        <v>15496</v>
      </c>
      <c r="X44" s="24" t="n">
        <f aca="false">'CalLite Replacement'!T594</f>
        <v>17108</v>
      </c>
      <c r="Y44" s="24" t="n">
        <f aca="false">'CalLite Replacement'!U687</f>
        <v>38760</v>
      </c>
      <c r="Z44" s="24" t="n">
        <f aca="false">'CalLite Replacement'!V686</f>
        <v>2471</v>
      </c>
      <c r="AA44" s="24" t="n">
        <f aca="false">'CalLite Replacement'!W813</f>
        <v>4340</v>
      </c>
      <c r="AB44" s="24" t="n">
        <f aca="false">'CalLite Replacement'!X655</f>
        <v>1648</v>
      </c>
      <c r="AC44" s="24" t="n">
        <f aca="false">'CalLite Replacement'!Y667</f>
        <v>827.5419631</v>
      </c>
      <c r="AD44" s="24" t="n">
        <f aca="false">'CalLite Replacement'!Z631</f>
        <v>574.3963072</v>
      </c>
      <c r="AE44" s="24" t="n">
        <f aca="false">'CalLite Replacement'!AA677</f>
        <v>1763</v>
      </c>
      <c r="AF44" s="24" t="n">
        <f aca="false">'CalLite Replacement'!AB810</f>
        <v>4484</v>
      </c>
      <c r="AG44" s="17"/>
      <c r="AI44" s="17"/>
    </row>
    <row r="45" customFormat="false" ht="15" hidden="false" customHeight="false" outlineLevel="0" collapsed="false">
      <c r="A45" s="37" t="n">
        <v>26754</v>
      </c>
      <c r="B45" s="24" t="n">
        <f aca="false">B44+1</f>
        <v>39</v>
      </c>
      <c r="C45" s="17" t="n">
        <f aca="false">B45/($B$1+1)</f>
        <v>0.154150197628459</v>
      </c>
      <c r="D45" s="17" t="n">
        <f aca="false">'CalLite Replacement'!B677</f>
        <v>4898</v>
      </c>
      <c r="E45" s="24" t="n">
        <f aca="false">'CalLite Replacement'!C690</f>
        <v>277.1672391</v>
      </c>
      <c r="F45" s="24" t="n">
        <f aca="false">'CalLite Replacement'!D690</f>
        <v>917.4873578</v>
      </c>
      <c r="G45" s="38" t="n">
        <v>270.867868852459</v>
      </c>
      <c r="H45" s="24" t="n">
        <f aca="false">'CalLite Replacement'!E822</f>
        <v>1021.58537</v>
      </c>
      <c r="I45" s="24" t="n">
        <f aca="false">'CalLite Replacement'!F631</f>
        <v>237.2467999</v>
      </c>
      <c r="J45" s="24" t="n">
        <f aca="false">'CalLite Replacement'!G631</f>
        <v>505.9209562</v>
      </c>
      <c r="K45" s="24" t="n">
        <f aca="false">'CalLite Replacement'!H680</f>
        <v>326.5</v>
      </c>
      <c r="L45" s="24" t="n">
        <f aca="false">'CalLite Replacement'!I607</f>
        <v>200</v>
      </c>
      <c r="M45" s="24" t="n">
        <f aca="false">'CalLite Replacement'!J738</f>
        <v>932.8319574</v>
      </c>
      <c r="N45" s="24" t="n">
        <f aca="false">'CalLite Replacement'!K690</f>
        <v>1640.377496</v>
      </c>
      <c r="O45" s="24" t="n">
        <f aca="false">'CalLite Replacement'!L690</f>
        <v>1236.496849</v>
      </c>
      <c r="P45" s="24" t="n">
        <f aca="false">'CalLite Replacement'!M690</f>
        <v>691.554828</v>
      </c>
      <c r="Q45" s="24" t="n">
        <f aca="false">'CalLite Replacement'!N690</f>
        <v>185.5607975</v>
      </c>
      <c r="R45" s="24" t="n">
        <f aca="false">'CalLite Replacement'!O767</f>
        <v>8380</v>
      </c>
      <c r="S45" s="24" t="n">
        <f aca="false">'CalLite Replacement'!P581</f>
        <v>1630</v>
      </c>
      <c r="T45" s="24" t="n">
        <f aca="false">'CalLite Replacement'!Q690</f>
        <v>587.6866562</v>
      </c>
      <c r="U45" s="39" t="n">
        <v>1880</v>
      </c>
      <c r="V45" s="24" t="n">
        <f aca="false">'CalLite Replacement'!R690</f>
        <v>124.9518028</v>
      </c>
      <c r="W45" s="24" t="n">
        <f aca="false">'CalLite Replacement'!S586</f>
        <v>15053</v>
      </c>
      <c r="X45" s="24" t="n">
        <f aca="false">'CalLite Replacement'!T728</f>
        <v>16631</v>
      </c>
      <c r="Y45" s="24" t="n">
        <f aca="false">'CalLite Replacement'!U812</f>
        <v>38162</v>
      </c>
      <c r="Z45" s="24" t="n">
        <f aca="false">'CalLite Replacement'!V704</f>
        <v>2455</v>
      </c>
      <c r="AA45" s="24" t="n">
        <f aca="false">'CalLite Replacement'!W810</f>
        <v>4275</v>
      </c>
      <c r="AB45" s="24" t="n">
        <f aca="false">'CalLite Replacement'!X685</f>
        <v>1637</v>
      </c>
      <c r="AC45" s="24" t="n">
        <f aca="false">'CalLite Replacement'!Y631</f>
        <v>793.3379282</v>
      </c>
      <c r="AD45" s="24" t="n">
        <f aca="false">'CalLite Replacement'!Z690</f>
        <v>571.8323872</v>
      </c>
      <c r="AE45" s="24" t="n">
        <f aca="false">'CalLite Replacement'!AA713</f>
        <v>1732</v>
      </c>
      <c r="AF45" s="24" t="n">
        <f aca="false">'CalLite Replacement'!AB582</f>
        <v>4404</v>
      </c>
      <c r="AG45" s="17"/>
      <c r="AI45" s="17"/>
    </row>
    <row r="46" customFormat="false" ht="15" hidden="false" customHeight="false" outlineLevel="0" collapsed="false">
      <c r="A46" s="37" t="n">
        <v>26784</v>
      </c>
      <c r="B46" s="24" t="n">
        <f aca="false">B45+1</f>
        <v>40</v>
      </c>
      <c r="C46" s="17" t="n">
        <f aca="false">B46/($B$1+1)</f>
        <v>0.158102766798419</v>
      </c>
      <c r="D46" s="17" t="n">
        <f aca="false">'CalLite Replacement'!B634</f>
        <v>4862</v>
      </c>
      <c r="E46" s="24" t="n">
        <f aca="false">'CalLite Replacement'!C774</f>
        <v>276.8606721</v>
      </c>
      <c r="F46" s="24" t="n">
        <f aca="false">'CalLite Replacement'!D774</f>
        <v>916.4725505</v>
      </c>
      <c r="G46" s="38" t="n">
        <v>256.624590163934</v>
      </c>
      <c r="H46" s="24" t="n">
        <f aca="false">'CalLite Replacement'!E784</f>
        <v>975.9953117</v>
      </c>
      <c r="I46" s="24" t="n">
        <f aca="false">'CalLite Replacement'!F687</f>
        <v>221.4811175</v>
      </c>
      <c r="J46" s="24" t="n">
        <f aca="false">'CalLite Replacement'!G687</f>
        <v>472.3011598</v>
      </c>
      <c r="K46" s="24" t="n">
        <f aca="false">'CalLite Replacement'!H811</f>
        <v>323.1</v>
      </c>
      <c r="L46" s="24" t="n">
        <f aca="false">'CalLite Replacement'!I608</f>
        <v>200</v>
      </c>
      <c r="M46" s="24" t="n">
        <f aca="false">'CalLite Replacement'!J606</f>
        <v>882.9530126</v>
      </c>
      <c r="N46" s="24" t="n">
        <f aca="false">'CalLite Replacement'!K774</f>
        <v>1638.563121</v>
      </c>
      <c r="O46" s="24" t="n">
        <f aca="false">'CalLite Replacement'!L774</f>
        <v>1235.129194</v>
      </c>
      <c r="P46" s="24" t="n">
        <f aca="false">'CalLite Replacement'!M774</f>
        <v>690.7899185</v>
      </c>
      <c r="Q46" s="24" t="n">
        <f aca="false">'CalLite Replacement'!N774</f>
        <v>185.3555538</v>
      </c>
      <c r="R46" s="24" t="n">
        <f aca="false">'CalLite Replacement'!O597</f>
        <v>8219</v>
      </c>
      <c r="S46" s="24" t="n">
        <f aca="false">'CalLite Replacement'!P644</f>
        <v>1601</v>
      </c>
      <c r="T46" s="24" t="n">
        <f aca="false">'CalLite Replacement'!Q774</f>
        <v>587.0366324</v>
      </c>
      <c r="U46" s="39" t="n">
        <v>1879</v>
      </c>
      <c r="V46" s="24" t="n">
        <f aca="false">'CalLite Replacement'!R774</f>
        <v>124.8135971</v>
      </c>
      <c r="W46" s="24" t="n">
        <f aca="false">'CalLite Replacement'!S778</f>
        <v>14944</v>
      </c>
      <c r="X46" s="24" t="n">
        <f aca="false">'CalLite Replacement'!T763</f>
        <v>16347</v>
      </c>
      <c r="Y46" s="24" t="n">
        <f aca="false">'CalLite Replacement'!U594</f>
        <v>36423</v>
      </c>
      <c r="Z46" s="24" t="n">
        <f aca="false">'CalLite Replacement'!V697</f>
        <v>2309</v>
      </c>
      <c r="AA46" s="24" t="n">
        <f aca="false">'CalLite Replacement'!W696</f>
        <v>4122</v>
      </c>
      <c r="AB46" s="24" t="n">
        <f aca="false">'CalLite Replacement'!X608</f>
        <v>1636</v>
      </c>
      <c r="AC46" s="24" t="n">
        <f aca="false">'CalLite Replacement'!Y687</f>
        <v>740.6185076</v>
      </c>
      <c r="AD46" s="24" t="n">
        <f aca="false">'CalLite Replacement'!Z774</f>
        <v>571.1998993</v>
      </c>
      <c r="AE46" s="24" t="n">
        <f aca="false">'CalLite Replacement'!AA725</f>
        <v>1683</v>
      </c>
      <c r="AF46" s="24" t="n">
        <f aca="false">'CalLite Replacement'!AB655</f>
        <v>4314</v>
      </c>
      <c r="AG46" s="17"/>
      <c r="AI46" s="17"/>
    </row>
    <row r="47" customFormat="false" ht="15" hidden="false" customHeight="false" outlineLevel="0" collapsed="false">
      <c r="A47" s="37" t="n">
        <v>26815</v>
      </c>
      <c r="B47" s="24" t="n">
        <f aca="false">B46+1</f>
        <v>41</v>
      </c>
      <c r="C47" s="17" t="n">
        <f aca="false">B47/($B$1+1)</f>
        <v>0.162055335968379</v>
      </c>
      <c r="D47" s="17" t="n">
        <f aca="false">'CalLite Replacement'!B703</f>
        <v>4455</v>
      </c>
      <c r="E47" s="24" t="n">
        <f aca="false">'CalLite Replacement'!C687</f>
        <v>266.9119614</v>
      </c>
      <c r="F47" s="24" t="n">
        <f aca="false">'CalLite Replacement'!D687</f>
        <v>883.5400283</v>
      </c>
      <c r="G47" s="38" t="n">
        <v>251.274590163934</v>
      </c>
      <c r="H47" s="24" t="n">
        <f aca="false">'CalLite Replacement'!E747</f>
        <v>959.3793858</v>
      </c>
      <c r="I47" s="24" t="n">
        <f aca="false">'CalLite Replacement'!F678</f>
        <v>218.6918989</v>
      </c>
      <c r="J47" s="24" t="n">
        <f aca="false">'CalLite Replacement'!G678</f>
        <v>466.3532433</v>
      </c>
      <c r="K47" s="24" t="n">
        <f aca="false">'CalLite Replacement'!H712</f>
        <v>321.4</v>
      </c>
      <c r="L47" s="24" t="n">
        <f aca="false">'CalLite Replacement'!I610</f>
        <v>200</v>
      </c>
      <c r="M47" s="24" t="n">
        <f aca="false">'CalLite Replacement'!J759</f>
        <v>870.4015507</v>
      </c>
      <c r="N47" s="24" t="n">
        <f aca="false">'CalLite Replacement'!K687</f>
        <v>1579.682998</v>
      </c>
      <c r="O47" s="24" t="n">
        <f aca="false">'CalLite Replacement'!L687</f>
        <v>1190.746065</v>
      </c>
      <c r="P47" s="24" t="n">
        <f aca="false">'CalLite Replacement'!M687</f>
        <v>665.9670753</v>
      </c>
      <c r="Q47" s="24" t="n">
        <f aca="false">'CalLite Replacement'!N687</f>
        <v>178.6949878</v>
      </c>
      <c r="R47" s="24" t="n">
        <f aca="false">'CalLite Replacement'!O671</f>
        <v>8087</v>
      </c>
      <c r="S47" s="24" t="n">
        <f aca="false">'CalLite Replacement'!P697</f>
        <v>1549</v>
      </c>
      <c r="T47" s="24" t="n">
        <f aca="false">'CalLite Replacement'!Q687</f>
        <v>565.9420595</v>
      </c>
      <c r="U47" s="39" t="n">
        <v>1832</v>
      </c>
      <c r="V47" s="24" t="n">
        <f aca="false">'CalLite Replacement'!R687</f>
        <v>120.3285456</v>
      </c>
      <c r="W47" s="24" t="n">
        <f aca="false">'CalLite Replacement'!S719</f>
        <v>14888</v>
      </c>
      <c r="X47" s="24" t="n">
        <f aca="false">'CalLite Replacement'!T749</f>
        <v>15263</v>
      </c>
      <c r="Y47" s="24" t="n">
        <f aca="false">'CalLite Replacement'!U728</f>
        <v>35639</v>
      </c>
      <c r="Z47" s="24" t="n">
        <f aca="false">'CalLite Replacement'!V696</f>
        <v>2304</v>
      </c>
      <c r="AA47" s="24" t="n">
        <f aca="false">'CalLite Replacement'!W812</f>
        <v>3998</v>
      </c>
      <c r="AB47" s="24" t="n">
        <f aca="false">'CalLite Replacement'!X668</f>
        <v>1633</v>
      </c>
      <c r="AC47" s="24" t="n">
        <f aca="false">'CalLite Replacement'!Y678</f>
        <v>731.2915413</v>
      </c>
      <c r="AD47" s="24" t="n">
        <f aca="false">'CalLite Replacement'!Z687</f>
        <v>550.6744035</v>
      </c>
      <c r="AE47" s="24" t="n">
        <f aca="false">'CalLite Replacement'!AA604</f>
        <v>1654</v>
      </c>
      <c r="AF47" s="24" t="n">
        <f aca="false">'CalLite Replacement'!AB703</f>
        <v>4289</v>
      </c>
      <c r="AG47" s="17"/>
      <c r="AI47" s="17"/>
    </row>
    <row r="48" customFormat="false" ht="15" hidden="false" customHeight="false" outlineLevel="0" collapsed="false">
      <c r="A48" s="37" t="n">
        <v>26845</v>
      </c>
      <c r="B48" s="24" t="n">
        <f aca="false">B47+1</f>
        <v>42</v>
      </c>
      <c r="C48" s="17" t="n">
        <f aca="false">B48/($B$1+1)</f>
        <v>0.16600790513834</v>
      </c>
      <c r="D48" s="17" t="n">
        <f aca="false">'CalLite Replacement'!B644</f>
        <v>4396</v>
      </c>
      <c r="E48" s="24" t="n">
        <f aca="false">'CalLite Replacement'!C760</f>
        <v>261.4212826</v>
      </c>
      <c r="F48" s="24" t="n">
        <f aca="false">'CalLite Replacement'!D760</f>
        <v>865.3646176</v>
      </c>
      <c r="G48" s="38" t="n">
        <v>245.64393442623</v>
      </c>
      <c r="H48" s="24" t="n">
        <f aca="false">'CalLite Replacement'!E631</f>
        <v>958.491626</v>
      </c>
      <c r="I48" s="24" t="n">
        <f aca="false">'CalLite Replacement'!F760</f>
        <v>209.0027705</v>
      </c>
      <c r="J48" s="24" t="n">
        <f aca="false">'CalLite Replacement'!G760</f>
        <v>445.6914974</v>
      </c>
      <c r="K48" s="24" t="n">
        <f aca="false">'CalLite Replacement'!H787</f>
        <v>308.4</v>
      </c>
      <c r="L48" s="24" t="n">
        <f aca="false">'CalLite Replacement'!I614</f>
        <v>200</v>
      </c>
      <c r="M48" s="24" t="n">
        <f aca="false">'CalLite Replacement'!J763</f>
        <v>804.3188811</v>
      </c>
      <c r="N48" s="24" t="n">
        <f aca="false">'CalLite Replacement'!K760</f>
        <v>1547.187144</v>
      </c>
      <c r="O48" s="24" t="n">
        <f aca="false">'CalLite Replacement'!L760</f>
        <v>1166.251081</v>
      </c>
      <c r="P48" s="24" t="n">
        <f aca="false">'CalLite Replacement'!M760</f>
        <v>652.2673846</v>
      </c>
      <c r="Q48" s="24" t="n">
        <f aca="false">'CalLite Replacement'!N760</f>
        <v>175.0190313</v>
      </c>
      <c r="R48" s="24" t="n">
        <f aca="false">'CalLite Replacement'!O636</f>
        <v>8066</v>
      </c>
      <c r="S48" s="24" t="n">
        <f aca="false">'CalLite Replacement'!P684</f>
        <v>1479</v>
      </c>
      <c r="T48" s="24" t="n">
        <f aca="false">'CalLite Replacement'!Q760</f>
        <v>554.2999957</v>
      </c>
      <c r="U48" s="39" t="n">
        <v>1829</v>
      </c>
      <c r="V48" s="24" t="n">
        <f aca="false">'CalLite Replacement'!R760</f>
        <v>117.8532523</v>
      </c>
      <c r="W48" s="24" t="n">
        <f aca="false">'CalLite Replacement'!S711</f>
        <v>14787</v>
      </c>
      <c r="X48" s="24" t="n">
        <f aca="false">'CalLite Replacement'!T702</f>
        <v>14445</v>
      </c>
      <c r="Y48" s="24" t="n">
        <f aca="false">'CalLite Replacement'!U711</f>
        <v>35372</v>
      </c>
      <c r="Z48" s="24" t="n">
        <f aca="false">'CalLite Replacement'!V634</f>
        <v>2283</v>
      </c>
      <c r="AA48" s="24" t="n">
        <f aca="false">'CalLite Replacement'!W679</f>
        <v>3915</v>
      </c>
      <c r="AB48" s="24" t="n">
        <f aca="false">'CalLite Replacement'!X716</f>
        <v>1625</v>
      </c>
      <c r="AC48" s="24" t="n">
        <f aca="false">'CalLite Replacement'!Y760</f>
        <v>698.8917237</v>
      </c>
      <c r="AD48" s="24" t="n">
        <f aca="false">'CalLite Replacement'!Z760</f>
        <v>539.3464126</v>
      </c>
      <c r="AE48" s="24" t="n">
        <f aca="false">'CalLite Replacement'!AA667</f>
        <v>1653</v>
      </c>
      <c r="AF48" s="24" t="n">
        <f aca="false">'CalLite Replacement'!AB682</f>
        <v>4265</v>
      </c>
      <c r="AG48" s="17"/>
      <c r="AI48" s="17"/>
    </row>
    <row r="49" customFormat="false" ht="15" hidden="false" customHeight="false" outlineLevel="0" collapsed="false">
      <c r="A49" s="37" t="n">
        <v>26876</v>
      </c>
      <c r="B49" s="24" t="n">
        <f aca="false">B48+1</f>
        <v>43</v>
      </c>
      <c r="C49" s="17" t="n">
        <f aca="false">B49/($B$1+1)</f>
        <v>0.1699604743083</v>
      </c>
      <c r="D49" s="17" t="n">
        <f aca="false">'CalLite Replacement'!B645</f>
        <v>4330</v>
      </c>
      <c r="E49" s="24" t="n">
        <f aca="false">'CalLite Replacement'!C663</f>
        <v>252.9831634</v>
      </c>
      <c r="F49" s="24" t="n">
        <f aca="false">'CalLite Replacement'!D663</f>
        <v>837.4325009</v>
      </c>
      <c r="G49" s="38" t="n">
        <v>240.329016393443</v>
      </c>
      <c r="H49" s="24" t="n">
        <f aca="false">'CalLite Replacement'!E619</f>
        <v>949.7405453</v>
      </c>
      <c r="I49" s="24" t="n">
        <f aca="false">'CalLite Replacement'!F619</f>
        <v>208.1785314</v>
      </c>
      <c r="J49" s="24" t="n">
        <f aca="false">'CalLite Replacement'!G619</f>
        <v>443.9338347</v>
      </c>
      <c r="K49" s="24" t="n">
        <f aca="false">'CalLite Replacement'!H652</f>
        <v>245</v>
      </c>
      <c r="L49" s="24" t="n">
        <f aca="false">'CalLite Replacement'!I615</f>
        <v>200</v>
      </c>
      <c r="M49" s="24" t="n">
        <f aca="false">'CalLite Replacement'!J746</f>
        <v>799.1465223</v>
      </c>
      <c r="N49" s="24" t="n">
        <f aca="false">'CalLite Replacement'!K663</f>
        <v>1497.247257</v>
      </c>
      <c r="O49" s="24" t="n">
        <f aca="false">'CalLite Replacement'!L663</f>
        <v>1128.606994</v>
      </c>
      <c r="P49" s="24" t="n">
        <f aca="false">'CalLite Replacement'!M663</f>
        <v>631.2135903</v>
      </c>
      <c r="Q49" s="24" t="n">
        <f aca="false">'CalLite Replacement'!N663</f>
        <v>169.3697917</v>
      </c>
      <c r="R49" s="24" t="n">
        <f aca="false">'CalLite Replacement'!O588</f>
        <v>7968</v>
      </c>
      <c r="S49" s="24" t="n">
        <f aca="false">'CalLite Replacement'!P685</f>
        <v>1431</v>
      </c>
      <c r="T49" s="24" t="n">
        <f aca="false">'CalLite Replacement'!Q663</f>
        <v>536.4083789</v>
      </c>
      <c r="U49" s="39" t="n">
        <v>1826</v>
      </c>
      <c r="V49" s="24" t="n">
        <f aca="false">'CalLite Replacement'!R663</f>
        <v>114.0492017</v>
      </c>
      <c r="W49" s="24" t="n">
        <f aca="false">'CalLite Replacement'!S671</f>
        <v>14615</v>
      </c>
      <c r="X49" s="24" t="n">
        <f aca="false">'CalLite Replacement'!T653</f>
        <v>13804</v>
      </c>
      <c r="Y49" s="24" t="n">
        <f aca="false">'CalLite Replacement'!U764</f>
        <v>35151</v>
      </c>
      <c r="Z49" s="24" t="n">
        <f aca="false">'CalLite Replacement'!V787</f>
        <v>1935</v>
      </c>
      <c r="AA49" s="24" t="n">
        <f aca="false">'CalLite Replacement'!W597</f>
        <v>3898</v>
      </c>
      <c r="AB49" s="24" t="n">
        <f aca="false">'CalLite Replacement'!X584</f>
        <v>1614</v>
      </c>
      <c r="AC49" s="24" t="n">
        <f aca="false">'CalLite Replacement'!Y619</f>
        <v>696.1355215</v>
      </c>
      <c r="AD49" s="24" t="n">
        <f aca="false">'CalLite Replacement'!Z663</f>
        <v>521.9374654</v>
      </c>
      <c r="AE49" s="24" t="n">
        <f aca="false">'CalLite Replacement'!AA714</f>
        <v>1623</v>
      </c>
      <c r="AF49" s="24" t="n">
        <f aca="false">'CalLite Replacement'!AB705</f>
        <v>4111</v>
      </c>
      <c r="AG49" s="17"/>
      <c r="AI49" s="17"/>
    </row>
    <row r="50" customFormat="false" ht="15" hidden="false" customHeight="false" outlineLevel="0" collapsed="false">
      <c r="A50" s="37" t="n">
        <v>26907</v>
      </c>
      <c r="B50" s="24" t="n">
        <f aca="false">B49+1</f>
        <v>44</v>
      </c>
      <c r="C50" s="17" t="n">
        <f aca="false">B50/($B$1+1)</f>
        <v>0.173913043478261</v>
      </c>
      <c r="D50" s="17" t="n">
        <f aca="false">'CalLite Replacement'!B695</f>
        <v>4295</v>
      </c>
      <c r="E50" s="24" t="n">
        <f aca="false">'CalLite Replacement'!C619</f>
        <v>250.6216769</v>
      </c>
      <c r="F50" s="24" t="n">
        <f aca="false">'CalLite Replacement'!D619</f>
        <v>829.615437</v>
      </c>
      <c r="G50" s="38" t="n">
        <v>236.926065573771</v>
      </c>
      <c r="H50" s="24" t="n">
        <f aca="false">'CalLite Replacement'!E751</f>
        <v>936.0353082</v>
      </c>
      <c r="I50" s="24" t="n">
        <f aca="false">'CalLite Replacement'!F747</f>
        <v>207.8338176</v>
      </c>
      <c r="J50" s="24" t="n">
        <f aca="false">'CalLite Replacement'!G747</f>
        <v>443.198744</v>
      </c>
      <c r="K50" s="24" t="n">
        <f aca="false">'CalLite Replacement'!H641</f>
        <v>228.9</v>
      </c>
      <c r="L50" s="24" t="n">
        <f aca="false">'CalLite Replacement'!I616</f>
        <v>200</v>
      </c>
      <c r="M50" s="24" t="n">
        <f aca="false">'CalLite Replacement'!J619</f>
        <v>792.7630979</v>
      </c>
      <c r="N50" s="24" t="n">
        <f aca="false">'CalLite Replacement'!K619</f>
        <v>1483.271112</v>
      </c>
      <c r="O50" s="24" t="n">
        <f aca="false">'CalLite Replacement'!L619</f>
        <v>1118.071944</v>
      </c>
      <c r="P50" s="24" t="n">
        <f aca="false">'CalLite Replacement'!M619</f>
        <v>625.3214892</v>
      </c>
      <c r="Q50" s="24" t="n">
        <f aca="false">'CalLite Replacement'!N619</f>
        <v>167.7887993</v>
      </c>
      <c r="R50" s="24" t="n">
        <f aca="false">'CalLite Replacement'!O656</f>
        <v>7862</v>
      </c>
      <c r="S50" s="24" t="n">
        <f aca="false">'CalLite Replacement'!P583</f>
        <v>1404</v>
      </c>
      <c r="T50" s="24" t="n">
        <f aca="false">'CalLite Replacement'!Q619</f>
        <v>531.4012427</v>
      </c>
      <c r="U50" s="39" t="n">
        <v>1782</v>
      </c>
      <c r="V50" s="24" t="n">
        <f aca="false">'CalLite Replacement'!R619</f>
        <v>112.9846026</v>
      </c>
      <c r="W50" s="24" t="n">
        <f aca="false">'CalLite Replacement'!S755</f>
        <v>14413</v>
      </c>
      <c r="X50" s="24" t="n">
        <f aca="false">'CalLite Replacement'!T656</f>
        <v>13661</v>
      </c>
      <c r="Y50" s="24" t="n">
        <f aca="false">'CalLite Replacement'!U667</f>
        <v>34556</v>
      </c>
      <c r="Z50" s="24" t="n">
        <f aca="false">'CalLite Replacement'!V653</f>
        <v>1845</v>
      </c>
      <c r="AA50" s="24" t="n">
        <f aca="false">'CalLite Replacement'!W730</f>
        <v>3809</v>
      </c>
      <c r="AB50" s="24" t="n">
        <f aca="false">'CalLite Replacement'!X644</f>
        <v>1611</v>
      </c>
      <c r="AC50" s="24" t="n">
        <f aca="false">'CalLite Replacement'!Y747</f>
        <v>694.9828209</v>
      </c>
      <c r="AD50" s="24" t="n">
        <f aca="false">'CalLite Replacement'!Z619</f>
        <v>517.0654088</v>
      </c>
      <c r="AE50" s="24" t="n">
        <f aca="false">'CalLite Replacement'!AA594</f>
        <v>1610</v>
      </c>
      <c r="AF50" s="24" t="n">
        <f aca="false">'CalLite Replacement'!AB598</f>
        <v>4071</v>
      </c>
      <c r="AG50" s="17"/>
      <c r="AI50" s="17"/>
    </row>
    <row r="51" customFormat="false" ht="15" hidden="false" customHeight="false" outlineLevel="0" collapsed="false">
      <c r="A51" s="37" t="n">
        <v>26937</v>
      </c>
      <c r="B51" s="24" t="n">
        <f aca="false">B50+1</f>
        <v>45</v>
      </c>
      <c r="C51" s="17" t="n">
        <f aca="false">B51/($B$1+1)</f>
        <v>0.177865612648221</v>
      </c>
      <c r="D51" s="17" t="n">
        <f aca="false">'CalLite Replacement'!B594</f>
        <v>4264</v>
      </c>
      <c r="E51" s="24" t="n">
        <f aca="false">'CalLite Replacement'!C746</f>
        <v>244.0868271</v>
      </c>
      <c r="F51" s="24" t="n">
        <f aca="false">'CalLite Replacement'!D746</f>
        <v>807.98358</v>
      </c>
      <c r="G51" s="38" t="n">
        <v>234.470327868852</v>
      </c>
      <c r="H51" s="24" t="n">
        <f aca="false">'CalLite Replacement'!E763</f>
        <v>921.7774624</v>
      </c>
      <c r="I51" s="24" t="n">
        <f aca="false">'CalLite Replacement'!F746</f>
        <v>197.893694</v>
      </c>
      <c r="J51" s="24" t="n">
        <f aca="false">'CalLite Replacement'!G746</f>
        <v>422.0017592</v>
      </c>
      <c r="K51" s="24" t="n">
        <f aca="false">'CalLite Replacement'!H655</f>
        <v>220.5</v>
      </c>
      <c r="L51" s="24" t="n">
        <f aca="false">'CalLite Replacement'!I617</f>
        <v>200</v>
      </c>
      <c r="M51" s="24" t="n">
        <f aca="false">'CalLite Replacement'!J716</f>
        <v>772.8823453</v>
      </c>
      <c r="N51" s="24" t="n">
        <f aca="false">'CalLite Replacement'!K746</f>
        <v>1444.595471</v>
      </c>
      <c r="O51" s="24" t="n">
        <f aca="false">'CalLite Replacement'!L746</f>
        <v>1088.918711</v>
      </c>
      <c r="P51" s="24" t="n">
        <f aca="false">'CalLite Replacement'!M746</f>
        <v>609.0165068</v>
      </c>
      <c r="Q51" s="24" t="n">
        <f aca="false">'CalLite Replacement'!N746</f>
        <v>163.4137802</v>
      </c>
      <c r="R51" s="24" t="n">
        <f aca="false">'CalLite Replacement'!O702</f>
        <v>7821</v>
      </c>
      <c r="S51" s="24" t="n">
        <f aca="false">'CalLite Replacement'!P686</f>
        <v>1401</v>
      </c>
      <c r="T51" s="24" t="n">
        <f aca="false">'CalLite Replacement'!Q746</f>
        <v>517.5451894</v>
      </c>
      <c r="U51" s="39" t="n">
        <v>1780</v>
      </c>
      <c r="V51" s="24" t="n">
        <f aca="false">'CalLite Replacement'!R746</f>
        <v>110.0385789</v>
      </c>
      <c r="W51" s="24" t="n">
        <f aca="false">'CalLite Replacement'!S742</f>
        <v>14406</v>
      </c>
      <c r="X51" s="24" t="n">
        <f aca="false">'CalLite Replacement'!T704</f>
        <v>13235</v>
      </c>
      <c r="Y51" s="24" t="n">
        <f aca="false">'CalLite Replacement'!U739</f>
        <v>33682</v>
      </c>
      <c r="Z51" s="24" t="n">
        <f aca="false">'CalLite Replacement'!V668</f>
        <v>1819</v>
      </c>
      <c r="AA51" s="24" t="n">
        <f aca="false">'CalLite Replacement'!W697</f>
        <v>3803</v>
      </c>
      <c r="AB51" s="24" t="n">
        <f aca="false">'CalLite Replacement'!X632</f>
        <v>1577</v>
      </c>
      <c r="AC51" s="24" t="n">
        <f aca="false">'CalLite Replacement'!Y746</f>
        <v>661.7436918</v>
      </c>
      <c r="AD51" s="24" t="n">
        <f aca="false">'CalLite Replacement'!Z746</f>
        <v>503.5831561</v>
      </c>
      <c r="AE51" s="24" t="n">
        <f aca="false">'CalLite Replacement'!AA665</f>
        <v>1598</v>
      </c>
      <c r="AF51" s="24" t="n">
        <f aca="false">'CalLite Replacement'!AB729</f>
        <v>3996</v>
      </c>
      <c r="AG51" s="17"/>
      <c r="AI51" s="17"/>
    </row>
    <row r="52" customFormat="false" ht="15" hidden="false" customHeight="false" outlineLevel="0" collapsed="false">
      <c r="A52" s="37" t="n">
        <v>26968</v>
      </c>
      <c r="B52" s="24" t="n">
        <f aca="false">B51+1</f>
        <v>46</v>
      </c>
      <c r="C52" s="17" t="n">
        <f aca="false">B52/($B$1+1)</f>
        <v>0.181818181818182</v>
      </c>
      <c r="D52" s="17" t="n">
        <f aca="false">'CalLite Replacement'!B696</f>
        <v>4195</v>
      </c>
      <c r="E52" s="24" t="n">
        <f aca="false">'CalLite Replacement'!C582</f>
        <v>240.2572228</v>
      </c>
      <c r="F52" s="24" t="n">
        <f aca="false">'CalLite Replacement'!D582</f>
        <v>795.3067084</v>
      </c>
      <c r="G52" s="38" t="n">
        <v>226.752295081967</v>
      </c>
      <c r="H52" s="24" t="n">
        <f aca="false">'CalLite Replacement'!E736</f>
        <v>899.5992166</v>
      </c>
      <c r="I52" s="24" t="n">
        <f aca="false">'CalLite Replacement'!F774</f>
        <v>191.6436228</v>
      </c>
      <c r="J52" s="24" t="n">
        <f aca="false">'CalLite Replacement'!G774</f>
        <v>408.673689</v>
      </c>
      <c r="K52" s="24" t="n">
        <f aca="false">'CalLite Replacement'!H663</f>
        <v>220.1</v>
      </c>
      <c r="L52" s="24" t="n">
        <f aca="false">'CalLite Replacement'!I630</f>
        <v>200</v>
      </c>
      <c r="M52" s="24" t="n">
        <f aca="false">'CalLite Replacement'!J721</f>
        <v>766.6602875</v>
      </c>
      <c r="N52" s="24" t="n">
        <f aca="false">'CalLite Replacement'!K582</f>
        <v>1421.930467</v>
      </c>
      <c r="O52" s="24" t="n">
        <f aca="false">'CalLite Replacement'!L582</f>
        <v>1071.834103</v>
      </c>
      <c r="P52" s="24" t="n">
        <f aca="false">'CalLite Replacement'!M582</f>
        <v>599.4613324</v>
      </c>
      <c r="Q52" s="24" t="n">
        <f aca="false">'CalLite Replacement'!N582</f>
        <v>160.8498971</v>
      </c>
      <c r="R52" s="24" t="n">
        <f aca="false">'CalLite Replacement'!O765</f>
        <v>7818</v>
      </c>
      <c r="S52" s="24" t="n">
        <f aca="false">'CalLite Replacement'!P655</f>
        <v>1362</v>
      </c>
      <c r="T52" s="24" t="n">
        <f aca="false">'CalLite Replacement'!Q582</f>
        <v>509.4251557</v>
      </c>
      <c r="U52" s="39" t="n">
        <v>1742</v>
      </c>
      <c r="V52" s="24" t="n">
        <f aca="false">'CalLite Replacement'!R582</f>
        <v>108.3121268</v>
      </c>
      <c r="W52" s="24" t="n">
        <f aca="false">'CalLite Replacement'!S718</f>
        <v>14269</v>
      </c>
      <c r="X52" s="24" t="n">
        <f aca="false">'CalLite Replacement'!T642</f>
        <v>13205</v>
      </c>
      <c r="Y52" s="24" t="n">
        <f aca="false">'CalLite Replacement'!U702</f>
        <v>32146</v>
      </c>
      <c r="Z52" s="24" t="n">
        <f aca="false">'CalLite Replacement'!V643</f>
        <v>1733</v>
      </c>
      <c r="AA52" s="24" t="n">
        <f aca="false">'CalLite Replacement'!W698</f>
        <v>3796</v>
      </c>
      <c r="AB52" s="24" t="n">
        <f aca="false">'CalLite Replacement'!X633</f>
        <v>1560</v>
      </c>
      <c r="AC52" s="24" t="n">
        <f aca="false">'CalLite Replacement'!Y774</f>
        <v>640.8438586</v>
      </c>
      <c r="AD52" s="24" t="n">
        <f aca="false">'CalLite Replacement'!Z582</f>
        <v>495.68218</v>
      </c>
      <c r="AE52" s="24" t="n">
        <f aca="false">'CalLite Replacement'!AA605</f>
        <v>1593</v>
      </c>
      <c r="AF52" s="24" t="n">
        <f aca="false">'CalLite Replacement'!AB643</f>
        <v>3923</v>
      </c>
      <c r="AG52" s="17"/>
      <c r="AI52" s="17"/>
    </row>
    <row r="53" customFormat="false" ht="15" hidden="false" customHeight="false" outlineLevel="0" collapsed="false">
      <c r="A53" s="37" t="n">
        <v>26998</v>
      </c>
      <c r="B53" s="24" t="n">
        <f aca="false">B52+1</f>
        <v>47</v>
      </c>
      <c r="C53" s="17" t="n">
        <f aca="false">B53/($B$1+1)</f>
        <v>0.185770750988142</v>
      </c>
      <c r="D53" s="17" t="n">
        <f aca="false">'CalLite Replacement'!B658</f>
        <v>4140</v>
      </c>
      <c r="E53" s="24" t="n">
        <f aca="false">'CalLite Replacement'!C728</f>
        <v>232.8992501</v>
      </c>
      <c r="F53" s="24" t="n">
        <f aca="false">'CalLite Replacement'!D728</f>
        <v>770.9501251</v>
      </c>
      <c r="G53" s="38" t="n">
        <v>225.840163934426</v>
      </c>
      <c r="H53" s="24" t="n">
        <f aca="false">'CalLite Replacement'!E607</f>
        <v>881.4585683</v>
      </c>
      <c r="I53" s="24" t="n">
        <f aca="false">'CalLite Replacement'!F716</f>
        <v>190.3228587</v>
      </c>
      <c r="J53" s="24" t="n">
        <f aca="false">'CalLite Replacement'!G716</f>
        <v>405.8572033</v>
      </c>
      <c r="K53" s="24" t="n">
        <f aca="false">'CalLite Replacement'!H665</f>
        <v>207.2</v>
      </c>
      <c r="L53" s="24" t="n">
        <f aca="false">'CalLite Replacement'!I631</f>
        <v>200</v>
      </c>
      <c r="M53" s="24" t="n">
        <f aca="false">'CalLite Replacement'!J632</f>
        <v>698.9496158</v>
      </c>
      <c r="N53" s="24" t="n">
        <f aca="false">'CalLite Replacement'!K728</f>
        <v>1378.383283</v>
      </c>
      <c r="O53" s="24" t="n">
        <f aca="false">'CalLite Replacement'!L728</f>
        <v>1039.008758</v>
      </c>
      <c r="P53" s="24" t="n">
        <f aca="false">'CalLite Replacement'!M728</f>
        <v>581.1025914</v>
      </c>
      <c r="Q53" s="24" t="n">
        <f aca="false">'CalLite Replacement'!N728</f>
        <v>155.9238052</v>
      </c>
      <c r="R53" s="24" t="n">
        <f aca="false">'CalLite Replacement'!O720</f>
        <v>7735</v>
      </c>
      <c r="S53" s="24" t="n">
        <f aca="false">'CalLite Replacement'!P642</f>
        <v>1317</v>
      </c>
      <c r="T53" s="24" t="n">
        <f aca="false">'CalLite Replacement'!Q728</f>
        <v>493.8238083</v>
      </c>
      <c r="U53" s="39" t="n">
        <v>1735</v>
      </c>
      <c r="V53" s="24" t="n">
        <f aca="false">'CalLite Replacement'!R728</f>
        <v>104.9950249</v>
      </c>
      <c r="W53" s="24" t="n">
        <f aca="false">'CalLite Replacement'!S728</f>
        <v>14188</v>
      </c>
      <c r="X53" s="24" t="n">
        <f aca="false">'CalLite Replacement'!T687</f>
        <v>13030</v>
      </c>
      <c r="Y53" s="24" t="n">
        <f aca="false">'CalLite Replacement'!U597</f>
        <v>31597</v>
      </c>
      <c r="Z53" s="24" t="n">
        <f aca="false">'CalLite Replacement'!V657</f>
        <v>1713</v>
      </c>
      <c r="AA53" s="24" t="n">
        <f aca="false">'CalLite Replacement'!W657</f>
        <v>3561</v>
      </c>
      <c r="AB53" s="24" t="n">
        <f aca="false">'CalLite Replacement'!X686</f>
        <v>1531</v>
      </c>
      <c r="AC53" s="24" t="n">
        <f aca="false">'CalLite Replacement'!Y716</f>
        <v>636.4273091</v>
      </c>
      <c r="AD53" s="24" t="n">
        <f aca="false">'CalLite Replacement'!Z728</f>
        <v>480.5017166</v>
      </c>
      <c r="AE53" s="24" t="n">
        <f aca="false">'CalLite Replacement'!AA666</f>
        <v>1343</v>
      </c>
      <c r="AF53" s="24" t="n">
        <f aca="false">'CalLite Replacement'!AB645</f>
        <v>3783</v>
      </c>
      <c r="AG53" s="17"/>
      <c r="AI53" s="17"/>
    </row>
    <row r="54" customFormat="false" ht="15" hidden="false" customHeight="false" outlineLevel="0" collapsed="false">
      <c r="A54" s="37" t="n">
        <v>27029</v>
      </c>
      <c r="B54" s="24" t="n">
        <f aca="false">B53+1</f>
        <v>48</v>
      </c>
      <c r="C54" s="17" t="n">
        <f aca="false">B54/($B$1+1)</f>
        <v>0.189723320158103</v>
      </c>
      <c r="D54" s="17" t="n">
        <f aca="false">'CalLite Replacement'!B766</f>
        <v>4132</v>
      </c>
      <c r="E54" s="24" t="n">
        <f aca="false">'CalLite Replacement'!C747</f>
        <v>230.218002</v>
      </c>
      <c r="F54" s="24" t="n">
        <f aca="false">'CalLite Replacement'!D747</f>
        <v>762.0745765</v>
      </c>
      <c r="G54" s="38" t="n">
        <v>207.772950819672</v>
      </c>
      <c r="H54" s="24" t="n">
        <f aca="false">'CalLite Replacement'!E679</f>
        <v>874.8403569</v>
      </c>
      <c r="I54" s="24" t="n">
        <f aca="false">'CalLite Replacement'!F582</f>
        <v>175.0979235</v>
      </c>
      <c r="J54" s="24" t="n">
        <f aca="false">'CalLite Replacement'!G582</f>
        <v>373.3905322</v>
      </c>
      <c r="K54" s="24" t="n">
        <f aca="false">'CalLite Replacement'!H808</f>
        <v>200.4</v>
      </c>
      <c r="L54" s="24" t="n">
        <f aca="false">'CalLite Replacement'!I632</f>
        <v>200</v>
      </c>
      <c r="M54" s="24" t="n">
        <f aca="false">'CalLite Replacement'!J631</f>
        <v>698.1800496</v>
      </c>
      <c r="N54" s="24" t="n">
        <f aca="false">'CalLite Replacement'!K747</f>
        <v>1362.514672</v>
      </c>
      <c r="O54" s="24" t="n">
        <f aca="false">'CalLite Replacement'!L747</f>
        <v>1027.04719</v>
      </c>
      <c r="P54" s="24" t="n">
        <f aca="false">'CalLite Replacement'!M747</f>
        <v>574.4126589</v>
      </c>
      <c r="Q54" s="24" t="n">
        <f aca="false">'CalLite Replacement'!N747</f>
        <v>154.1287354</v>
      </c>
      <c r="R54" s="24" t="n">
        <f aca="false">'CalLite Replacement'!O768</f>
        <v>7521</v>
      </c>
      <c r="S54" s="24" t="n">
        <f aca="false">'CalLite Replacement'!P725</f>
        <v>1293</v>
      </c>
      <c r="T54" s="24" t="n">
        <f aca="false">'CalLite Replacement'!Q747</f>
        <v>488.1386712</v>
      </c>
      <c r="U54" s="39" t="n">
        <v>1720</v>
      </c>
      <c r="V54" s="24" t="n">
        <f aca="false">'CalLite Replacement'!R747</f>
        <v>103.7862717</v>
      </c>
      <c r="W54" s="24" t="n">
        <f aca="false">'CalLite Replacement'!S712</f>
        <v>14068</v>
      </c>
      <c r="X54" s="24" t="n">
        <f aca="false">'CalLite Replacement'!T715</f>
        <v>12912</v>
      </c>
      <c r="Y54" s="24" t="n">
        <f aca="false">'CalLite Replacement'!U585</f>
        <v>30991</v>
      </c>
      <c r="Z54" s="24" t="n">
        <f aca="false">'CalLite Replacement'!V637</f>
        <v>1642</v>
      </c>
      <c r="AA54" s="24" t="n">
        <f aca="false">'CalLite Replacement'!W659</f>
        <v>3503</v>
      </c>
      <c r="AB54" s="24" t="n">
        <f aca="false">'CalLite Replacement'!X609</f>
        <v>1506</v>
      </c>
      <c r="AC54" s="24" t="n">
        <f aca="false">'CalLite Replacement'!Y582</f>
        <v>585.5161119</v>
      </c>
      <c r="AD54" s="24" t="n">
        <f aca="false">'CalLite Replacement'!Z747</f>
        <v>474.9699498</v>
      </c>
      <c r="AE54" s="24" t="n">
        <f aca="false">'CalLite Replacement'!AA598</f>
        <v>1315</v>
      </c>
      <c r="AF54" s="24" t="n">
        <f aca="false">'CalLite Replacement'!AB728</f>
        <v>3768</v>
      </c>
      <c r="AG54" s="17"/>
      <c r="AI54" s="17"/>
    </row>
    <row r="55" customFormat="false" ht="15" hidden="false" customHeight="false" outlineLevel="0" collapsed="false">
      <c r="A55" s="37" t="n">
        <v>27060</v>
      </c>
      <c r="B55" s="24" t="n">
        <f aca="false">B54+1</f>
        <v>49</v>
      </c>
      <c r="C55" s="17" t="n">
        <f aca="false">B55/($B$1+1)</f>
        <v>0.193675889328063</v>
      </c>
      <c r="D55" s="17" t="n">
        <f aca="false">'CalLite Replacement'!B586</f>
        <v>4011</v>
      </c>
      <c r="E55" s="24" t="n">
        <f aca="false">'CalLite Replacement'!C701</f>
        <v>222.0452601</v>
      </c>
      <c r="F55" s="24" t="n">
        <f aca="false">'CalLite Replacement'!D701</f>
        <v>735.0209198</v>
      </c>
      <c r="G55" s="38" t="n">
        <v>204.633114754098</v>
      </c>
      <c r="H55" s="24" t="n">
        <f aca="false">'CalLite Replacement'!E713</f>
        <v>841.1352993</v>
      </c>
      <c r="I55" s="24" t="n">
        <f aca="false">'CalLite Replacement'!F663</f>
        <v>169.3765684</v>
      </c>
      <c r="J55" s="24" t="n">
        <f aca="false">'CalLite Replacement'!G663</f>
        <v>361.1899317</v>
      </c>
      <c r="K55" s="24" t="n">
        <f aca="false">'CalLite Replacement'!H725</f>
        <v>185.4</v>
      </c>
      <c r="L55" s="24" t="n">
        <f aca="false">'CalLite Replacement'!I634</f>
        <v>200</v>
      </c>
      <c r="M55" s="24" t="n">
        <f aca="false">'CalLite Replacement'!J798</f>
        <v>693.261212</v>
      </c>
      <c r="N55" s="24" t="n">
        <f aca="false">'CalLite Replacement'!K701</f>
        <v>1314.145384</v>
      </c>
      <c r="O55" s="24" t="n">
        <f aca="false">'CalLite Replacement'!L701</f>
        <v>990.5870023</v>
      </c>
      <c r="P55" s="24" t="n">
        <f aca="false">'CalLite Replacement'!M701</f>
        <v>554.0210026</v>
      </c>
      <c r="Q55" s="24" t="n">
        <f aca="false">'CalLite Replacement'!N701</f>
        <v>148.6571634</v>
      </c>
      <c r="R55" s="24" t="n">
        <f aca="false">'CalLite Replacement'!O582</f>
        <v>7303</v>
      </c>
      <c r="S55" s="24" t="n">
        <f aca="false">'CalLite Replacement'!P660</f>
        <v>1237</v>
      </c>
      <c r="T55" s="24" t="n">
        <f aca="false">'CalLite Replacement'!Q701</f>
        <v>470.8097424</v>
      </c>
      <c r="U55" s="39" t="n">
        <v>1706</v>
      </c>
      <c r="V55" s="24" t="n">
        <f aca="false">'CalLite Replacement'!R701</f>
        <v>100.1018578</v>
      </c>
      <c r="W55" s="24" t="n">
        <f aca="false">'CalLite Replacement'!S634</f>
        <v>14029</v>
      </c>
      <c r="X55" s="24" t="n">
        <f aca="false">'CalLite Replacement'!T693</f>
        <v>12753</v>
      </c>
      <c r="Y55" s="24" t="n">
        <f aca="false">'CalLite Replacement'!U642</f>
        <v>30123</v>
      </c>
      <c r="Z55" s="24" t="n">
        <f aca="false">'CalLite Replacement'!V659</f>
        <v>1625</v>
      </c>
      <c r="AA55" s="24" t="n">
        <f aca="false">'CalLite Replacement'!W585</f>
        <v>3486</v>
      </c>
      <c r="AB55" s="24" t="n">
        <f aca="false">'CalLite Replacement'!X717</f>
        <v>1505</v>
      </c>
      <c r="AC55" s="24" t="n">
        <f aca="false">'CalLite Replacement'!Y663</f>
        <v>566.3842713</v>
      </c>
      <c r="AD55" s="24" t="n">
        <f aca="false">'CalLite Replacement'!Z701</f>
        <v>458.1085108</v>
      </c>
      <c r="AE55" s="24" t="n">
        <f aca="false">'CalLite Replacement'!AA593</f>
        <v>1295</v>
      </c>
      <c r="AF55" s="24" t="n">
        <f aca="false">'CalLite Replacement'!AB812</f>
        <v>3630</v>
      </c>
      <c r="AG55" s="17"/>
      <c r="AI55" s="17"/>
    </row>
    <row r="56" customFormat="false" ht="15" hidden="false" customHeight="false" outlineLevel="0" collapsed="false">
      <c r="A56" s="37" t="n">
        <v>27088</v>
      </c>
      <c r="B56" s="24" t="n">
        <f aca="false">B55+1</f>
        <v>50</v>
      </c>
      <c r="C56" s="17" t="n">
        <f aca="false">B56/($B$1+1)</f>
        <v>0.197628458498024</v>
      </c>
      <c r="D56" s="17" t="n">
        <f aca="false">'CalLite Replacement'!B633</f>
        <v>3952</v>
      </c>
      <c r="E56" s="24" t="n">
        <f aca="false">'CalLite Replacement'!C738</f>
        <v>212.0930245</v>
      </c>
      <c r="F56" s="24" t="n">
        <f aca="false">'CalLite Replacement'!D738</f>
        <v>702.0767294</v>
      </c>
      <c r="G56" s="38" t="n">
        <v>203.528032786885</v>
      </c>
      <c r="H56" s="24" t="n">
        <f aca="false">'CalLite Replacement'!E680</f>
        <v>840.6803384</v>
      </c>
      <c r="I56" s="24" t="n">
        <f aca="false">'CalLite Replacement'!F822</f>
        <v>165.7875951</v>
      </c>
      <c r="J56" s="24" t="n">
        <f aca="false">'CalLite Replacement'!G822</f>
        <v>353.5365647</v>
      </c>
      <c r="K56" s="24" t="n">
        <f aca="false">'CalLite Replacement'!H592</f>
        <v>182.9</v>
      </c>
      <c r="L56" s="24" t="n">
        <f aca="false">'CalLite Replacement'!I638</f>
        <v>200</v>
      </c>
      <c r="M56" s="24" t="n">
        <f aca="false">'CalLite Replacement'!J676</f>
        <v>647.8763776</v>
      </c>
      <c r="N56" s="24" t="n">
        <f aca="false">'CalLite Replacement'!K738</f>
        <v>1255.2444</v>
      </c>
      <c r="O56" s="24" t="n">
        <f aca="false">'CalLite Replacement'!L738</f>
        <v>946.1881479</v>
      </c>
      <c r="P56" s="24" t="n">
        <f aca="false">'CalLite Replacement'!M738</f>
        <v>529.1893646</v>
      </c>
      <c r="Q56" s="24" t="n">
        <f aca="false">'CalLite Replacement'!N738</f>
        <v>141.9942375</v>
      </c>
      <c r="R56" s="24" t="n">
        <f aca="false">'CalLite Replacement'!O667</f>
        <v>7154</v>
      </c>
      <c r="S56" s="24" t="n">
        <f aca="false">'CalLite Replacement'!P657</f>
        <v>1213</v>
      </c>
      <c r="T56" s="24" t="n">
        <f aca="false">'CalLite Replacement'!Q738</f>
        <v>449.7076957</v>
      </c>
      <c r="U56" s="39" t="n">
        <v>1648</v>
      </c>
      <c r="V56" s="24" t="n">
        <f aca="false">'CalLite Replacement'!R738</f>
        <v>95.61521727</v>
      </c>
      <c r="W56" s="24" t="n">
        <f aca="false">'CalLite Replacement'!S598</f>
        <v>13473</v>
      </c>
      <c r="X56" s="24" t="n">
        <f aca="false">'CalLite Replacement'!T764</f>
        <v>12620</v>
      </c>
      <c r="Y56" s="24" t="n">
        <f aca="false">'CalLite Replacement'!U656</f>
        <v>28895</v>
      </c>
      <c r="Z56" s="24" t="n">
        <f aca="false">'CalLite Replacement'!V809</f>
        <v>1608</v>
      </c>
      <c r="AA56" s="24" t="n">
        <f aca="false">'CalLite Replacement'!W645</f>
        <v>3436</v>
      </c>
      <c r="AB56" s="24" t="n">
        <f aca="false">'CalLite Replacement'!X669</f>
        <v>1503</v>
      </c>
      <c r="AC56" s="24" t="n">
        <f aca="false">'CalLite Replacement'!Y822</f>
        <v>554.382977</v>
      </c>
      <c r="AD56" s="24" t="n">
        <f aca="false">'CalLite Replacement'!Z738</f>
        <v>437.5757429</v>
      </c>
      <c r="AE56" s="24" t="n">
        <f aca="false">'CalLite Replacement'!AA716</f>
        <v>1241</v>
      </c>
      <c r="AF56" s="24" t="n">
        <f aca="false">'CalLite Replacement'!AB702</f>
        <v>3476</v>
      </c>
      <c r="AG56" s="17"/>
      <c r="AI56" s="17"/>
    </row>
    <row r="57" customFormat="false" ht="15" hidden="false" customHeight="false" outlineLevel="0" collapsed="false">
      <c r="A57" s="37" t="n">
        <v>27119</v>
      </c>
      <c r="B57" s="24" t="n">
        <f aca="false">B56+1</f>
        <v>51</v>
      </c>
      <c r="C57" s="17" t="n">
        <f aca="false">B57/($B$1+1)</f>
        <v>0.201581027667984</v>
      </c>
      <c r="D57" s="17" t="n">
        <f aca="false">'CalLite Replacement'!B679</f>
        <v>3871</v>
      </c>
      <c r="E57" s="24" t="n">
        <f aca="false">'CalLite Replacement'!C702</f>
        <v>209.3087924</v>
      </c>
      <c r="F57" s="24" t="n">
        <f aca="false">'CalLite Replacement'!D702</f>
        <v>692.8602802</v>
      </c>
      <c r="G57" s="38" t="n">
        <v>201.686229508197</v>
      </c>
      <c r="H57" s="24" t="n">
        <f aca="false">'CalLite Replacement'!E687</f>
        <v>835.4687274</v>
      </c>
      <c r="I57" s="24" t="n">
        <f aca="false">'CalLite Replacement'!F783</f>
        <v>165.7727167</v>
      </c>
      <c r="J57" s="24" t="n">
        <f aca="false">'CalLite Replacement'!G783</f>
        <v>353.5048371</v>
      </c>
      <c r="K57" s="24" t="n">
        <f aca="false">'CalLite Replacement'!H749</f>
        <v>152.2</v>
      </c>
      <c r="L57" s="24" t="n">
        <f aca="false">'CalLite Replacement'!I639</f>
        <v>200</v>
      </c>
      <c r="M57" s="24" t="n">
        <f aca="false">'CalLite Replacement'!J822</f>
        <v>646.6268275</v>
      </c>
      <c r="N57" s="24" t="n">
        <f aca="false">'CalLite Replacement'!K702</f>
        <v>1238.766292</v>
      </c>
      <c r="O57" s="24" t="n">
        <f aca="false">'CalLite Replacement'!L702</f>
        <v>933.7671479</v>
      </c>
      <c r="P57" s="24" t="n">
        <f aca="false">'CalLite Replacement'!M702</f>
        <v>522.2424787</v>
      </c>
      <c r="Q57" s="24" t="n">
        <f aca="false">'CalLite Replacement'!N702</f>
        <v>140.1302209</v>
      </c>
      <c r="R57" s="24" t="n">
        <f aca="false">'CalLite Replacement'!O827</f>
        <v>7138</v>
      </c>
      <c r="S57" s="24" t="n">
        <f aca="false">'CalLite Replacement'!P632</f>
        <v>1180</v>
      </c>
      <c r="T57" s="24" t="n">
        <f aca="false">'CalLite Replacement'!Q702</f>
        <v>443.8041983</v>
      </c>
      <c r="U57" s="39" t="n">
        <v>1628</v>
      </c>
      <c r="V57" s="24" t="n">
        <f aca="false">'CalLite Replacement'!R702</f>
        <v>94.36003709</v>
      </c>
      <c r="W57" s="24" t="n">
        <f aca="false">'CalLite Replacement'!S707</f>
        <v>13182</v>
      </c>
      <c r="X57" s="24" t="n">
        <f aca="false">'CalLite Replacement'!T675</f>
        <v>12351</v>
      </c>
      <c r="Y57" s="24" t="n">
        <f aca="false">'CalLite Replacement'!U715</f>
        <v>28534</v>
      </c>
      <c r="Z57" s="24" t="n">
        <f aca="false">'CalLite Replacement'!V679</f>
        <v>1554</v>
      </c>
      <c r="AA57" s="24" t="n">
        <f aca="false">'CalLite Replacement'!W677</f>
        <v>3288</v>
      </c>
      <c r="AB57" s="24" t="n">
        <f aca="false">'CalLite Replacement'!X703</f>
        <v>1447</v>
      </c>
      <c r="AC57" s="24" t="n">
        <f aca="false">'CalLite Replacement'!Y783</f>
        <v>554.3332247</v>
      </c>
      <c r="AD57" s="24" t="n">
        <f aca="false">'CalLite Replacement'!Z702</f>
        <v>431.8315066</v>
      </c>
      <c r="AE57" s="24" t="n">
        <f aca="false">'CalLite Replacement'!AA734</f>
        <v>1236</v>
      </c>
      <c r="AF57" s="24" t="n">
        <f aca="false">'CalLite Replacement'!AB656</f>
        <v>3449</v>
      </c>
      <c r="AG57" s="17"/>
      <c r="AI57" s="17"/>
    </row>
    <row r="58" customFormat="false" ht="15" hidden="false" customHeight="false" outlineLevel="0" collapsed="false">
      <c r="A58" s="37" t="n">
        <v>27149</v>
      </c>
      <c r="B58" s="24" t="n">
        <f aca="false">B57+1</f>
        <v>52</v>
      </c>
      <c r="C58" s="17" t="n">
        <f aca="false">B58/($B$1+1)</f>
        <v>0.205533596837945</v>
      </c>
      <c r="D58" s="17" t="n">
        <f aca="false">'CalLite Replacement'!B591</f>
        <v>3825</v>
      </c>
      <c r="E58" s="24" t="n">
        <f aca="false">'CalLite Replacement'!C737</f>
        <v>200.2822824</v>
      </c>
      <c r="F58" s="24" t="n">
        <f aca="false">'CalLite Replacement'!D737</f>
        <v>662.9804543</v>
      </c>
      <c r="G58" s="38" t="n">
        <v>199.598852459016</v>
      </c>
      <c r="H58" s="24" t="n">
        <f aca="false">'CalLite Replacement'!E582</f>
        <v>833.1133263</v>
      </c>
      <c r="I58" s="24" t="n">
        <f aca="false">'CalLite Replacement'!F702</f>
        <v>162.1234859</v>
      </c>
      <c r="J58" s="24" t="n">
        <f aca="false">'CalLite Replacement'!G702</f>
        <v>345.7229731</v>
      </c>
      <c r="K58" s="24" t="n">
        <f aca="false">'CalLite Replacement'!H582</f>
        <v>147.7</v>
      </c>
      <c r="L58" s="24" t="n">
        <f aca="false">'CalLite Replacement'!I640</f>
        <v>200</v>
      </c>
      <c r="M58" s="24" t="n">
        <f aca="false">'CalLite Replacement'!J758</f>
        <v>607.2905368</v>
      </c>
      <c r="N58" s="24" t="n">
        <f aca="false">'CalLite Replacement'!K737</f>
        <v>1185.344091</v>
      </c>
      <c r="O58" s="24" t="n">
        <f aca="false">'CalLite Replacement'!L737</f>
        <v>893.4981347</v>
      </c>
      <c r="P58" s="24" t="n">
        <f aca="false">'CalLite Replacement'!M737</f>
        <v>499.7206012</v>
      </c>
      <c r="Q58" s="24" t="n">
        <f aca="false">'CalLite Replacement'!N737</f>
        <v>134.0870594</v>
      </c>
      <c r="R58" s="24" t="n">
        <f aca="false">'CalLite Replacement'!O587</f>
        <v>6922</v>
      </c>
      <c r="S58" s="24" t="n">
        <f aca="false">'CalLite Replacement'!P699</f>
        <v>1137</v>
      </c>
      <c r="T58" s="24" t="n">
        <f aca="false">'CalLite Replacement'!Q737</f>
        <v>424.6649973</v>
      </c>
      <c r="U58" s="39" t="n">
        <v>1568</v>
      </c>
      <c r="V58" s="24" t="n">
        <f aca="false">'CalLite Replacement'!R737</f>
        <v>90.29072968</v>
      </c>
      <c r="W58" s="24" t="n">
        <f aca="false">'CalLite Replacement'!S730</f>
        <v>13177</v>
      </c>
      <c r="X58" s="24" t="n">
        <f aca="false">'CalLite Replacement'!T823</f>
        <v>11612</v>
      </c>
      <c r="Y58" s="24" t="n">
        <f aca="false">'CalLite Replacement'!U725</f>
        <v>28350</v>
      </c>
      <c r="Z58" s="24" t="n">
        <f aca="false">'CalLite Replacement'!V595</f>
        <v>1496</v>
      </c>
      <c r="AA58" s="24" t="n">
        <f aca="false">'CalLite Replacement'!W583</f>
        <v>3213</v>
      </c>
      <c r="AB58" s="24" t="n">
        <f aca="false">'CalLite Replacement'!X695</f>
        <v>1446</v>
      </c>
      <c r="AC58" s="24" t="n">
        <f aca="false">'CalLite Replacement'!Y702</f>
        <v>542.1304332</v>
      </c>
      <c r="AD58" s="24" t="n">
        <f aca="false">'CalLite Replacement'!Z737</f>
        <v>413.2086318</v>
      </c>
      <c r="AE58" s="24" t="n">
        <f aca="false">'CalLite Replacement'!AA596</f>
        <v>1189</v>
      </c>
      <c r="AF58" s="24" t="n">
        <f aca="false">'CalLite Replacement'!AB657</f>
        <v>3435</v>
      </c>
      <c r="AG58" s="17"/>
      <c r="AI58" s="17"/>
    </row>
    <row r="59" customFormat="false" ht="15" hidden="false" customHeight="false" outlineLevel="0" collapsed="false">
      <c r="A59" s="37" t="n">
        <v>27180</v>
      </c>
      <c r="B59" s="24" t="n">
        <f aca="false">B58+1</f>
        <v>53</v>
      </c>
      <c r="C59" s="17" t="n">
        <f aca="false">B59/($B$1+1)</f>
        <v>0.209486166007905</v>
      </c>
      <c r="D59" s="17" t="n">
        <f aca="false">'CalLite Replacement'!B686</f>
        <v>3815</v>
      </c>
      <c r="E59" s="24" t="n">
        <f aca="false">'CalLite Replacement'!C593</f>
        <v>199.9247043</v>
      </c>
      <c r="F59" s="24" t="n">
        <f aca="false">'CalLite Replacement'!D593</f>
        <v>661.7967886</v>
      </c>
      <c r="G59" s="38" t="n">
        <v>198.265737704918</v>
      </c>
      <c r="H59" s="24" t="n">
        <f aca="false">'CalLite Replacement'!E795</f>
        <v>832.8345831</v>
      </c>
      <c r="I59" s="24" t="n">
        <f aca="false">'CalLite Replacement'!F603</f>
        <v>161.3334699</v>
      </c>
      <c r="J59" s="24" t="n">
        <f aca="false">'CalLite Replacement'!G603</f>
        <v>344.0382901</v>
      </c>
      <c r="K59" s="24" t="n">
        <f aca="false">'CalLite Replacement'!H738</f>
        <v>146.1</v>
      </c>
      <c r="L59" s="24" t="n">
        <f aca="false">'CalLite Replacement'!I641</f>
        <v>200</v>
      </c>
      <c r="M59" s="24" t="n">
        <f aca="false">'CalLite Replacement'!J732</f>
        <v>606.0072025</v>
      </c>
      <c r="N59" s="24" t="n">
        <f aca="false">'CalLite Replacement'!K593</f>
        <v>1183.227812</v>
      </c>
      <c r="O59" s="24" t="n">
        <f aca="false">'CalLite Replacement'!L593</f>
        <v>891.9029095</v>
      </c>
      <c r="P59" s="24" t="n">
        <f aca="false">'CalLite Replacement'!M593</f>
        <v>498.8284148</v>
      </c>
      <c r="Q59" s="24" t="n">
        <f aca="false">'CalLite Replacement'!N593</f>
        <v>133.8476643</v>
      </c>
      <c r="R59" s="24" t="n">
        <f aca="false">'CalLite Replacement'!O816</f>
        <v>6796</v>
      </c>
      <c r="S59" s="24" t="n">
        <f aca="false">'CalLite Replacement'!P599</f>
        <v>1058</v>
      </c>
      <c r="T59" s="24" t="n">
        <f aca="false">'CalLite Replacement'!Q593</f>
        <v>423.906813</v>
      </c>
      <c r="U59" s="39" t="n">
        <v>1518</v>
      </c>
      <c r="V59" s="24" t="n">
        <f aca="false">'CalLite Replacement'!R593</f>
        <v>90.12952727</v>
      </c>
      <c r="W59" s="24" t="n">
        <f aca="false">'CalLite Replacement'!S622</f>
        <v>13097</v>
      </c>
      <c r="X59" s="24" t="n">
        <f aca="false">'CalLite Replacement'!T668</f>
        <v>11610</v>
      </c>
      <c r="Y59" s="24" t="n">
        <f aca="false">'CalLite Replacement'!U712</f>
        <v>26979</v>
      </c>
      <c r="Z59" s="24" t="n">
        <f aca="false">'CalLite Replacement'!V583</f>
        <v>1470</v>
      </c>
      <c r="AA59" s="24" t="n">
        <f aca="false">'CalLite Replacement'!W642</f>
        <v>3088</v>
      </c>
      <c r="AB59" s="24" t="n">
        <f aca="false">'CalLite Replacement'!X661</f>
        <v>1440</v>
      </c>
      <c r="AC59" s="24" t="n">
        <f aca="false">'CalLite Replacement'!Y603</f>
        <v>539.488671</v>
      </c>
      <c r="AD59" s="24" t="n">
        <f aca="false">'CalLite Replacement'!Z593</f>
        <v>412.4709013</v>
      </c>
      <c r="AE59" s="24" t="n">
        <f aca="false">'CalLite Replacement'!AA812</f>
        <v>1161</v>
      </c>
      <c r="AF59" s="24" t="n">
        <f aca="false">'CalLite Replacement'!AB814</f>
        <v>3424</v>
      </c>
      <c r="AG59" s="17"/>
      <c r="AI59" s="17"/>
    </row>
    <row r="60" customFormat="false" ht="15" hidden="false" customHeight="false" outlineLevel="0" collapsed="false">
      <c r="A60" s="37" t="n">
        <v>27210</v>
      </c>
      <c r="B60" s="24" t="n">
        <f aca="false">B59+1</f>
        <v>54</v>
      </c>
      <c r="C60" s="17" t="n">
        <f aca="false">B60/($B$1+1)</f>
        <v>0.213438735177866</v>
      </c>
      <c r="D60" s="17" t="n">
        <f aca="false">'CalLite Replacement'!B812</f>
        <v>3804</v>
      </c>
      <c r="E60" s="24" t="n">
        <f aca="false">'CalLite Replacement'!C822</f>
        <v>185.8650737</v>
      </c>
      <c r="F60" s="24" t="n">
        <f aca="false">'CalLite Replacement'!D822</f>
        <v>615.256175</v>
      </c>
      <c r="G60" s="38" t="n">
        <v>196.178360655738</v>
      </c>
      <c r="H60" s="24" t="n">
        <f aca="false">'CalLite Replacement'!E668</f>
        <v>790.7316485</v>
      </c>
      <c r="I60" s="24" t="n">
        <f aca="false">'CalLite Replacement'!F763</f>
        <v>159.2394693</v>
      </c>
      <c r="J60" s="24" t="n">
        <f aca="false">'CalLite Replacement'!G763</f>
        <v>339.5729031</v>
      </c>
      <c r="K60" s="24" t="n">
        <f aca="false">'CalLite Replacement'!H773</f>
        <v>140.9</v>
      </c>
      <c r="L60" s="24" t="n">
        <f aca="false">'CalLite Replacement'!I642</f>
        <v>200</v>
      </c>
      <c r="M60" s="24" t="n">
        <f aca="false">'CalLite Replacement'!J687</f>
        <v>577.0059673</v>
      </c>
      <c r="N60" s="24" t="n">
        <f aca="false">'CalLite Replacement'!K822</f>
        <v>1100.017756</v>
      </c>
      <c r="O60" s="24" t="n">
        <f aca="false">'CalLite Replacement'!L822</f>
        <v>829.1801684</v>
      </c>
      <c r="P60" s="24" t="n">
        <f aca="false">'CalLite Replacement'!M822</f>
        <v>463.7484917</v>
      </c>
      <c r="Q60" s="24" t="n">
        <f aca="false">'CalLite Replacement'!N822</f>
        <v>124.434877</v>
      </c>
      <c r="R60" s="24" t="n">
        <f aca="false">'CalLite Replacement'!O672</f>
        <v>6645</v>
      </c>
      <c r="S60" s="24" t="n">
        <f aca="false">'CalLite Replacement'!P635</f>
        <v>1056</v>
      </c>
      <c r="T60" s="24" t="n">
        <f aca="false">'CalLite Replacement'!Q822</f>
        <v>394.0957237</v>
      </c>
      <c r="U60" s="39" t="n">
        <v>1511</v>
      </c>
      <c r="V60" s="24" t="n">
        <f aca="false">'CalLite Replacement'!R822</f>
        <v>83.79120171</v>
      </c>
      <c r="W60" s="24" t="n">
        <f aca="false">'CalLite Replacement'!S635</f>
        <v>13010</v>
      </c>
      <c r="X60" s="24" t="n">
        <f aca="false">'CalLite Replacement'!T644</f>
        <v>11371</v>
      </c>
      <c r="Y60" s="24" t="n">
        <f aca="false">'CalLite Replacement'!U644</f>
        <v>26489</v>
      </c>
      <c r="Z60" s="24" t="n">
        <f aca="false">'CalLite Replacement'!V683</f>
        <v>1468</v>
      </c>
      <c r="AA60" s="24" t="n">
        <f aca="false">'CalLite Replacement'!W704</f>
        <v>2962</v>
      </c>
      <c r="AB60" s="24" t="n">
        <f aca="false">'CalLite Replacement'!X702</f>
        <v>1412</v>
      </c>
      <c r="AC60" s="24" t="n">
        <f aca="false">'CalLite Replacement'!Y763</f>
        <v>532.4864686</v>
      </c>
      <c r="AD60" s="24" t="n">
        <f aca="false">'CalLite Replacement'!Z822</f>
        <v>383.4640383</v>
      </c>
      <c r="AE60" s="24" t="n">
        <f aca="false">'CalLite Replacement'!AA664</f>
        <v>1153</v>
      </c>
      <c r="AF60" s="24" t="n">
        <f aca="false">'CalLite Replacement'!AB712</f>
        <v>3352</v>
      </c>
      <c r="AG60" s="17"/>
      <c r="AI60" s="17"/>
    </row>
    <row r="61" customFormat="false" ht="15" hidden="false" customHeight="false" outlineLevel="0" collapsed="false">
      <c r="A61" s="37" t="n">
        <v>27241</v>
      </c>
      <c r="B61" s="24" t="n">
        <f aca="false">B60+1</f>
        <v>55</v>
      </c>
      <c r="C61" s="17" t="n">
        <f aca="false">B61/($B$1+1)</f>
        <v>0.217391304347826</v>
      </c>
      <c r="D61" s="17" t="n">
        <f aca="false">'CalLite Replacement'!B603</f>
        <v>3798</v>
      </c>
      <c r="E61" s="24" t="n">
        <f aca="false">'CalLite Replacement'!C783</f>
        <v>181.0773674</v>
      </c>
      <c r="F61" s="24" t="n">
        <f aca="false">'CalLite Replacement'!D783</f>
        <v>599.4077653</v>
      </c>
      <c r="G61" s="38" t="n">
        <v>193.143770491803</v>
      </c>
      <c r="H61" s="24" t="n">
        <f aca="false">'CalLite Replacement'!E663</f>
        <v>777.0948119</v>
      </c>
      <c r="I61" s="24" t="n">
        <f aca="false">'CalLite Replacement'!F701</f>
        <v>155.8024373</v>
      </c>
      <c r="J61" s="24" t="n">
        <f aca="false">'CalLite Replacement'!G701</f>
        <v>332.2435459</v>
      </c>
      <c r="K61" s="24" t="n">
        <f aca="false">'CalLite Replacement'!H723</f>
        <v>132.8</v>
      </c>
      <c r="L61" s="24" t="n">
        <f aca="false">'CalLite Replacement'!I643</f>
        <v>200</v>
      </c>
      <c r="M61" s="24" t="n">
        <f aca="false">'CalLite Replacement'!J700</f>
        <v>557.038845</v>
      </c>
      <c r="N61" s="24" t="n">
        <f aca="false">'CalLite Replacement'!K783</f>
        <v>1071.682352</v>
      </c>
      <c r="O61" s="24" t="n">
        <f aca="false">'CalLite Replacement'!L783</f>
        <v>807.8212816</v>
      </c>
      <c r="P61" s="24" t="n">
        <f aca="false">'CalLite Replacement'!M783</f>
        <v>451.8027748</v>
      </c>
      <c r="Q61" s="24" t="n">
        <f aca="false">'CalLite Replacement'!N783</f>
        <v>121.2295538</v>
      </c>
      <c r="R61" s="24" t="n">
        <f aca="false">'CalLite Replacement'!O633</f>
        <v>6444</v>
      </c>
      <c r="S61" s="24" t="n">
        <f aca="false">'CalLite Replacement'!P600</f>
        <v>1007</v>
      </c>
      <c r="T61" s="24" t="n">
        <f aca="false">'CalLite Replacement'!Q783</f>
        <v>383.9441953</v>
      </c>
      <c r="U61" s="39" t="n">
        <v>1466</v>
      </c>
      <c r="V61" s="24" t="n">
        <f aca="false">'CalLite Replacement'!R783</f>
        <v>81.63282063</v>
      </c>
      <c r="W61" s="24" t="n">
        <f aca="false">'CalLite Replacement'!S611</f>
        <v>12803</v>
      </c>
      <c r="X61" s="24" t="n">
        <f aca="false">'CalLite Replacement'!T698</f>
        <v>11337</v>
      </c>
      <c r="Y61" s="24" t="n">
        <f aca="false">'CalLite Replacement'!U704</f>
        <v>25987</v>
      </c>
      <c r="Z61" s="24" t="n">
        <f aca="false">'CalLite Replacement'!V685</f>
        <v>1451</v>
      </c>
      <c r="AA61" s="24" t="n">
        <f aca="false">'CalLite Replacement'!W668</f>
        <v>2887</v>
      </c>
      <c r="AB61" s="24" t="n">
        <f aca="false">'CalLite Replacement'!X677</f>
        <v>1333</v>
      </c>
      <c r="AC61" s="24" t="n">
        <f aca="false">'CalLite Replacement'!Y701</f>
        <v>520.9932562</v>
      </c>
      <c r="AD61" s="24" t="n">
        <f aca="false">'CalLite Replacement'!Z783</f>
        <v>373.586372</v>
      </c>
      <c r="AE61" s="24" t="n">
        <f aca="false">'CalLite Replacement'!AA739</f>
        <v>1131</v>
      </c>
      <c r="AF61" s="24" t="n">
        <f aca="false">'CalLite Replacement'!AB716</f>
        <v>3278</v>
      </c>
      <c r="AG61" s="17"/>
      <c r="AI61" s="17"/>
    </row>
    <row r="62" customFormat="false" ht="15" hidden="false" customHeight="false" outlineLevel="0" collapsed="false">
      <c r="A62" s="37" t="n">
        <v>27272</v>
      </c>
      <c r="B62" s="24" t="n">
        <f aca="false">B61+1</f>
        <v>56</v>
      </c>
      <c r="C62" s="17" t="n">
        <f aca="false">B62/($B$1+1)</f>
        <v>0.221343873517787</v>
      </c>
      <c r="D62" s="17" t="n">
        <f aca="false">'CalLite Replacement'!B684</f>
        <v>3770</v>
      </c>
      <c r="E62" s="24" t="n">
        <f aca="false">'CalLite Replacement'!C581</f>
        <v>179.6568242</v>
      </c>
      <c r="F62" s="24" t="n">
        <f aca="false">'CalLite Replacement'!D581</f>
        <v>594.7054404</v>
      </c>
      <c r="G62" s="38" t="n">
        <v>192.950819672131</v>
      </c>
      <c r="H62" s="24" t="n">
        <f aca="false">'CalLite Replacement'!E738</f>
        <v>754.0239534</v>
      </c>
      <c r="I62" s="24" t="n">
        <f aca="false">'CalLite Replacement'!F632</f>
        <v>154.885146</v>
      </c>
      <c r="J62" s="24" t="n">
        <f aca="false">'CalLite Replacement'!G632</f>
        <v>330.2874525</v>
      </c>
      <c r="K62" s="24" t="n">
        <f aca="false">'CalLite Replacement'!H774</f>
        <v>124.2</v>
      </c>
      <c r="L62" s="24" t="n">
        <f aca="false">'CalLite Replacement'!I644</f>
        <v>200</v>
      </c>
      <c r="M62" s="24" t="n">
        <f aca="false">'CalLite Replacement'!J607</f>
        <v>522.3857356</v>
      </c>
      <c r="N62" s="24" t="n">
        <f aca="false">'CalLite Replacement'!K581</f>
        <v>1063.275056</v>
      </c>
      <c r="O62" s="24" t="n">
        <f aca="false">'CalLite Replacement'!L581</f>
        <v>801.4839627</v>
      </c>
      <c r="P62" s="24" t="n">
        <f aca="false">'CalLite Replacement'!M581</f>
        <v>448.2584039</v>
      </c>
      <c r="Q62" s="24" t="n">
        <f aca="false">'CalLite Replacement'!N581</f>
        <v>120.2785138</v>
      </c>
      <c r="R62" s="24" t="n">
        <f aca="false">'CalLite Replacement'!O686</f>
        <v>6170</v>
      </c>
      <c r="S62" s="24" t="n">
        <f aca="false">'CalLite Replacement'!P728</f>
        <v>1001</v>
      </c>
      <c r="T62" s="24" t="n">
        <f aca="false">'CalLite Replacement'!Q581</f>
        <v>380.9321717</v>
      </c>
      <c r="U62" s="39" t="n">
        <v>1382</v>
      </c>
      <c r="V62" s="24" t="n">
        <f aca="false">'CalLite Replacement'!R581</f>
        <v>80.9924151</v>
      </c>
      <c r="W62" s="24" t="n">
        <f aca="false">'CalLite Replacement'!S767</f>
        <v>12704</v>
      </c>
      <c r="X62" s="24" t="n">
        <f aca="false">'CalLite Replacement'!T666</f>
        <v>11076</v>
      </c>
      <c r="Y62" s="24" t="n">
        <f aca="false">'CalLite Replacement'!U633</f>
        <v>25917</v>
      </c>
      <c r="Z62" s="24" t="n">
        <f aca="false">'CalLite Replacement'!V684</f>
        <v>1418</v>
      </c>
      <c r="AA62" s="24" t="n">
        <f aca="false">'CalLite Replacement'!W598</f>
        <v>2886</v>
      </c>
      <c r="AB62" s="24" t="n">
        <f aca="false">'CalLite Replacement'!X815</f>
        <v>1187</v>
      </c>
      <c r="AC62" s="24" t="n">
        <f aca="false">'CalLite Replacement'!Y632</f>
        <v>517.9258934</v>
      </c>
      <c r="AD62" s="24" t="n">
        <f aca="false">'CalLite Replacement'!Z581</f>
        <v>370.655605</v>
      </c>
      <c r="AE62" s="24" t="n">
        <f aca="false">'CalLite Replacement'!AA686</f>
        <v>1128</v>
      </c>
      <c r="AF62" s="24" t="n">
        <f aca="false">'CalLite Replacement'!AB644</f>
        <v>3146</v>
      </c>
      <c r="AG62" s="17"/>
      <c r="AI62" s="17"/>
    </row>
    <row r="63" customFormat="false" ht="15" hidden="false" customHeight="false" outlineLevel="0" collapsed="false">
      <c r="A63" s="37" t="n">
        <v>27302</v>
      </c>
      <c r="B63" s="24" t="n">
        <f aca="false">B62+1</f>
        <v>57</v>
      </c>
      <c r="C63" s="17" t="n">
        <f aca="false">B63/($B$1+1)</f>
        <v>0.225296442687747</v>
      </c>
      <c r="D63" s="17" t="n">
        <f aca="false">'CalLite Replacement'!B632</f>
        <v>3698</v>
      </c>
      <c r="E63" s="24" t="n">
        <f aca="false">'CalLite Replacement'!C763</f>
        <v>178.7701655</v>
      </c>
      <c r="F63" s="24" t="n">
        <f aca="false">'CalLite Replacement'!D763</f>
        <v>591.7703959</v>
      </c>
      <c r="G63" s="38" t="n">
        <v>182.654262295082</v>
      </c>
      <c r="H63" s="24" t="n">
        <f aca="false">'CalLite Replacement'!E774</f>
        <v>748.7885731</v>
      </c>
      <c r="I63" s="24" t="n">
        <f aca="false">'CalLite Replacement'!F738</f>
        <v>149.8801418</v>
      </c>
      <c r="J63" s="24" t="n">
        <f aca="false">'CalLite Replacement'!G738</f>
        <v>319.6144467</v>
      </c>
      <c r="K63" s="24" t="n">
        <f aca="false">'CalLite Replacement'!H628</f>
        <v>121.8</v>
      </c>
      <c r="L63" s="24" t="n">
        <f aca="false">'CalLite Replacement'!I646</f>
        <v>200</v>
      </c>
      <c r="M63" s="24" t="n">
        <f aca="false">'CalLite Replacement'!J668</f>
        <v>494.2041262</v>
      </c>
      <c r="N63" s="24" t="n">
        <f aca="false">'CalLite Replacement'!K763</f>
        <v>1058.027484</v>
      </c>
      <c r="O63" s="24" t="n">
        <f aca="false">'CalLite Replacement'!L763</f>
        <v>797.5284059</v>
      </c>
      <c r="P63" s="24" t="n">
        <f aca="false">'CalLite Replacement'!M763</f>
        <v>446.0461181</v>
      </c>
      <c r="Q63" s="24" t="n">
        <f aca="false">'CalLite Replacement'!N763</f>
        <v>119.6849043</v>
      </c>
      <c r="R63" s="24" t="n">
        <f aca="false">'CalLite Replacement'!O813</f>
        <v>6168</v>
      </c>
      <c r="S63" s="24" t="n">
        <f aca="false">'CalLite Replacement'!P637</f>
        <v>996.2</v>
      </c>
      <c r="T63" s="24" t="n">
        <f aca="false">'CalLite Replacement'!Q763</f>
        <v>379.0521605</v>
      </c>
      <c r="U63" s="39" t="n">
        <v>1357</v>
      </c>
      <c r="V63" s="24" t="n">
        <f aca="false">'CalLite Replacement'!R763</f>
        <v>80.59269394</v>
      </c>
      <c r="W63" s="24" t="n">
        <f aca="false">'CalLite Replacement'!S809</f>
        <v>12592</v>
      </c>
      <c r="X63" s="24" t="n">
        <f aca="false">'CalLite Replacement'!T828</f>
        <v>11022</v>
      </c>
      <c r="Y63" s="24" t="n">
        <f aca="false">'CalLite Replacement'!U749</f>
        <v>25563</v>
      </c>
      <c r="Z63" s="24" t="n">
        <f aca="false">'CalLite Replacement'!V788</f>
        <v>1416</v>
      </c>
      <c r="AA63" s="24" t="n">
        <f aca="false">'CalLite Replacement'!W685</f>
        <v>2885</v>
      </c>
      <c r="AB63" s="24" t="n">
        <f aca="false">'CalLite Replacement'!X601</f>
        <v>1173</v>
      </c>
      <c r="AC63" s="24" t="n">
        <f aca="false">'CalLite Replacement'!Y738</f>
        <v>501.1894839</v>
      </c>
      <c r="AD63" s="24" t="n">
        <f aca="false">'CalLite Replacement'!Z763</f>
        <v>368.8263116</v>
      </c>
      <c r="AE63" s="24" t="n">
        <f aca="false">'CalLite Replacement'!AA668</f>
        <v>1125</v>
      </c>
      <c r="AF63" s="24" t="n">
        <f aca="false">'CalLite Replacement'!AB630</f>
        <v>3116</v>
      </c>
      <c r="AG63" s="17"/>
      <c r="AI63" s="17"/>
    </row>
    <row r="64" customFormat="false" ht="15" hidden="false" customHeight="false" outlineLevel="0" collapsed="false">
      <c r="A64" s="37" t="n">
        <v>27333</v>
      </c>
      <c r="B64" s="24" t="n">
        <f aca="false">B63+1</f>
        <v>58</v>
      </c>
      <c r="C64" s="17" t="n">
        <f aca="false">B64/($B$1+1)</f>
        <v>0.229249011857708</v>
      </c>
      <c r="D64" s="17" t="n">
        <f aca="false">'CalLite Replacement'!B707</f>
        <v>3337</v>
      </c>
      <c r="E64" s="24" t="n">
        <f aca="false">'CalLite Replacement'!C722</f>
        <v>178.5400938</v>
      </c>
      <c r="F64" s="24" t="n">
        <f aca="false">'CalLite Replacement'!D722</f>
        <v>591.0088056</v>
      </c>
      <c r="G64" s="38" t="n">
        <v>175.620327868853</v>
      </c>
      <c r="H64" s="24" t="n">
        <f aca="false">'CalLite Replacement'!E584</f>
        <v>740.7000721</v>
      </c>
      <c r="I64" s="24" t="n">
        <f aca="false">'CalLite Replacement'!F668</f>
        <v>149.2948173</v>
      </c>
      <c r="J64" s="24" t="n">
        <f aca="false">'CalLite Replacement'!G668</f>
        <v>318.3662615</v>
      </c>
      <c r="K64" s="24" t="n">
        <f aca="false">'CalLite Replacement'!H748</f>
        <v>120.7</v>
      </c>
      <c r="L64" s="24" t="n">
        <f aca="false">'CalLite Replacement'!I650</f>
        <v>200</v>
      </c>
      <c r="M64" s="24" t="n">
        <f aca="false">'CalLite Replacement'!J620</f>
        <v>492.0194387</v>
      </c>
      <c r="N64" s="24" t="n">
        <f aca="false">'CalLite Replacement'!K722</f>
        <v>1056.665835</v>
      </c>
      <c r="O64" s="24" t="n">
        <f aca="false">'CalLite Replacement'!L722</f>
        <v>796.5020114</v>
      </c>
      <c r="P64" s="24" t="n">
        <f aca="false">'CalLite Replacement'!M722</f>
        <v>445.4720705</v>
      </c>
      <c r="Q64" s="24" t="n">
        <f aca="false">'CalLite Replacement'!N722</f>
        <v>119.5308735</v>
      </c>
      <c r="R64" s="24" t="n">
        <f aca="false">'CalLite Replacement'!O704</f>
        <v>6116</v>
      </c>
      <c r="S64" s="24" t="n">
        <f aca="false">'CalLite Replacement'!P656</f>
        <v>984.7</v>
      </c>
      <c r="T64" s="24" t="n">
        <f aca="false">'CalLite Replacement'!Q722</f>
        <v>378.564332</v>
      </c>
      <c r="U64" s="39" t="n">
        <v>1355</v>
      </c>
      <c r="V64" s="24" t="n">
        <f aca="false">'CalLite Replacement'!R722</f>
        <v>80.48897362</v>
      </c>
      <c r="W64" s="24" t="n">
        <f aca="false">'CalLite Replacement'!S779</f>
        <v>12589</v>
      </c>
      <c r="X64" s="24" t="n">
        <f aca="false">'CalLite Replacement'!T697</f>
        <v>10994</v>
      </c>
      <c r="Y64" s="24" t="n">
        <f aca="false">'CalLite Replacement'!U686</f>
        <v>24282</v>
      </c>
      <c r="Z64" s="24" t="n">
        <f aca="false">'CalLite Replacement'!V823</f>
        <v>1411</v>
      </c>
      <c r="AA64" s="24" t="n">
        <f aca="false">'CalLite Replacement'!W702</f>
        <v>2855</v>
      </c>
      <c r="AB64" s="24" t="n">
        <f aca="false">'CalLite Replacement'!X800</f>
        <v>1164</v>
      </c>
      <c r="AC64" s="24" t="n">
        <f aca="false">'CalLite Replacement'!Y668</f>
        <v>499.2321967</v>
      </c>
      <c r="AD64" s="24" t="n">
        <f aca="false">'CalLite Replacement'!Z722</f>
        <v>368.3516435</v>
      </c>
      <c r="AE64" s="24" t="n">
        <f aca="false">'CalLite Replacement'!AA644</f>
        <v>1111</v>
      </c>
      <c r="AF64" s="24" t="n">
        <f aca="false">'CalLite Replacement'!AB695</f>
        <v>3046</v>
      </c>
      <c r="AG64" s="17"/>
      <c r="AI64" s="17"/>
    </row>
    <row r="65" customFormat="false" ht="15" hidden="false" customHeight="false" outlineLevel="0" collapsed="false">
      <c r="A65" s="37" t="n">
        <v>27363</v>
      </c>
      <c r="B65" s="24" t="n">
        <f aca="false">B64+1</f>
        <v>59</v>
      </c>
      <c r="C65" s="17" t="n">
        <f aca="false">B65/($B$1+1)</f>
        <v>0.233201581027668</v>
      </c>
      <c r="D65" s="17" t="n">
        <f aca="false">'CalLite Replacement'!B716</f>
        <v>3173</v>
      </c>
      <c r="E65" s="24" t="n">
        <f aca="false">'CalLite Replacement'!C603</f>
        <v>177.4243473</v>
      </c>
      <c r="F65" s="24" t="n">
        <f aca="false">'CalLite Replacement'!D603</f>
        <v>587.315428</v>
      </c>
      <c r="G65" s="38" t="n">
        <v>172.059508196721</v>
      </c>
      <c r="H65" s="24" t="n">
        <f aca="false">'CalLite Replacement'!E690</f>
        <v>732.6016698</v>
      </c>
      <c r="I65" s="24" t="n">
        <f aca="false">'CalLite Replacement'!F722</f>
        <v>147.4688939</v>
      </c>
      <c r="J65" s="24" t="n">
        <f aca="false">'CalLite Replacement'!G722</f>
        <v>314.4725402</v>
      </c>
      <c r="K65" s="24" t="n">
        <f aca="false">'CalLite Replacement'!H627</f>
        <v>118.8</v>
      </c>
      <c r="L65" s="24" t="n">
        <f aca="false">'CalLite Replacement'!I651</f>
        <v>200</v>
      </c>
      <c r="M65" s="24" t="n">
        <f aca="false">'CalLite Replacement'!J679</f>
        <v>482.0428824</v>
      </c>
      <c r="N65" s="24" t="n">
        <f aca="false">'CalLite Replacement'!K603</f>
        <v>1050.062438</v>
      </c>
      <c r="O65" s="24" t="n">
        <f aca="false">'CalLite Replacement'!L603</f>
        <v>791.52445</v>
      </c>
      <c r="P65" s="24" t="n">
        <f aca="false">'CalLite Replacement'!M603</f>
        <v>442.6881923</v>
      </c>
      <c r="Q65" s="24" t="n">
        <f aca="false">'CalLite Replacement'!N603</f>
        <v>118.783892</v>
      </c>
      <c r="R65" s="24" t="n">
        <f aca="false">'CalLite Replacement'!O646</f>
        <v>6115</v>
      </c>
      <c r="S65" s="24" t="n">
        <f aca="false">'CalLite Replacement'!P648</f>
        <v>956.4</v>
      </c>
      <c r="T65" s="24" t="n">
        <f aca="false">'CalLite Replacement'!Q603</f>
        <v>376.1985788</v>
      </c>
      <c r="U65" s="39" t="n">
        <v>1316</v>
      </c>
      <c r="V65" s="24" t="n">
        <f aca="false">'CalLite Replacement'!R603</f>
        <v>79.98597576</v>
      </c>
      <c r="W65" s="24" t="n">
        <f aca="false">'CalLite Replacement'!S814</f>
        <v>12545</v>
      </c>
      <c r="X65" s="24" t="n">
        <f aca="false">'CalLite Replacement'!T775</f>
        <v>10609</v>
      </c>
      <c r="Y65" s="24" t="n">
        <f aca="false">'CalLite Replacement'!U665</f>
        <v>23212</v>
      </c>
      <c r="Z65" s="24" t="n">
        <f aca="false">'CalLite Replacement'!V667</f>
        <v>1399</v>
      </c>
      <c r="AA65" s="24" t="n">
        <f aca="false">'CalLite Replacement'!W787</f>
        <v>2733</v>
      </c>
      <c r="AB65" s="24" t="n">
        <f aca="false">'CalLite Replacement'!X598</f>
        <v>1146</v>
      </c>
      <c r="AC65" s="24" t="n">
        <f aca="false">'CalLite Replacement'!Y722</f>
        <v>493.126427</v>
      </c>
      <c r="AD65" s="24" t="n">
        <f aca="false">'CalLite Replacement'!Z603</f>
        <v>366.0497122</v>
      </c>
      <c r="AE65" s="24" t="n">
        <f aca="false">'CalLite Replacement'!AA584</f>
        <v>1080</v>
      </c>
      <c r="AF65" s="24" t="n">
        <f aca="false">'CalLite Replacement'!AB713</f>
        <v>3033</v>
      </c>
      <c r="AG65" s="17"/>
      <c r="AI65" s="17"/>
    </row>
    <row r="66" customFormat="false" ht="15" hidden="false" customHeight="false" outlineLevel="0" collapsed="false">
      <c r="A66" s="37" t="n">
        <v>27394</v>
      </c>
      <c r="B66" s="24" t="n">
        <f aca="false">B65+1</f>
        <v>60</v>
      </c>
      <c r="C66" s="17" t="n">
        <f aca="false">B66/($B$1+1)</f>
        <v>0.237154150197628</v>
      </c>
      <c r="D66" s="17" t="n">
        <f aca="false">'CalLite Replacement'!B791</f>
        <v>3150</v>
      </c>
      <c r="E66" s="24" t="n">
        <f aca="false">'CalLite Replacement'!C773</f>
        <v>163.6842043</v>
      </c>
      <c r="F66" s="24" t="n">
        <f aca="false">'CalLite Replacement'!D773</f>
        <v>541.8323921</v>
      </c>
      <c r="G66" s="38" t="n">
        <v>168.305737704918</v>
      </c>
      <c r="H66" s="24" t="n">
        <f aca="false">'CalLite Replacement'!E606</f>
        <v>730.15753</v>
      </c>
      <c r="I66" s="24" t="n">
        <f aca="false">'CalLite Replacement'!F737</f>
        <v>146.1480246</v>
      </c>
      <c r="J66" s="24" t="n">
        <f aca="false">'CalLite Replacement'!G737</f>
        <v>311.6558301</v>
      </c>
      <c r="K66" s="24" t="n">
        <f aca="false">'CalLite Replacement'!H664</f>
        <v>105.4</v>
      </c>
      <c r="L66" s="24" t="n">
        <f aca="false">'CalLite Replacement'!I652</f>
        <v>200</v>
      </c>
      <c r="M66" s="24" t="n">
        <f aca="false">'CalLite Replacement'!J702</f>
        <v>463.5528758</v>
      </c>
      <c r="N66" s="24" t="n">
        <f aca="false">'CalLite Replacement'!K773</f>
        <v>968.7432261</v>
      </c>
      <c r="O66" s="24" t="n">
        <f aca="false">'CalLite Replacement'!L773</f>
        <v>730.2270052</v>
      </c>
      <c r="P66" s="24" t="n">
        <f aca="false">'CalLite Replacement'!M773</f>
        <v>408.4054168</v>
      </c>
      <c r="Q66" s="24" t="n">
        <f aca="false">'CalLite Replacement'!N773</f>
        <v>109.5849986</v>
      </c>
      <c r="R66" s="24" t="n">
        <f aca="false">'CalLite Replacement'!O715</f>
        <v>5938</v>
      </c>
      <c r="S66" s="24" t="n">
        <f aca="false">'CalLite Replacement'!P732</f>
        <v>927.6</v>
      </c>
      <c r="T66" s="24" t="n">
        <f aca="false">'CalLite Replacement'!Q773</f>
        <v>347.0649095</v>
      </c>
      <c r="U66" s="39" t="n">
        <v>1301</v>
      </c>
      <c r="V66" s="24" t="n">
        <f aca="false">'CalLite Replacement'!R773</f>
        <v>73.79168078</v>
      </c>
      <c r="W66" s="24" t="n">
        <f aca="false">'CalLite Replacement'!S706</f>
        <v>12517</v>
      </c>
      <c r="X66" s="24" t="n">
        <f aca="false">'CalLite Replacement'!T652</f>
        <v>10509</v>
      </c>
      <c r="Y66" s="24" t="n">
        <f aca="false">'CalLite Replacement'!U787</f>
        <v>23075</v>
      </c>
      <c r="Z66" s="24" t="n">
        <f aca="false">'CalLite Replacement'!V731</f>
        <v>1397</v>
      </c>
      <c r="AA66" s="24" t="n">
        <f aca="false">'CalLite Replacement'!W684</f>
        <v>2719</v>
      </c>
      <c r="AB66" s="24" t="n">
        <f aca="false">'CalLite Replacement'!X658</f>
        <v>1144</v>
      </c>
      <c r="AC66" s="24" t="n">
        <f aca="false">'CalLite Replacement'!Y737</f>
        <v>488.7095257</v>
      </c>
      <c r="AD66" s="24" t="n">
        <f aca="false">'CalLite Replacement'!Z773</f>
        <v>337.701994</v>
      </c>
      <c r="AE66" s="24" t="n">
        <f aca="false">'CalLite Replacement'!AA657</f>
        <v>1060</v>
      </c>
      <c r="AF66" s="24" t="n">
        <f aca="false">'CalLite Replacement'!AB715</f>
        <v>3000</v>
      </c>
      <c r="AG66" s="17"/>
      <c r="AI66" s="17"/>
    </row>
    <row r="67" customFormat="false" ht="15" hidden="false" customHeight="false" outlineLevel="0" collapsed="false">
      <c r="A67" s="37" t="n">
        <v>27425</v>
      </c>
      <c r="B67" s="24" t="n">
        <f aca="false">B66+1</f>
        <v>61</v>
      </c>
      <c r="C67" s="17" t="n">
        <f aca="false">B67/($B$1+1)</f>
        <v>0.241106719367589</v>
      </c>
      <c r="D67" s="17" t="n">
        <f aca="false">'CalLite Replacement'!B692</f>
        <v>3108</v>
      </c>
      <c r="E67" s="24" t="n">
        <f aca="false">'CalLite Replacement'!C716</f>
        <v>160.7175619</v>
      </c>
      <c r="F67" s="24" t="n">
        <f aca="false">'CalLite Replacement'!D716</f>
        <v>532.0121227</v>
      </c>
      <c r="G67" s="38" t="n">
        <v>166.955081967213</v>
      </c>
      <c r="H67" s="24" t="n">
        <f aca="false">'CalLite Replacement'!E760</f>
        <v>729.1713626</v>
      </c>
      <c r="I67" s="24" t="n">
        <f aca="false">'CalLite Replacement'!F620</f>
        <v>143.0230976</v>
      </c>
      <c r="J67" s="24" t="n">
        <f aca="false">'CalLite Replacement'!G620</f>
        <v>304.9920267</v>
      </c>
      <c r="K67" s="24" t="n">
        <f aca="false">'CalLite Replacement'!H724</f>
        <v>93.56</v>
      </c>
      <c r="L67" s="24" t="n">
        <f aca="false">'CalLite Replacement'!I653</f>
        <v>200</v>
      </c>
      <c r="M67" s="24" t="n">
        <f aca="false">'CalLite Replacement'!J691</f>
        <v>461.2379528</v>
      </c>
      <c r="N67" s="24" t="n">
        <f aca="false">'CalLite Replacement'!K716</f>
        <v>951.1855467</v>
      </c>
      <c r="O67" s="24" t="n">
        <f aca="false">'CalLite Replacement'!L716</f>
        <v>716.9922374</v>
      </c>
      <c r="P67" s="24" t="n">
        <f aca="false">'CalLite Replacement'!M716</f>
        <v>401.0034023</v>
      </c>
      <c r="Q67" s="24" t="n">
        <f aca="false">'CalLite Replacement'!N716</f>
        <v>107.59886</v>
      </c>
      <c r="R67" s="24" t="n">
        <f aca="false">'CalLite Replacement'!O766</f>
        <v>5855</v>
      </c>
      <c r="S67" s="24" t="n">
        <f aca="false">'CalLite Replacement'!P636</f>
        <v>913.8</v>
      </c>
      <c r="T67" s="24" t="n">
        <f aca="false">'CalLite Replacement'!Q716</f>
        <v>340.7746415</v>
      </c>
      <c r="U67" s="39" t="n">
        <v>1284</v>
      </c>
      <c r="V67" s="24" t="n">
        <f aca="false">'CalLite Replacement'!R716</f>
        <v>72.45426686</v>
      </c>
      <c r="W67" s="24" t="n">
        <f aca="false">'CalLite Replacement'!S810</f>
        <v>12345</v>
      </c>
      <c r="X67" s="24" t="n">
        <f aca="false">'CalLite Replacement'!T665</f>
        <v>10376</v>
      </c>
      <c r="Y67" s="24" t="n">
        <f aca="false">'CalLite Replacement'!U798</f>
        <v>22759</v>
      </c>
      <c r="Z67" s="24" t="n">
        <f aca="false">'CalLite Replacement'!V763</f>
        <v>1396</v>
      </c>
      <c r="AA67" s="24" t="n">
        <f aca="false">'CalLite Replacement'!W581</f>
        <v>2657</v>
      </c>
      <c r="AB67" s="24" t="n">
        <f aca="false">'CalLite Replacement'!X586</f>
        <v>1111</v>
      </c>
      <c r="AC67" s="24" t="n">
        <f aca="false">'CalLite Replacement'!Y620</f>
        <v>478.2599724</v>
      </c>
      <c r="AD67" s="24" t="n">
        <f aca="false">'CalLite Replacement'!Z716</f>
        <v>331.5814213</v>
      </c>
      <c r="AE67" s="24" t="n">
        <f aca="false">'CalLite Replacement'!AA585</f>
        <v>1007</v>
      </c>
      <c r="AF67" s="24" t="n">
        <f aca="false">'CalLite Replacement'!AB809</f>
        <v>2992</v>
      </c>
      <c r="AG67" s="17"/>
      <c r="AI67" s="17"/>
    </row>
    <row r="68" customFormat="false" ht="15" hidden="false" customHeight="false" outlineLevel="0" collapsed="false">
      <c r="A68" s="37" t="n">
        <v>27453</v>
      </c>
      <c r="B68" s="24" t="n">
        <f aca="false">B67+1</f>
        <v>62</v>
      </c>
      <c r="C68" s="17" t="n">
        <f aca="false">B68/($B$1+1)</f>
        <v>0.245059288537549</v>
      </c>
      <c r="D68" s="17" t="n">
        <f aca="false">'CalLite Replacement'!B598</f>
        <v>3104</v>
      </c>
      <c r="E68" s="24" t="n">
        <f aca="false">'CalLite Replacement'!C668</f>
        <v>153.9862114</v>
      </c>
      <c r="F68" s="24" t="n">
        <f aca="false">'CalLite Replacement'!D668</f>
        <v>509.7298033</v>
      </c>
      <c r="G68" s="38" t="n">
        <v>163.446885245902</v>
      </c>
      <c r="H68" s="24" t="n">
        <f aca="false">'CalLite Replacement'!E700</f>
        <v>727.5431535</v>
      </c>
      <c r="I68" s="24" t="n">
        <f aca="false">'CalLite Replacement'!F729</f>
        <v>130.1124041</v>
      </c>
      <c r="J68" s="24" t="n">
        <f aca="false">'CalLite Replacement'!G729</f>
        <v>277.4603995</v>
      </c>
      <c r="K68" s="24" t="n">
        <f aca="false">'CalLite Replacement'!H822</f>
        <v>93.12</v>
      </c>
      <c r="L68" s="24" t="n">
        <f aca="false">'CalLite Replacement'!I654</f>
        <v>200</v>
      </c>
      <c r="M68" s="24" t="n">
        <f aca="false">'CalLite Replacement'!J747</f>
        <v>458.6462681</v>
      </c>
      <c r="N68" s="24" t="n">
        <f aca="false">'CalLite Replacement'!K668</f>
        <v>911.3469428</v>
      </c>
      <c r="O68" s="24" t="n">
        <f aca="false">'CalLite Replacement'!L668</f>
        <v>686.9623765</v>
      </c>
      <c r="P68" s="24" t="n">
        <f aca="false">'CalLite Replacement'!M668</f>
        <v>384.2081348</v>
      </c>
      <c r="Q68" s="24" t="n">
        <f aca="false">'CalLite Replacement'!N668</f>
        <v>103.0922857</v>
      </c>
      <c r="R68" s="24" t="n">
        <f aca="false">'CalLite Replacement'!O600</f>
        <v>5797</v>
      </c>
      <c r="S68" s="24" t="n">
        <f aca="false">'CalLite Replacement'!P733</f>
        <v>733</v>
      </c>
      <c r="T68" s="24" t="n">
        <f aca="false">'CalLite Replacement'!Q668</f>
        <v>326.5019415</v>
      </c>
      <c r="U68" s="39" t="n">
        <v>1283</v>
      </c>
      <c r="V68" s="24" t="n">
        <f aca="false">'CalLite Replacement'!R668</f>
        <v>69.41965721</v>
      </c>
      <c r="W68" s="24" t="n">
        <f aca="false">'CalLite Replacement'!S656</f>
        <v>12238</v>
      </c>
      <c r="X68" s="24" t="n">
        <f aca="false">'CalLite Replacement'!T685</f>
        <v>10372</v>
      </c>
      <c r="Y68" s="24" t="n">
        <f aca="false">'CalLite Replacement'!U707</f>
        <v>22499</v>
      </c>
      <c r="Z68" s="24" t="n">
        <f aca="false">'CalLite Replacement'!V708</f>
        <v>1392</v>
      </c>
      <c r="AA68" s="24" t="n">
        <f aca="false">'CalLite Replacement'!W637</f>
        <v>2553</v>
      </c>
      <c r="AB68" s="24" t="n">
        <f aca="false">'CalLite Replacement'!X653</f>
        <v>1075</v>
      </c>
      <c r="AC68" s="24" t="n">
        <f aca="false">'CalLite Replacement'!Y729</f>
        <v>435.0874495</v>
      </c>
      <c r="AD68" s="24" t="n">
        <f aca="false">'CalLite Replacement'!Z668</f>
        <v>317.6937619</v>
      </c>
      <c r="AE68" s="24" t="n">
        <f aca="false">'CalLite Replacement'!AA597</f>
        <v>1007</v>
      </c>
      <c r="AF68" s="24" t="n">
        <f aca="false">'CalLite Replacement'!AB683</f>
        <v>2786</v>
      </c>
      <c r="AG68" s="17"/>
      <c r="AI68" s="17"/>
    </row>
    <row r="69" customFormat="false" ht="15" hidden="false" customHeight="false" outlineLevel="0" collapsed="false">
      <c r="A69" s="37" t="n">
        <v>27484</v>
      </c>
      <c r="B69" s="24" t="n">
        <f aca="false">B68+1</f>
        <v>63</v>
      </c>
      <c r="C69" s="17" t="n">
        <f aca="false">B69/($B$1+1)</f>
        <v>0.24901185770751</v>
      </c>
      <c r="D69" s="17" t="n">
        <f aca="false">'CalLite Replacement'!B750</f>
        <v>3045</v>
      </c>
      <c r="E69" s="24" t="n">
        <f aca="false">'CalLite Replacement'!C799</f>
        <v>153.2403554</v>
      </c>
      <c r="F69" s="24" t="n">
        <f aca="false">'CalLite Replacement'!D799</f>
        <v>507.2608483</v>
      </c>
      <c r="G69" s="38" t="n">
        <v>156.658524590164</v>
      </c>
      <c r="H69" s="24" t="n">
        <f aca="false">'CalLite Replacement'!E692</f>
        <v>701.2579646</v>
      </c>
      <c r="I69" s="24" t="n">
        <f aca="false">'CalLite Replacement'!F593</f>
        <v>128.8017118</v>
      </c>
      <c r="J69" s="24" t="n">
        <f aca="false">'CalLite Replacement'!G593</f>
        <v>274.6653917</v>
      </c>
      <c r="K69" s="24" t="n">
        <f aca="false">'CalLite Replacement'!H714</f>
        <v>85.05</v>
      </c>
      <c r="L69" s="24" t="n">
        <f aca="false">'CalLite Replacement'!I655</f>
        <v>200</v>
      </c>
      <c r="M69" s="24" t="n">
        <f aca="false">'CalLite Replacement'!J638</f>
        <v>441.7855471</v>
      </c>
      <c r="N69" s="24" t="n">
        <f aca="false">'CalLite Replacement'!K799</f>
        <v>906.9326932</v>
      </c>
      <c r="O69" s="24" t="n">
        <f aca="false">'CalLite Replacement'!L799</f>
        <v>683.6349682</v>
      </c>
      <c r="P69" s="24" t="n">
        <f aca="false">'CalLite Replacement'!M799</f>
        <v>382.3471634</v>
      </c>
      <c r="Q69" s="24" t="n">
        <f aca="false">'CalLite Replacement'!N799</f>
        <v>102.5929423</v>
      </c>
      <c r="R69" s="24" t="n">
        <f aca="false">'CalLite Replacement'!O697</f>
        <v>5759</v>
      </c>
      <c r="S69" s="24" t="n">
        <f aca="false">'CalLite Replacement'!P603</f>
        <v>728.3</v>
      </c>
      <c r="T69" s="24" t="n">
        <f aca="false">'CalLite Replacement'!Q799</f>
        <v>324.920479</v>
      </c>
      <c r="U69" s="39" t="n">
        <v>1276</v>
      </c>
      <c r="V69" s="24" t="n">
        <f aca="false">'CalLite Replacement'!R799</f>
        <v>69.08341239</v>
      </c>
      <c r="W69" s="24" t="n">
        <f aca="false">'CalLite Replacement'!S743</f>
        <v>12090</v>
      </c>
      <c r="X69" s="24" t="n">
        <f aca="false">'CalLite Replacement'!T740</f>
        <v>10261</v>
      </c>
      <c r="Y69" s="24" t="n">
        <f aca="false">'CalLite Replacement'!U697</f>
        <v>22251</v>
      </c>
      <c r="Z69" s="24" t="n">
        <f aca="false">'CalLite Replacement'!V661</f>
        <v>1344</v>
      </c>
      <c r="AA69" s="24" t="n">
        <f aca="false">'CalLite Replacement'!W582</f>
        <v>2537</v>
      </c>
      <c r="AB69" s="24" t="n">
        <f aca="false">'CalLite Replacement'!X594</f>
        <v>1067</v>
      </c>
      <c r="AC69" s="24" t="n">
        <f aca="false">'CalLite Replacement'!Y593</f>
        <v>430.7045796</v>
      </c>
      <c r="AD69" s="24" t="n">
        <f aca="false">'CalLite Replacement'!Z799</f>
        <v>316.1549632</v>
      </c>
      <c r="AE69" s="24" t="n">
        <f aca="false">'CalLite Replacement'!AA645</f>
        <v>1007</v>
      </c>
      <c r="AF69" s="24" t="n">
        <f aca="false">'CalLite Replacement'!AB687</f>
        <v>2666</v>
      </c>
      <c r="AG69" s="17"/>
      <c r="AI69" s="17"/>
    </row>
    <row r="70" customFormat="false" ht="15" hidden="false" customHeight="false" outlineLevel="0" collapsed="false">
      <c r="A70" s="37" t="n">
        <v>27514</v>
      </c>
      <c r="B70" s="24" t="n">
        <f aca="false">B69+1</f>
        <v>64</v>
      </c>
      <c r="C70" s="17" t="n">
        <f aca="false">B70/($B$1+1)</f>
        <v>0.25296442687747</v>
      </c>
      <c r="D70" s="17" t="n">
        <f aca="false">'CalLite Replacement'!B790</f>
        <v>3043</v>
      </c>
      <c r="E70" s="24" t="n">
        <f aca="false">'CalLite Replacement'!C785</f>
        <v>152.6528369</v>
      </c>
      <c r="F70" s="24" t="n">
        <f aca="false">'CalLite Replacement'!D785</f>
        <v>505.3160268</v>
      </c>
      <c r="G70" s="38" t="n">
        <v>146.239180327869</v>
      </c>
      <c r="H70" s="24" t="n">
        <f aca="false">'CalLite Replacement'!E608</f>
        <v>696.7192216</v>
      </c>
      <c r="I70" s="24" t="n">
        <f aca="false">'CalLite Replacement'!F764</f>
        <v>127.2484952</v>
      </c>
      <c r="J70" s="24" t="n">
        <f aca="false">'CalLite Replacement'!G764</f>
        <v>271.3532085</v>
      </c>
      <c r="K70" s="24" t="n">
        <f aca="false">'CalLite Replacement'!H831</f>
        <v>79.59</v>
      </c>
      <c r="L70" s="24" t="n">
        <f aca="false">'CalLite Replacement'!I656</f>
        <v>200</v>
      </c>
      <c r="M70" s="24" t="n">
        <f aca="false">'CalLite Replacement'!J581</f>
        <v>435.3988275</v>
      </c>
      <c r="N70" s="24" t="n">
        <f aca="false">'CalLite Replacement'!K785</f>
        <v>903.455543</v>
      </c>
      <c r="O70" s="24" t="n">
        <f aca="false">'CalLite Replacement'!L785</f>
        <v>681.0139341</v>
      </c>
      <c r="P70" s="24" t="n">
        <f aca="false">'CalLite Replacement'!M785</f>
        <v>380.8812569</v>
      </c>
      <c r="Q70" s="24" t="n">
        <f aca="false">'CalLite Replacement'!N785</f>
        <v>102.1996043</v>
      </c>
      <c r="R70" s="24" t="n">
        <f aca="false">'CalLite Replacement'!O698</f>
        <v>5566</v>
      </c>
      <c r="S70" s="24" t="n">
        <f aca="false">'CalLite Replacement'!P713</f>
        <v>710.9</v>
      </c>
      <c r="T70" s="24" t="n">
        <f aca="false">'CalLite Replacement'!Q785</f>
        <v>323.6747445</v>
      </c>
      <c r="U70" s="39" t="n">
        <v>1261</v>
      </c>
      <c r="V70" s="24" t="n">
        <f aca="false">'CalLite Replacement'!R785</f>
        <v>68.81854885</v>
      </c>
      <c r="W70" s="24" t="n">
        <f aca="false">'CalLite Replacement'!S658</f>
        <v>12055</v>
      </c>
      <c r="X70" s="24" t="n">
        <f aca="false">'CalLite Replacement'!T725</f>
        <v>10167</v>
      </c>
      <c r="Y70" s="24" t="n">
        <f aca="false">'CalLite Replacement'!U716</f>
        <v>21820</v>
      </c>
      <c r="Z70" s="24" t="n">
        <f aca="false">'CalLite Replacement'!V642</f>
        <v>1332</v>
      </c>
      <c r="AA70" s="24" t="n">
        <f aca="false">'CalLite Replacement'!W788</f>
        <v>2402</v>
      </c>
      <c r="AB70" s="24" t="n">
        <f aca="false">'CalLite Replacement'!X741</f>
        <v>1038</v>
      </c>
      <c r="AC70" s="24" t="n">
        <f aca="false">'CalLite Replacement'!Y764</f>
        <v>425.5107238</v>
      </c>
      <c r="AD70" s="24" t="n">
        <f aca="false">'CalLite Replacement'!Z785</f>
        <v>314.9428354</v>
      </c>
      <c r="AE70" s="24" t="n">
        <f aca="false">'CalLite Replacement'!AA705</f>
        <v>1007</v>
      </c>
      <c r="AF70" s="24" t="n">
        <f aca="false">'CalLite Replacement'!AB788</f>
        <v>2665</v>
      </c>
      <c r="AG70" s="17"/>
      <c r="AI70" s="17"/>
    </row>
    <row r="71" customFormat="false" ht="15" hidden="false" customHeight="false" outlineLevel="0" collapsed="false">
      <c r="A71" s="37" t="n">
        <v>27545</v>
      </c>
      <c r="B71" s="24" t="n">
        <f aca="false">B70+1</f>
        <v>65</v>
      </c>
      <c r="C71" s="17" t="n">
        <f aca="false">B71/($B$1+1)</f>
        <v>0.256916996047431</v>
      </c>
      <c r="D71" s="17" t="n">
        <f aca="false">'CalLite Replacement'!B718</f>
        <v>3024</v>
      </c>
      <c r="E71" s="24" t="n">
        <f aca="false">'CalLite Replacement'!C592</f>
        <v>151.6749787</v>
      </c>
      <c r="F71" s="24" t="n">
        <f aca="false">'CalLite Replacement'!D592</f>
        <v>502.0790909</v>
      </c>
      <c r="G71" s="38" t="n">
        <v>137.801967213115</v>
      </c>
      <c r="H71" s="24" t="n">
        <f aca="false">'CalLite Replacement'!E750</f>
        <v>694.6283896</v>
      </c>
      <c r="I71" s="24" t="n">
        <f aca="false">'CalLite Replacement'!F581</f>
        <v>125.3888936</v>
      </c>
      <c r="J71" s="24" t="n">
        <f aca="false">'CalLite Replacement'!G581</f>
        <v>267.3876696</v>
      </c>
      <c r="K71" s="24" t="n">
        <f aca="false">'CalLite Replacement'!H760</f>
        <v>77.67</v>
      </c>
      <c r="L71" s="24" t="n">
        <f aca="false">'CalLite Replacement'!I658</f>
        <v>200</v>
      </c>
      <c r="M71" s="24" t="n">
        <f aca="false">'CalLite Replacement'!J602</f>
        <v>433.453214</v>
      </c>
      <c r="N71" s="24" t="n">
        <f aca="false">'CalLite Replacement'!K592</f>
        <v>897.6682187</v>
      </c>
      <c r="O71" s="24" t="n">
        <f aca="false">'CalLite Replacement'!L592</f>
        <v>676.6515186</v>
      </c>
      <c r="P71" s="24" t="n">
        <f aca="false">'CalLite Replacement'!M592</f>
        <v>378.4414209</v>
      </c>
      <c r="Q71" s="24" t="n">
        <f aca="false">'CalLite Replacement'!N592</f>
        <v>101.5449376</v>
      </c>
      <c r="R71" s="24" t="n">
        <f aca="false">'CalLite Replacement'!O585</f>
        <v>5424</v>
      </c>
      <c r="S71" s="24" t="n">
        <f aca="false">'CalLite Replacement'!P698</f>
        <v>647.1</v>
      </c>
      <c r="T71" s="24" t="n">
        <f aca="false">'CalLite Replacement'!Q592</f>
        <v>321.60136</v>
      </c>
      <c r="U71" s="39" t="n">
        <v>1249</v>
      </c>
      <c r="V71" s="24" t="n">
        <f aca="false">'CalLite Replacement'!R592</f>
        <v>68.37771337</v>
      </c>
      <c r="W71" s="24" t="n">
        <f aca="false">'CalLite Replacement'!S754</f>
        <v>11978</v>
      </c>
      <c r="X71" s="24" t="n">
        <f aca="false">'CalLite Replacement'!T798</f>
        <v>9910</v>
      </c>
      <c r="Y71" s="24" t="n">
        <f aca="false">'CalLite Replacement'!U822</f>
        <v>21713</v>
      </c>
      <c r="Z71" s="24" t="n">
        <f aca="false">'CalLite Replacement'!V719</f>
        <v>1322</v>
      </c>
      <c r="AA71" s="24" t="n">
        <f aca="false">'CalLite Replacement'!W809</f>
        <v>2385</v>
      </c>
      <c r="AB71" s="24" t="n">
        <f aca="false">'CalLite Replacement'!X621</f>
        <v>1037</v>
      </c>
      <c r="AC71" s="24" t="n">
        <f aca="false">'CalLite Replacement'!Y581</f>
        <v>419.2923365</v>
      </c>
      <c r="AD71" s="24" t="n">
        <f aca="false">'CalLite Replacement'!Z592</f>
        <v>312.9253855</v>
      </c>
      <c r="AE71" s="24" t="n">
        <f aca="false">'CalLite Replacement'!AA729</f>
        <v>1007</v>
      </c>
      <c r="AF71" s="24" t="n">
        <f aca="false">'CalLite Replacement'!AB765</f>
        <v>2564</v>
      </c>
      <c r="AG71" s="17"/>
      <c r="AI71" s="17"/>
    </row>
    <row r="72" customFormat="false" ht="15" hidden="false" customHeight="false" outlineLevel="0" collapsed="false">
      <c r="A72" s="37" t="n">
        <v>27575</v>
      </c>
      <c r="B72" s="24" t="n">
        <f aca="false">B71+1</f>
        <v>66</v>
      </c>
      <c r="C72" s="17" t="n">
        <f aca="false">B72/($B$1+1)</f>
        <v>0.260869565217391</v>
      </c>
      <c r="D72" s="17" t="n">
        <f aca="false">'CalLite Replacement'!B682</f>
        <v>2967</v>
      </c>
      <c r="E72" s="24" t="n">
        <f aca="false">'CalLite Replacement'!C632</f>
        <v>144.250397</v>
      </c>
      <c r="F72" s="24" t="n">
        <f aca="false">'CalLite Replacement'!D632</f>
        <v>477.5020165</v>
      </c>
      <c r="G72" s="38" t="n">
        <v>137.57393442623</v>
      </c>
      <c r="H72" s="24" t="n">
        <f aca="false">'CalLite Replacement'!E593</f>
        <v>689.7981182</v>
      </c>
      <c r="I72" s="24" t="n">
        <f aca="false">'CalLite Replacement'!F592</f>
        <v>119.6747635</v>
      </c>
      <c r="J72" s="24" t="n">
        <f aca="false">'CalLite Replacement'!G592</f>
        <v>255.2024761</v>
      </c>
      <c r="K72" s="24" t="n">
        <f aca="false">'CalLite Replacement'!H739</f>
        <v>72.78</v>
      </c>
      <c r="L72" s="24" t="n">
        <f aca="false">'CalLite Replacement'!I662</f>
        <v>200</v>
      </c>
      <c r="M72" s="24" t="n">
        <f aca="false">'CalLite Replacement'!J739</f>
        <v>404.3439218</v>
      </c>
      <c r="N72" s="24" t="n">
        <f aca="false">'CalLite Replacement'!K632</f>
        <v>853.7268179</v>
      </c>
      <c r="O72" s="24" t="n">
        <f aca="false">'CalLite Replacement'!L632</f>
        <v>643.5290186</v>
      </c>
      <c r="P72" s="24" t="n">
        <f aca="false">'CalLite Replacement'!M632</f>
        <v>359.9164851</v>
      </c>
      <c r="Q72" s="24" t="n">
        <f aca="false">'CalLite Replacement'!N632</f>
        <v>96.57425166</v>
      </c>
      <c r="R72" s="24" t="n">
        <f aca="false">'CalLite Replacement'!O643</f>
        <v>5378</v>
      </c>
      <c r="S72" s="24" t="n">
        <f aca="false">'CalLite Replacement'!P588</f>
        <v>643.8</v>
      </c>
      <c r="T72" s="24" t="n">
        <f aca="false">'CalLite Replacement'!Q632</f>
        <v>305.8587795</v>
      </c>
      <c r="U72" s="39" t="n">
        <v>1249</v>
      </c>
      <c r="V72" s="24" t="n">
        <f aca="false">'CalLite Replacement'!R632</f>
        <v>65.03058305</v>
      </c>
      <c r="W72" s="24" t="n">
        <f aca="false">'CalLite Replacement'!S697</f>
        <v>11934</v>
      </c>
      <c r="X72" s="24" t="n">
        <f aca="false">'CalLite Replacement'!T607</f>
        <v>9809</v>
      </c>
      <c r="Y72" s="24" t="n">
        <f aca="false">'CalLite Replacement'!U668</f>
        <v>21625</v>
      </c>
      <c r="Z72" s="24" t="n">
        <f aca="false">'CalLite Replacement'!V799</f>
        <v>1319</v>
      </c>
      <c r="AA72" s="24" t="n">
        <f aca="false">'CalLite Replacement'!W660</f>
        <v>2292</v>
      </c>
      <c r="AB72" s="24" t="n">
        <f aca="false">'CalLite Replacement'!X813</f>
        <v>1034</v>
      </c>
      <c r="AC72" s="24" t="n">
        <f aca="false">'CalLite Replacement'!Y592</f>
        <v>400.1846557</v>
      </c>
      <c r="AD72" s="24" t="n">
        <f aca="false">'CalLite Replacement'!Z632</f>
        <v>297.6074991</v>
      </c>
      <c r="AE72" s="24" t="n">
        <f aca="false">'CalLite Replacement'!AA813</f>
        <v>1007</v>
      </c>
      <c r="AF72" s="24" t="n">
        <f aca="false">'CalLite Replacement'!AB642</f>
        <v>2532</v>
      </c>
      <c r="AG72" s="17"/>
      <c r="AI72" s="17"/>
    </row>
    <row r="73" customFormat="false" ht="15" hidden="false" customHeight="false" outlineLevel="0" collapsed="false">
      <c r="A73" s="37" t="n">
        <v>27606</v>
      </c>
      <c r="B73" s="24" t="n">
        <f aca="false">B72+1</f>
        <v>67</v>
      </c>
      <c r="C73" s="17" t="n">
        <f aca="false">B73/($B$1+1)</f>
        <v>0.264822134387352</v>
      </c>
      <c r="D73" s="17" t="n">
        <f aca="false">'CalLite Replacement'!B602</f>
        <v>2895</v>
      </c>
      <c r="E73" s="24" t="n">
        <f aca="false">'CalLite Replacement'!C620</f>
        <v>138.29322</v>
      </c>
      <c r="F73" s="24" t="n">
        <f aca="false">'CalLite Replacement'!D620</f>
        <v>457.7823896</v>
      </c>
      <c r="G73" s="38" t="n">
        <v>137.240655737705</v>
      </c>
      <c r="H73" s="24" t="n">
        <f aca="false">'CalLite Replacement'!E594</f>
        <v>672.3997002</v>
      </c>
      <c r="I73" s="24" t="n">
        <f aca="false">'CalLite Replacement'!F799</f>
        <v>119.099826</v>
      </c>
      <c r="J73" s="24" t="n">
        <f aca="false">'CalLite Replacement'!G799</f>
        <v>253.976441</v>
      </c>
      <c r="K73" s="24" t="n">
        <f aca="false">'CalLite Replacement'!H667</f>
        <v>72</v>
      </c>
      <c r="L73" s="24" t="n">
        <f aca="false">'CalLite Replacement'!I663</f>
        <v>200</v>
      </c>
      <c r="M73" s="24" t="n">
        <f aca="false">'CalLite Replacement'!J582</f>
        <v>404.0028023</v>
      </c>
      <c r="N73" s="24" t="n">
        <f aca="false">'CalLite Replacement'!K620</f>
        <v>818.4700572</v>
      </c>
      <c r="O73" s="24" t="n">
        <f aca="false">'CalLite Replacement'!L620</f>
        <v>616.9528959</v>
      </c>
      <c r="P73" s="24" t="n">
        <f aca="false">'CalLite Replacement'!M620</f>
        <v>345.0528435</v>
      </c>
      <c r="Q73" s="24" t="n">
        <f aca="false">'CalLite Replacement'!N620</f>
        <v>92.58597905</v>
      </c>
      <c r="R73" s="24" t="n">
        <f aca="false">'CalLite Replacement'!O644</f>
        <v>5378</v>
      </c>
      <c r="S73" s="24" t="n">
        <f aca="false">'CalLite Replacement'!P661</f>
        <v>626.5</v>
      </c>
      <c r="T73" s="24" t="n">
        <f aca="false">'CalLite Replacement'!Q620</f>
        <v>293.2275846</v>
      </c>
      <c r="U73" s="39" t="n">
        <v>1139</v>
      </c>
      <c r="V73" s="24" t="n">
        <f aca="false">'CalLite Replacement'!R620</f>
        <v>62.34498426</v>
      </c>
      <c r="W73" s="24" t="n">
        <f aca="false">'CalLite Replacement'!S623</f>
        <v>11683</v>
      </c>
      <c r="X73" s="24" t="n">
        <f aca="false">'CalLite Replacement'!T830</f>
        <v>9725</v>
      </c>
      <c r="Y73" s="24" t="n">
        <f aca="false">'CalLite Replacement'!U813</f>
        <v>21525</v>
      </c>
      <c r="Z73" s="24" t="n">
        <f aca="false">'CalLite Replacement'!V711</f>
        <v>1290</v>
      </c>
      <c r="AA73" s="24" t="n">
        <f aca="false">'CalLite Replacement'!W595</f>
        <v>2199</v>
      </c>
      <c r="AB73" s="24" t="n">
        <f aca="false">'CalLite Replacement'!X765</f>
        <v>1032</v>
      </c>
      <c r="AC73" s="24" t="n">
        <f aca="false">'CalLite Replacement'!Y799</f>
        <v>398.2621021</v>
      </c>
      <c r="AD73" s="24" t="n">
        <f aca="false">'CalLite Replacement'!Z620</f>
        <v>285.3170612</v>
      </c>
      <c r="AE73" s="24" t="n">
        <f aca="false">'CalLite Replacement'!AA652</f>
        <v>927.6</v>
      </c>
      <c r="AF73" s="24" t="n">
        <f aca="false">'CalLite Replacement'!AB730</f>
        <v>2357</v>
      </c>
      <c r="AG73" s="17"/>
      <c r="AI73" s="17"/>
    </row>
    <row r="74" customFormat="false" ht="15" hidden="false" customHeight="false" outlineLevel="0" collapsed="false">
      <c r="A74" s="37" t="n">
        <v>27637</v>
      </c>
      <c r="B74" s="24" t="n">
        <f aca="false">B73+1</f>
        <v>68</v>
      </c>
      <c r="C74" s="17" t="n">
        <f aca="false">B74/($B$1+1)</f>
        <v>0.268774703557312</v>
      </c>
      <c r="D74" s="17" t="n">
        <f aca="false">'CalLite Replacement'!B704</f>
        <v>2842</v>
      </c>
      <c r="E74" s="24" t="n">
        <f aca="false">'CalLite Replacement'!C808</f>
        <v>138.1574277</v>
      </c>
      <c r="F74" s="24" t="n">
        <f aca="false">'CalLite Replacement'!D808</f>
        <v>457.3328859</v>
      </c>
      <c r="G74" s="38" t="n">
        <v>134.82</v>
      </c>
      <c r="H74" s="24" t="n">
        <f aca="false">'CalLite Replacement'!E583</f>
        <v>655.3184537</v>
      </c>
      <c r="I74" s="24" t="n">
        <f aca="false">'CalLite Replacement'!F808</f>
        <v>116.7586631</v>
      </c>
      <c r="J74" s="24" t="n">
        <f aca="false">'CalLite Replacement'!G808</f>
        <v>248.9839884</v>
      </c>
      <c r="K74" s="24" t="n">
        <f aca="false">'CalLite Replacement'!H786</f>
        <v>63.5</v>
      </c>
      <c r="L74" s="24" t="n">
        <f aca="false">'CalLite Replacement'!I664</f>
        <v>200</v>
      </c>
      <c r="M74" s="24" t="n">
        <f aca="false">'CalLite Replacement'!J593</f>
        <v>396.1705535</v>
      </c>
      <c r="N74" s="24" t="n">
        <f aca="false">'CalLite Replacement'!K808</f>
        <v>817.6663886</v>
      </c>
      <c r="O74" s="24" t="n">
        <f aca="false">'CalLite Replacement'!L808</f>
        <v>616.3471002</v>
      </c>
      <c r="P74" s="24" t="n">
        <f aca="false">'CalLite Replacement'!M808</f>
        <v>344.7140307</v>
      </c>
      <c r="Q74" s="24" t="n">
        <f aca="false">'CalLite Replacement'!N808</f>
        <v>92.49506743</v>
      </c>
      <c r="R74" s="24" t="n">
        <f aca="false">'CalLite Replacement'!O763</f>
        <v>5378</v>
      </c>
      <c r="S74" s="24" t="n">
        <f aca="false">'CalLite Replacement'!P594</f>
        <v>611.5</v>
      </c>
      <c r="T74" s="24" t="n">
        <f aca="false">'CalLite Replacement'!Q808</f>
        <v>292.9396598</v>
      </c>
      <c r="U74" s="39" t="n">
        <v>1133</v>
      </c>
      <c r="V74" s="24" t="n">
        <f aca="false">'CalLite Replacement'!R808</f>
        <v>62.28376675</v>
      </c>
      <c r="W74" s="24" t="n">
        <f aca="false">'CalLite Replacement'!S766</f>
        <v>11661</v>
      </c>
      <c r="X74" s="24" t="n">
        <f aca="false">'CalLite Replacement'!T626</f>
        <v>9716</v>
      </c>
      <c r="Y74" s="24" t="n">
        <f aca="false">'CalLite Replacement'!U698</f>
        <v>21505</v>
      </c>
      <c r="Z74" s="24" t="n">
        <f aca="false">'CalLite Replacement'!V636</f>
        <v>1289</v>
      </c>
      <c r="AA74" s="24" t="n">
        <f aca="false">'CalLite Replacement'!W725</f>
        <v>2159</v>
      </c>
      <c r="AB74" s="24" t="n">
        <f aca="false">'CalLite Replacement'!X753</f>
        <v>1030</v>
      </c>
      <c r="AC74" s="24" t="n">
        <f aca="false">'CalLite Replacement'!Y808</f>
        <v>390.4334048</v>
      </c>
      <c r="AD74" s="24" t="n">
        <f aca="false">'CalLite Replacement'!Z808</f>
        <v>285.0369039</v>
      </c>
      <c r="AE74" s="24" t="n">
        <f aca="false">'CalLite Replacement'!AA638</f>
        <v>915.1</v>
      </c>
      <c r="AF74" s="24" t="n">
        <f aca="false">'CalLite Replacement'!AB586</f>
        <v>2339</v>
      </c>
      <c r="AG74" s="17"/>
      <c r="AI74" s="17"/>
    </row>
    <row r="75" customFormat="false" ht="15" hidden="false" customHeight="false" outlineLevel="0" collapsed="false">
      <c r="A75" s="37" t="n">
        <v>27667</v>
      </c>
      <c r="B75" s="24" t="n">
        <f aca="false">B74+1</f>
        <v>69</v>
      </c>
      <c r="C75" s="17" t="n">
        <f aca="false">B75/($B$1+1)</f>
        <v>0.272727272727273</v>
      </c>
      <c r="D75" s="17" t="n">
        <f aca="false">'CalLite Replacement'!B728</f>
        <v>2829</v>
      </c>
      <c r="E75" s="24" t="n">
        <f aca="false">'CalLite Replacement'!C795</f>
        <v>134.8500071</v>
      </c>
      <c r="F75" s="24" t="n">
        <f aca="false">'CalLite Replacement'!D795</f>
        <v>446.3845625</v>
      </c>
      <c r="G75" s="38" t="n">
        <v>130.364590163934</v>
      </c>
      <c r="H75" s="24" t="n">
        <f aca="false">'CalLite Replacement'!E808</f>
        <v>654.3794949</v>
      </c>
      <c r="I75" s="24" t="n">
        <f aca="false">'CalLite Replacement'!F785</f>
        <v>111.6192213</v>
      </c>
      <c r="J75" s="24" t="n">
        <f aca="false">'CalLite Replacement'!G785</f>
        <v>238.0242987</v>
      </c>
      <c r="K75" s="24" t="n">
        <f aca="false">'CalLite Replacement'!H796</f>
        <v>62.05</v>
      </c>
      <c r="L75" s="24" t="n">
        <f aca="false">'CalLite Replacement'!I665</f>
        <v>200</v>
      </c>
      <c r="M75" s="24" t="n">
        <f aca="false">'CalLite Replacement'!J591</f>
        <v>392.5246579</v>
      </c>
      <c r="N75" s="24" t="n">
        <f aca="false">'CalLite Replacement'!K795</f>
        <v>798.0918591</v>
      </c>
      <c r="O75" s="24" t="n">
        <f aca="false">'CalLite Replacement'!L795</f>
        <v>601.592055</v>
      </c>
      <c r="P75" s="24" t="n">
        <f aca="false">'CalLite Replacement'!M795</f>
        <v>336.4617471</v>
      </c>
      <c r="Q75" s="24" t="n">
        <f aca="false">'CalLite Replacement'!N795</f>
        <v>90.2807812</v>
      </c>
      <c r="R75" s="24" t="n">
        <f aca="false">'CalLite Replacement'!O764</f>
        <v>5378</v>
      </c>
      <c r="S75" s="24" t="n">
        <f aca="false">'CalLite Replacement'!P703</f>
        <v>605.3</v>
      </c>
      <c r="T75" s="24" t="n">
        <f aca="false">'CalLite Replacement'!Q795</f>
        <v>285.9268291</v>
      </c>
      <c r="U75" s="39" t="n">
        <v>1125</v>
      </c>
      <c r="V75" s="24" t="n">
        <f aca="false">'CalLite Replacement'!R795</f>
        <v>60.79272413</v>
      </c>
      <c r="W75" s="24" t="n">
        <f aca="false">'CalLite Replacement'!S815</f>
        <v>11650</v>
      </c>
      <c r="X75" s="24" t="n">
        <f aca="false">'CalLite Replacement'!T716</f>
        <v>9657</v>
      </c>
      <c r="Y75" s="24" t="n">
        <f aca="false">'CalLite Replacement'!U652</f>
        <v>20751</v>
      </c>
      <c r="Z75" s="24" t="n">
        <f aca="false">'CalLite Replacement'!V709</f>
        <v>1257</v>
      </c>
      <c r="AA75" s="24" t="n">
        <f aca="false">'CalLite Replacement'!W651</f>
        <v>2149</v>
      </c>
      <c r="AB75" s="24" t="n">
        <f aca="false">'CalLite Replacement'!X620</f>
        <v>1026</v>
      </c>
      <c r="AC75" s="24" t="n">
        <f aca="false">'CalLite Replacement'!Y785</f>
        <v>373.2474444</v>
      </c>
      <c r="AD75" s="24" t="n">
        <f aca="false">'CalLite Replacement'!Z795</f>
        <v>278.2132612</v>
      </c>
      <c r="AE75" s="24" t="n">
        <f aca="false">'CalLite Replacement'!AA740</f>
        <v>899.4</v>
      </c>
      <c r="AF75" s="24" t="n">
        <f aca="false">'CalLite Replacement'!AB634</f>
        <v>2290</v>
      </c>
      <c r="AG75" s="17"/>
      <c r="AI75" s="17"/>
    </row>
    <row r="76" customFormat="false" ht="15" hidden="false" customHeight="false" outlineLevel="0" collapsed="false">
      <c r="A76" s="37" t="n">
        <v>27698</v>
      </c>
      <c r="B76" s="24" t="n">
        <f aca="false">B75+1</f>
        <v>70</v>
      </c>
      <c r="C76" s="17" t="n">
        <f aca="false">B76/($B$1+1)</f>
        <v>0.276679841897233</v>
      </c>
      <c r="D76" s="17" t="n">
        <f aca="false">'CalLite Replacement'!B814</f>
        <v>2817</v>
      </c>
      <c r="E76" s="24" t="n">
        <f aca="false">'CalLite Replacement'!C583</f>
        <v>133.513156</v>
      </c>
      <c r="F76" s="24" t="n">
        <f aca="false">'CalLite Replacement'!D583</f>
        <v>441.9592774</v>
      </c>
      <c r="G76" s="38" t="n">
        <v>128.154426229508</v>
      </c>
      <c r="H76" s="24" t="n">
        <f aca="false">'CalLite Replacement'!E617</f>
        <v>652.0142658</v>
      </c>
      <c r="I76" s="24" t="n">
        <f aca="false">'CalLite Replacement'!F773</f>
        <v>110.9430331</v>
      </c>
      <c r="J76" s="24" t="n">
        <f aca="false">'CalLite Replacement'!G773</f>
        <v>236.5823498</v>
      </c>
      <c r="K76" s="24" t="n">
        <f aca="false">'CalLite Replacement'!H703</f>
        <v>60.65</v>
      </c>
      <c r="L76" s="24" t="n">
        <f aca="false">'CalLite Replacement'!I666</f>
        <v>200</v>
      </c>
      <c r="M76" s="24" t="n">
        <f aca="false">'CalLite Replacement'!J773</f>
        <v>390.2131326</v>
      </c>
      <c r="N76" s="24" t="n">
        <f aca="false">'CalLite Replacement'!K583</f>
        <v>790.1798831</v>
      </c>
      <c r="O76" s="24" t="n">
        <f aca="false">'CalLite Replacement'!L583</f>
        <v>595.6281025</v>
      </c>
      <c r="P76" s="24" t="n">
        <f aca="false">'CalLite Replacement'!M583</f>
        <v>333.1261946</v>
      </c>
      <c r="Q76" s="24" t="n">
        <f aca="false">'CalLite Replacement'!N583</f>
        <v>89.38577222</v>
      </c>
      <c r="R76" s="24" t="n">
        <f aca="false">'CalLite Replacement'!O611</f>
        <v>5375</v>
      </c>
      <c r="S76" s="24" t="n">
        <f aca="false">'CalLite Replacement'!P601</f>
        <v>590.3</v>
      </c>
      <c r="T76" s="24" t="n">
        <f aca="false">'CalLite Replacement'!Q583</f>
        <v>283.0922603</v>
      </c>
      <c r="U76" s="39" t="n">
        <v>1074</v>
      </c>
      <c r="V76" s="24" t="n">
        <f aca="false">'CalLite Replacement'!R583</f>
        <v>60.19004842</v>
      </c>
      <c r="W76" s="24" t="n">
        <f aca="false">'CalLite Replacement'!S704</f>
        <v>11614</v>
      </c>
      <c r="X76" s="24" t="n">
        <f aca="false">'CalLite Replacement'!T751</f>
        <v>9642</v>
      </c>
      <c r="Y76" s="24" t="n">
        <f aca="false">'CalLite Replacement'!U666</f>
        <v>20095</v>
      </c>
      <c r="Z76" s="24" t="n">
        <f aca="false">'CalLite Replacement'!V660</f>
        <v>1254</v>
      </c>
      <c r="AA76" s="24" t="n">
        <f aca="false">'CalLite Replacement'!W799</f>
        <v>2060</v>
      </c>
      <c r="AB76" s="24" t="n">
        <f aca="false">'CalLite Replacement'!X740</f>
        <v>1013</v>
      </c>
      <c r="AC76" s="24" t="n">
        <f aca="false">'CalLite Replacement'!Y773</f>
        <v>370.986315</v>
      </c>
      <c r="AD76" s="24" t="n">
        <f aca="false">'CalLite Replacement'!Z583</f>
        <v>275.4551619</v>
      </c>
      <c r="AE76" s="24" t="n">
        <f aca="false">'CalLite Replacement'!AA641</f>
        <v>870.3</v>
      </c>
      <c r="AF76" s="24" t="n">
        <f aca="false">'CalLite Replacement'!AB706</f>
        <v>2201</v>
      </c>
      <c r="AG76" s="17"/>
      <c r="AI76" s="17"/>
    </row>
    <row r="77" customFormat="false" ht="15" hidden="false" customHeight="false" outlineLevel="0" collapsed="false">
      <c r="A77" s="37" t="n">
        <v>27728</v>
      </c>
      <c r="B77" s="24" t="n">
        <f aca="false">B76+1</f>
        <v>71</v>
      </c>
      <c r="C77" s="17" t="n">
        <f aca="false">B77/($B$1+1)</f>
        <v>0.280632411067194</v>
      </c>
      <c r="D77" s="17" t="n">
        <f aca="false">'CalLite Replacement'!B705</f>
        <v>2814</v>
      </c>
      <c r="E77" s="24" t="n">
        <f aca="false">'CalLite Replacement'!C602</f>
        <v>131.2114027</v>
      </c>
      <c r="F77" s="24" t="n">
        <f aca="false">'CalLite Replacement'!D602</f>
        <v>434.3399442</v>
      </c>
      <c r="G77" s="38" t="n">
        <v>124.926885245902</v>
      </c>
      <c r="H77" s="24" t="n">
        <f aca="false">'CalLite Replacement'!E746</f>
        <v>650.3367412</v>
      </c>
      <c r="I77" s="24" t="n">
        <f aca="false">'CalLite Replacement'!F583</f>
        <v>106.9074365</v>
      </c>
      <c r="J77" s="24" t="n">
        <f aca="false">'CalLite Replacement'!G583</f>
        <v>227.9765734</v>
      </c>
      <c r="K77" s="24" t="n">
        <f aca="false">'CalLite Replacement'!H702</f>
        <v>59</v>
      </c>
      <c r="L77" s="24" t="n">
        <f aca="false">'CalLite Replacement'!I667</f>
        <v>200</v>
      </c>
      <c r="M77" s="24" t="n">
        <f aca="false">'CalLite Replacement'!J750</f>
        <v>390.1230501</v>
      </c>
      <c r="N77" s="24" t="n">
        <f aca="false">'CalLite Replacement'!K602</f>
        <v>776.5572618</v>
      </c>
      <c r="O77" s="24" t="n">
        <f aca="false">'CalLite Replacement'!L602</f>
        <v>585.3595343</v>
      </c>
      <c r="P77" s="24" t="n">
        <f aca="false">'CalLite Replacement'!M602</f>
        <v>327.3831327</v>
      </c>
      <c r="Q77" s="24" t="n">
        <f aca="false">'CalLite Replacement'!N602</f>
        <v>87.84477055</v>
      </c>
      <c r="R77" s="24" t="n">
        <f aca="false">'CalLite Replacement'!O613</f>
        <v>5160</v>
      </c>
      <c r="S77" s="24" t="n">
        <f aca="false">'CalLite Replacement'!P812</f>
        <v>586.7</v>
      </c>
      <c r="T77" s="24" t="n">
        <f aca="false">'CalLite Replacement'!Q602</f>
        <v>278.2117784</v>
      </c>
      <c r="U77" s="39" t="n">
        <v>1063</v>
      </c>
      <c r="V77" s="24" t="n">
        <f aca="false">'CalLite Replacement'!R602</f>
        <v>59.15237807</v>
      </c>
      <c r="W77" s="24" t="n">
        <f aca="false">'CalLite Replacement'!S693</f>
        <v>11598</v>
      </c>
      <c r="X77" s="24" t="n">
        <f aca="false">'CalLite Replacement'!T686</f>
        <v>9469</v>
      </c>
      <c r="Y77" s="24" t="n">
        <f aca="false">'CalLite Replacement'!U714</f>
        <v>19847</v>
      </c>
      <c r="Z77" s="24" t="n">
        <f aca="false">'CalLite Replacement'!V648</f>
        <v>1238</v>
      </c>
      <c r="AA77" s="24" t="n">
        <f aca="false">'CalLite Replacement'!W636</f>
        <v>2006</v>
      </c>
      <c r="AB77" s="24" t="n">
        <f aca="false">'CalLite Replacement'!X752</f>
        <v>1010</v>
      </c>
      <c r="AC77" s="24" t="n">
        <f aca="false">'CalLite Replacement'!Y583</f>
        <v>357.4915413</v>
      </c>
      <c r="AD77" s="24" t="n">
        <f aca="false">'CalLite Replacement'!Z602</f>
        <v>270.7063427</v>
      </c>
      <c r="AE77" s="24" t="n">
        <f aca="false">'CalLite Replacement'!AA602</f>
        <v>828.4</v>
      </c>
      <c r="AF77" s="24" t="n">
        <f aca="false">'CalLite Replacement'!AB766</f>
        <v>2112</v>
      </c>
      <c r="AG77" s="17"/>
      <c r="AI77" s="17"/>
    </row>
    <row r="78" customFormat="false" ht="15" hidden="false" customHeight="false" outlineLevel="0" collapsed="false">
      <c r="A78" s="37" t="n">
        <v>27759</v>
      </c>
      <c r="B78" s="24" t="n">
        <f aca="false">B77+1</f>
        <v>72</v>
      </c>
      <c r="C78" s="17" t="n">
        <f aca="false">B78/($B$1+1)</f>
        <v>0.284584980237154</v>
      </c>
      <c r="D78" s="17" t="n">
        <f aca="false">'CalLite Replacement'!B596</f>
        <v>2807</v>
      </c>
      <c r="E78" s="24" t="n">
        <f aca="false">'CalLite Replacement'!C809</f>
        <v>129.8576365</v>
      </c>
      <c r="F78" s="24" t="n">
        <f aca="false">'CalLite Replacement'!D809</f>
        <v>429.8586667</v>
      </c>
      <c r="G78" s="38" t="n">
        <v>124.453278688525</v>
      </c>
      <c r="H78" s="24" t="n">
        <f aca="false">'CalLite Replacement'!E702</f>
        <v>642.2472882</v>
      </c>
      <c r="I78" s="24" t="n">
        <f aca="false">'CalLite Replacement'!F602</f>
        <v>106.8543225</v>
      </c>
      <c r="J78" s="24" t="n">
        <f aca="false">'CalLite Replacement'!G602</f>
        <v>227.8633096</v>
      </c>
      <c r="K78" s="24" t="n">
        <f aca="false">'CalLite Replacement'!H763</f>
        <v>58.74</v>
      </c>
      <c r="L78" s="24" t="n">
        <f aca="false">'CalLite Replacement'!I668</f>
        <v>200</v>
      </c>
      <c r="M78" s="24" t="n">
        <f aca="false">'CalLite Replacement'!J764</f>
        <v>379.4355436</v>
      </c>
      <c r="N78" s="24" t="n">
        <f aca="false">'CalLite Replacement'!K809</f>
        <v>768.5451767</v>
      </c>
      <c r="O78" s="24" t="n">
        <f aca="false">'CalLite Replacement'!L809</f>
        <v>579.3201208</v>
      </c>
      <c r="P78" s="24" t="n">
        <f aca="false">'CalLite Replacement'!M809</f>
        <v>324.005376</v>
      </c>
      <c r="Q78" s="24" t="n">
        <f aca="false">'CalLite Replacement'!N809</f>
        <v>86.93843716</v>
      </c>
      <c r="R78" s="24" t="n">
        <f aca="false">'CalLite Replacement'!O670</f>
        <v>5042</v>
      </c>
      <c r="S78" s="24" t="n">
        <f aca="false">'CalLite Replacement'!P593</f>
        <v>552.1</v>
      </c>
      <c r="T78" s="24" t="n">
        <f aca="false">'CalLite Replacement'!Q809</f>
        <v>275.3413443</v>
      </c>
      <c r="U78" s="39" t="n">
        <v>1045</v>
      </c>
      <c r="V78" s="24" t="n">
        <f aca="false">'CalLite Replacement'!R809</f>
        <v>58.5420768</v>
      </c>
      <c r="W78" s="24" t="n">
        <f aca="false">'CalLite Replacement'!S803</f>
        <v>11553</v>
      </c>
      <c r="X78" s="24" t="n">
        <f aca="false">'CalLite Replacement'!T585</f>
        <v>9261</v>
      </c>
      <c r="Y78" s="24" t="n">
        <f aca="false">'CalLite Replacement'!U719</f>
        <v>19490</v>
      </c>
      <c r="Z78" s="24" t="n">
        <f aca="false">'CalLite Replacement'!V816</f>
        <v>1234</v>
      </c>
      <c r="AA78" s="24" t="n">
        <f aca="false">'CalLite Replacement'!W648</f>
        <v>1993</v>
      </c>
      <c r="AB78" s="24" t="n">
        <f aca="false">'CalLite Replacement'!X812</f>
        <v>1008</v>
      </c>
      <c r="AC78" s="24" t="n">
        <f aca="false">'CalLite Replacement'!Y602</f>
        <v>357.3139315</v>
      </c>
      <c r="AD78" s="24" t="n">
        <f aca="false">'CalLite Replacement'!Z809</f>
        <v>267.9133456</v>
      </c>
      <c r="AE78" s="24" t="n">
        <f aca="false">'CalLite Replacement'!AA683</f>
        <v>816.8</v>
      </c>
      <c r="AF78" s="24" t="n">
        <f aca="false">'CalLite Replacement'!AB704</f>
        <v>2109</v>
      </c>
      <c r="AG78" s="17"/>
      <c r="AI78" s="17"/>
    </row>
    <row r="79" customFormat="false" ht="15" hidden="false" customHeight="false" outlineLevel="0" collapsed="false">
      <c r="A79" s="37" t="n">
        <v>27790</v>
      </c>
      <c r="B79" s="24" t="n">
        <f aca="false">B78+1</f>
        <v>73</v>
      </c>
      <c r="C79" s="17" t="n">
        <f aca="false">B79/($B$1+1)</f>
        <v>0.288537549407115</v>
      </c>
      <c r="D79" s="17" t="n">
        <f aca="false">'CalLite Replacement'!B655</f>
        <v>2807</v>
      </c>
      <c r="E79" s="24" t="n">
        <f aca="false">'CalLite Replacement'!C594</f>
        <v>129.8101898</v>
      </c>
      <c r="F79" s="24" t="n">
        <f aca="false">'CalLite Replacement'!D594</f>
        <v>429.701607</v>
      </c>
      <c r="G79" s="38" t="n">
        <v>122.348360655738</v>
      </c>
      <c r="H79" s="24" t="n">
        <f aca="false">'CalLite Replacement'!E823</f>
        <v>641.5147223</v>
      </c>
      <c r="I79" s="24" t="n">
        <f aca="false">'CalLite Replacement'!F676</f>
        <v>103.0057483</v>
      </c>
      <c r="J79" s="24" t="n">
        <f aca="false">'CalLite Replacement'!G676</f>
        <v>219.6563523</v>
      </c>
      <c r="K79" s="24" t="n">
        <f aca="false">'CalLite Replacement'!H692</f>
        <v>58.37</v>
      </c>
      <c r="L79" s="24" t="n">
        <f aca="false">'CalLite Replacement'!I670</f>
        <v>200</v>
      </c>
      <c r="M79" s="24" t="n">
        <f aca="false">'CalLite Replacement'!J784</f>
        <v>374.2710225</v>
      </c>
      <c r="N79" s="24" t="n">
        <f aca="false">'CalLite Replacement'!K594</f>
        <v>768.2643693</v>
      </c>
      <c r="O79" s="24" t="n">
        <f aca="false">'CalLite Replacement'!L594</f>
        <v>579.1084516</v>
      </c>
      <c r="P79" s="24" t="n">
        <f aca="false">'CalLite Replacement'!M594</f>
        <v>323.8869924</v>
      </c>
      <c r="Q79" s="24" t="n">
        <f aca="false">'CalLite Replacement'!N594</f>
        <v>86.90667201</v>
      </c>
      <c r="R79" s="24" t="n">
        <f aca="false">'CalLite Replacement'!O718</f>
        <v>4938</v>
      </c>
      <c r="S79" s="24" t="n">
        <f aca="false">'CalLite Replacement'!P816</f>
        <v>545.2</v>
      </c>
      <c r="T79" s="24" t="n">
        <f aca="false">'CalLite Replacement'!Q594</f>
        <v>275.2407414</v>
      </c>
      <c r="U79" s="39" t="n">
        <v>1021</v>
      </c>
      <c r="V79" s="24" t="n">
        <f aca="false">'CalLite Replacement'!R594</f>
        <v>58.52068698</v>
      </c>
      <c r="W79" s="24" t="n">
        <f aca="false">'CalLite Replacement'!S731</f>
        <v>11510</v>
      </c>
      <c r="X79" s="24" t="n">
        <f aca="false">'CalLite Replacement'!T787</f>
        <v>9227</v>
      </c>
      <c r="Y79" s="24" t="n">
        <f aca="false">'CalLite Replacement'!U646</f>
        <v>19465</v>
      </c>
      <c r="Z79" s="24" t="n">
        <f aca="false">'CalLite Replacement'!V733</f>
        <v>1231</v>
      </c>
      <c r="AA79" s="24" t="n">
        <f aca="false">'CalLite Replacement'!W823</f>
        <v>1980</v>
      </c>
      <c r="AB79" s="24" t="n">
        <f aca="false">'CalLite Replacement'!X764</f>
        <v>1003</v>
      </c>
      <c r="AC79" s="24" t="n">
        <f aca="false">'CalLite Replacement'!Y676</f>
        <v>344.4445487</v>
      </c>
      <c r="AD79" s="24" t="n">
        <f aca="false">'CalLite Replacement'!Z594</f>
        <v>267.8154566</v>
      </c>
      <c r="AE79" s="24" t="n">
        <f aca="false">'CalLite Replacement'!AA606</f>
        <v>801.8</v>
      </c>
      <c r="AF79" s="24" t="n">
        <f aca="false">'CalLite Replacement'!AB740</f>
        <v>2091</v>
      </c>
      <c r="AG79" s="17"/>
      <c r="AI79" s="17"/>
    </row>
    <row r="80" customFormat="false" ht="15" hidden="false" customHeight="false" outlineLevel="0" collapsed="false">
      <c r="A80" s="37" t="n">
        <v>27819</v>
      </c>
      <c r="B80" s="24" t="n">
        <f aca="false">B79+1</f>
        <v>74</v>
      </c>
      <c r="C80" s="17" t="n">
        <f aca="false">B80/($B$1+1)</f>
        <v>0.292490118577075</v>
      </c>
      <c r="D80" s="17" t="n">
        <f aca="false">'CalLite Replacement'!B706</f>
        <v>2799</v>
      </c>
      <c r="E80" s="24" t="n">
        <f aca="false">'CalLite Replacement'!C772</f>
        <v>129.3224374</v>
      </c>
      <c r="F80" s="24" t="n">
        <f aca="false">'CalLite Replacement'!D772</f>
        <v>428.0870345</v>
      </c>
      <c r="G80" s="38" t="n">
        <v>121.015245901639</v>
      </c>
      <c r="H80" s="24" t="n">
        <f aca="false">'CalLite Replacement'!E740</f>
        <v>627.5116689</v>
      </c>
      <c r="I80" s="24" t="n">
        <f aca="false">'CalLite Replacement'!F627</f>
        <v>102.1644038</v>
      </c>
      <c r="J80" s="24" t="n">
        <f aca="false">'CalLite Replacement'!G627</f>
        <v>217.8622131</v>
      </c>
      <c r="K80" s="24" t="n">
        <f aca="false">'CalLite Replacement'!H832</f>
        <v>57.87</v>
      </c>
      <c r="L80" s="24" t="n">
        <f aca="false">'CalLite Replacement'!I674</f>
        <v>200</v>
      </c>
      <c r="M80" s="24" t="n">
        <f aca="false">'CalLite Replacement'!J592</f>
        <v>368.7276906</v>
      </c>
      <c r="N80" s="24" t="n">
        <f aca="false">'CalLite Replacement'!K772</f>
        <v>765.377672</v>
      </c>
      <c r="O80" s="24" t="n">
        <f aca="false">'CalLite Replacement'!L772</f>
        <v>576.9324938</v>
      </c>
      <c r="P80" s="24" t="n">
        <f aca="false">'CalLite Replacement'!M772</f>
        <v>322.6700107</v>
      </c>
      <c r="Q80" s="24" t="n">
        <f aca="false">'CalLite Replacement'!N772</f>
        <v>86.58012652</v>
      </c>
      <c r="R80" s="24" t="n">
        <f aca="false">'CalLite Replacement'!O683</f>
        <v>4890</v>
      </c>
      <c r="S80" s="24" t="n">
        <f aca="false">'CalLite Replacement'!P589</f>
        <v>535.9</v>
      </c>
      <c r="T80" s="24" t="n">
        <f aca="false">'CalLite Replacement'!Q772</f>
        <v>274.2065444</v>
      </c>
      <c r="U80" s="39" t="n">
        <v>1013</v>
      </c>
      <c r="V80" s="24" t="n">
        <f aca="false">'CalLite Replacement'!R772</f>
        <v>58.30079976</v>
      </c>
      <c r="W80" s="24" t="n">
        <f aca="false">'CalLite Replacement'!S801</f>
        <v>11495</v>
      </c>
      <c r="X80" s="24" t="n">
        <f aca="false">'CalLite Replacement'!T750</f>
        <v>9029</v>
      </c>
      <c r="Y80" s="24" t="n">
        <f aca="false">'CalLite Replacement'!U815</f>
        <v>19429</v>
      </c>
      <c r="Z80" s="24" t="n">
        <f aca="false">'CalLite Replacement'!V792</f>
        <v>1228</v>
      </c>
      <c r="AA80" s="24" t="n">
        <f aca="false">'CalLite Replacement'!W600</f>
        <v>1975</v>
      </c>
      <c r="AB80" s="24" t="n">
        <f aca="false">'CalLite Replacement'!X730</f>
        <v>983.1</v>
      </c>
      <c r="AC80" s="24" t="n">
        <f aca="false">'CalLite Replacement'!Y627</f>
        <v>341.6311474</v>
      </c>
      <c r="AD80" s="24" t="n">
        <f aca="false">'CalLite Replacement'!Z772</f>
        <v>266.8091596</v>
      </c>
      <c r="AE80" s="24" t="n">
        <f aca="false">'CalLite Replacement'!AA823</f>
        <v>768.6</v>
      </c>
      <c r="AF80" s="24" t="n">
        <f aca="false">'CalLite Replacement'!AB790</f>
        <v>2066</v>
      </c>
      <c r="AG80" s="17"/>
      <c r="AI80" s="17"/>
    </row>
    <row r="81" customFormat="false" ht="15" hidden="false" customHeight="false" outlineLevel="0" collapsed="false">
      <c r="A81" s="37" t="n">
        <v>27850</v>
      </c>
      <c r="B81" s="24" t="n">
        <f aca="false">B80+1</f>
        <v>75</v>
      </c>
      <c r="C81" s="17" t="n">
        <f aca="false">B81/($B$1+1)</f>
        <v>0.296442687747036</v>
      </c>
      <c r="D81" s="17" t="n">
        <f aca="false">'CalLite Replacement'!B739</f>
        <v>2795</v>
      </c>
      <c r="E81" s="24" t="n">
        <f aca="false">'CalLite Replacement'!C607</f>
        <v>128.0053935</v>
      </c>
      <c r="F81" s="24" t="n">
        <f aca="false">'CalLite Replacement'!D607</f>
        <v>423.7273158</v>
      </c>
      <c r="G81" s="38" t="n">
        <v>120.29606557377</v>
      </c>
      <c r="H81" s="24" t="n">
        <f aca="false">'CalLite Replacement'!E748</f>
        <v>617.3011891</v>
      </c>
      <c r="I81" s="24" t="n">
        <f aca="false">'CalLite Replacement'!F584</f>
        <v>101.7254817</v>
      </c>
      <c r="J81" s="24" t="n">
        <f aca="false">'CalLite Replacement'!G584</f>
        <v>216.9262261</v>
      </c>
      <c r="K81" s="24" t="n">
        <f aca="false">'CalLite Replacement'!H715</f>
        <v>56.83</v>
      </c>
      <c r="L81" s="24" t="n">
        <f aca="false">'CalLite Replacement'!I675</f>
        <v>200</v>
      </c>
      <c r="M81" s="24" t="n">
        <f aca="false">'CalLite Replacement'!J809</f>
        <v>359.0640177</v>
      </c>
      <c r="N81" s="24" t="n">
        <f aca="false">'CalLite Replacement'!K607</f>
        <v>757.5829221</v>
      </c>
      <c r="O81" s="24" t="n">
        <f aca="false">'CalLite Replacement'!L607</f>
        <v>571.056905</v>
      </c>
      <c r="P81" s="24" t="n">
        <f aca="false">'CalLite Replacement'!M607</f>
        <v>319.3838787</v>
      </c>
      <c r="Q81" s="24" t="n">
        <f aca="false">'CalLite Replacement'!N607</f>
        <v>85.69837826</v>
      </c>
      <c r="R81" s="24" t="n">
        <f aca="false">'CalLite Replacement'!O810</f>
        <v>4883</v>
      </c>
      <c r="S81" s="24" t="n">
        <f aca="false">'CalLite Replacement'!P649</f>
        <v>517.3</v>
      </c>
      <c r="T81" s="24" t="n">
        <f aca="false">'CalLite Replacement'!Q607</f>
        <v>271.4139735</v>
      </c>
      <c r="U81" s="39" t="n">
        <v>1001</v>
      </c>
      <c r="V81" s="24" t="n">
        <f aca="false">'CalLite Replacement'!R607</f>
        <v>57.70705347</v>
      </c>
      <c r="W81" s="24" t="n">
        <f aca="false">'CalLite Replacement'!S594</f>
        <v>11415</v>
      </c>
      <c r="X81" s="24" t="n">
        <f aca="false">'CalLite Replacement'!T827</f>
        <v>8938</v>
      </c>
      <c r="Y81" s="24" t="n">
        <f aca="false">'CalLite Replacement'!U775</f>
        <v>19196</v>
      </c>
      <c r="Z81" s="24" t="n">
        <f aca="false">'CalLite Replacement'!V647</f>
        <v>1222</v>
      </c>
      <c r="AA81" s="24" t="n">
        <f aca="false">'CalLite Replacement'!W675</f>
        <v>1967</v>
      </c>
      <c r="AB81" s="24" t="n">
        <f aca="false">'CalLite Replacement'!X706</f>
        <v>961.8</v>
      </c>
      <c r="AC81" s="24" t="n">
        <f aca="false">'CalLite Replacement'!Y584</f>
        <v>340.1634201</v>
      </c>
      <c r="AD81" s="24" t="n">
        <f aca="false">'CalLite Replacement'!Z607</f>
        <v>264.091925</v>
      </c>
      <c r="AE81" s="24" t="n">
        <f aca="false">'CalLite Replacement'!AA698</f>
        <v>761.7</v>
      </c>
      <c r="AF81" s="24" t="n">
        <f aca="false">'CalLite Replacement'!AB775</f>
        <v>2051</v>
      </c>
      <c r="AG81" s="17"/>
      <c r="AI81" s="17"/>
    </row>
    <row r="82" customFormat="false" ht="15" hidden="false" customHeight="false" outlineLevel="0" collapsed="false">
      <c r="A82" s="37" t="n">
        <v>27880</v>
      </c>
      <c r="B82" s="24" t="n">
        <f aca="false">B81+1</f>
        <v>76</v>
      </c>
      <c r="C82" s="17" t="n">
        <f aca="false">B82/($B$1+1)</f>
        <v>0.300395256916996</v>
      </c>
      <c r="D82" s="17" t="n">
        <f aca="false">'CalLite Replacement'!B685</f>
        <v>2779</v>
      </c>
      <c r="E82" s="24" t="n">
        <f aca="false">'CalLite Replacement'!C679</f>
        <v>125.7757473</v>
      </c>
      <c r="F82" s="24" t="n">
        <f aca="false">'CalLite Replacement'!D679</f>
        <v>416.3466737</v>
      </c>
      <c r="G82" s="38" t="n">
        <v>120.225901639344</v>
      </c>
      <c r="H82" s="24" t="n">
        <f aca="false">'CalLite Replacement'!E796</f>
        <v>612.6151177</v>
      </c>
      <c r="I82" s="24" t="n">
        <f aca="false">'CalLite Replacement'!F823</f>
        <v>99.9325093</v>
      </c>
      <c r="J82" s="24" t="n">
        <f aca="false">'CalLite Replacement'!G823</f>
        <v>213.1027718</v>
      </c>
      <c r="K82" s="24" t="n">
        <f aca="false">'CalLite Replacement'!H821</f>
        <v>55.93</v>
      </c>
      <c r="L82" s="24" t="n">
        <f aca="false">'CalLite Replacement'!I676</f>
        <v>200</v>
      </c>
      <c r="M82" s="24" t="n">
        <f aca="false">'CalLite Replacement'!J663</f>
        <v>350.0432301</v>
      </c>
      <c r="N82" s="24" t="n">
        <f aca="false">'CalLite Replacement'!K679</f>
        <v>744.3870571</v>
      </c>
      <c r="O82" s="24" t="n">
        <f aca="false">'CalLite Replacement'!L679</f>
        <v>561.1100205</v>
      </c>
      <c r="P82" s="24" t="n">
        <f aca="false">'CalLite Replacement'!M679</f>
        <v>313.8207299</v>
      </c>
      <c r="Q82" s="24" t="n">
        <f aca="false">'CalLite Replacement'!N679</f>
        <v>84.2056516</v>
      </c>
      <c r="R82" s="24" t="n">
        <f aca="false">'CalLite Replacement'!O714</f>
        <v>4828</v>
      </c>
      <c r="S82" s="24" t="n">
        <f aca="false">'CalLite Replacement'!P712</f>
        <v>504.5</v>
      </c>
      <c r="T82" s="24" t="n">
        <f aca="false">'CalLite Replacement'!Q679</f>
        <v>266.6863825</v>
      </c>
      <c r="U82" s="39" t="n">
        <v>985</v>
      </c>
      <c r="V82" s="24" t="n">
        <f aca="false">'CalLite Replacement'!R679</f>
        <v>56.70189026</v>
      </c>
      <c r="W82" s="24" t="n">
        <f aca="false">'CalLite Replacement'!S694</f>
        <v>11289</v>
      </c>
      <c r="X82" s="24" t="n">
        <f aca="false">'CalLite Replacement'!T800</f>
        <v>8877</v>
      </c>
      <c r="Y82" s="24" t="n">
        <f aca="false">'CalLite Replacement'!U731</f>
        <v>19067</v>
      </c>
      <c r="Z82" s="24" t="n">
        <f aca="false">'CalLite Replacement'!V651</f>
        <v>1222</v>
      </c>
      <c r="AA82" s="24" t="n">
        <f aca="false">'CalLite Replacement'!W667</f>
        <v>1956</v>
      </c>
      <c r="AB82" s="24" t="n">
        <f aca="false">'CalLite Replacement'!X646</f>
        <v>938.6</v>
      </c>
      <c r="AC82" s="24" t="n">
        <f aca="false">'CalLite Replacement'!Y823</f>
        <v>334.1678367</v>
      </c>
      <c r="AD82" s="24" t="n">
        <f aca="false">'CalLite Replacement'!Z679</f>
        <v>259.4918723</v>
      </c>
      <c r="AE82" s="24" t="n">
        <f aca="false">'CalLite Replacement'!AA685</f>
        <v>742.3</v>
      </c>
      <c r="AF82" s="24" t="n">
        <f aca="false">'CalLite Replacement'!AB609</f>
        <v>2000</v>
      </c>
      <c r="AG82" s="17"/>
      <c r="AI82" s="17"/>
    </row>
    <row r="83" customFormat="false" ht="15" hidden="false" customHeight="false" outlineLevel="0" collapsed="false">
      <c r="A83" s="37" t="n">
        <v>27911</v>
      </c>
      <c r="B83" s="24" t="n">
        <f aca="false">B82+1</f>
        <v>77</v>
      </c>
      <c r="C83" s="17" t="n">
        <f aca="false">B83/($B$1+1)</f>
        <v>0.304347826086957</v>
      </c>
      <c r="D83" s="17" t="n">
        <f aca="false">'CalLite Replacement'!B668</f>
        <v>2769</v>
      </c>
      <c r="E83" s="24" t="n">
        <f aca="false">'CalLite Replacement'!C691</f>
        <v>123.4900862</v>
      </c>
      <c r="F83" s="24" t="n">
        <f aca="false">'CalLite Replacement'!D691</f>
        <v>408.7806095</v>
      </c>
      <c r="G83" s="38" t="n">
        <v>118.156065573771</v>
      </c>
      <c r="H83" s="24" t="n">
        <f aca="false">'CalLite Replacement'!E739</f>
        <v>605.7812203</v>
      </c>
      <c r="I83" s="24" t="n">
        <f aca="false">'CalLite Replacement'!F739</f>
        <v>98.54528772</v>
      </c>
      <c r="J83" s="24" t="n">
        <f aca="false">'CalLite Replacement'!G739</f>
        <v>210.1445677</v>
      </c>
      <c r="K83" s="24" t="n">
        <f aca="false">'CalLite Replacement'!H617</f>
        <v>49.81</v>
      </c>
      <c r="L83" s="24" t="n">
        <f aca="false">'CalLite Replacement'!I677</f>
        <v>200</v>
      </c>
      <c r="M83" s="24" t="n">
        <f aca="false">'CalLite Replacement'!J774</f>
        <v>341.2118012</v>
      </c>
      <c r="N83" s="24" t="n">
        <f aca="false">'CalLite Replacement'!K691</f>
        <v>730.8596758</v>
      </c>
      <c r="O83" s="24" t="n">
        <f aca="false">'CalLite Replacement'!L691</f>
        <v>550.913243</v>
      </c>
      <c r="P83" s="24" t="n">
        <f aca="false">'CalLite Replacement'!M691</f>
        <v>308.1178195</v>
      </c>
      <c r="Q83" s="24" t="n">
        <f aca="false">'CalLite Replacement'!N691</f>
        <v>82.67542354</v>
      </c>
      <c r="R83" s="24" t="n">
        <f aca="false">'CalLite Replacement'!O734</f>
        <v>4821</v>
      </c>
      <c r="S83" s="24" t="n">
        <f aca="false">'CalLite Replacement'!P817</f>
        <v>479.9</v>
      </c>
      <c r="T83" s="24" t="n">
        <f aca="false">'CalLite Replacement'!Q691</f>
        <v>261.8400216</v>
      </c>
      <c r="U83" s="39" t="n">
        <v>946</v>
      </c>
      <c r="V83" s="24" t="n">
        <f aca="false">'CalLite Replacement'!R691</f>
        <v>55.67147458</v>
      </c>
      <c r="W83" s="24" t="n">
        <f aca="false">'CalLite Replacement'!S802</f>
        <v>11238</v>
      </c>
      <c r="X83" s="24" t="n">
        <f aca="false">'CalLite Replacement'!T799</f>
        <v>8751</v>
      </c>
      <c r="Y83" s="24" t="n">
        <f aca="false">'CalLite Replacement'!U599</f>
        <v>19015</v>
      </c>
      <c r="Z83" s="24" t="n">
        <f aca="false">'CalLite Replacement'!V769</f>
        <v>1222</v>
      </c>
      <c r="AA83" s="24" t="n">
        <f aca="false">'CalLite Replacement'!W733</f>
        <v>1937</v>
      </c>
      <c r="AB83" s="24" t="n">
        <f aca="false">'CalLite Replacement'!X698</f>
        <v>849</v>
      </c>
      <c r="AC83" s="24" t="n">
        <f aca="false">'CalLite Replacement'!Y739</f>
        <v>329.5290576</v>
      </c>
      <c r="AD83" s="24" t="n">
        <f aca="false">'CalLite Replacement'!Z691</f>
        <v>254.7762536</v>
      </c>
      <c r="AE83" s="24" t="n">
        <f aca="false">'CalLite Replacement'!AA662</f>
        <v>706.8</v>
      </c>
      <c r="AF83" s="24" t="n">
        <f aca="false">'CalLite Replacement'!AB669</f>
        <v>2000</v>
      </c>
      <c r="AG83" s="17"/>
      <c r="AI83" s="17"/>
    </row>
    <row r="84" customFormat="false" ht="15" hidden="false" customHeight="false" outlineLevel="0" collapsed="false">
      <c r="A84" s="37" t="n">
        <v>27941</v>
      </c>
      <c r="B84" s="24" t="n">
        <f aca="false">B83+1</f>
        <v>78</v>
      </c>
      <c r="C84" s="17" t="n">
        <f aca="false">B84/($B$1+1)</f>
        <v>0.308300395256917</v>
      </c>
      <c r="D84" s="17" t="n">
        <f aca="false">'CalLite Replacement'!B740</f>
        <v>2766</v>
      </c>
      <c r="E84" s="24" t="n">
        <f aca="false">'CalLite Replacement'!C729</f>
        <v>120.3409391</v>
      </c>
      <c r="F84" s="24" t="n">
        <f aca="false">'CalLite Replacement'!D729</f>
        <v>398.3562078</v>
      </c>
      <c r="G84" s="38" t="n">
        <v>115.630163934426</v>
      </c>
      <c r="H84" s="24" t="n">
        <f aca="false">'CalLite Replacement'!E810</f>
        <v>594.8217767</v>
      </c>
      <c r="I84" s="24" t="n">
        <f aca="false">'CalLite Replacement'!F772</f>
        <v>98.15955276</v>
      </c>
      <c r="J84" s="24" t="n">
        <f aca="false">'CalLite Replacement'!G772</f>
        <v>209.3220006</v>
      </c>
      <c r="K84" s="24" t="n">
        <f aca="false">'CalLite Replacement'!H820</f>
        <v>42.34</v>
      </c>
      <c r="L84" s="24" t="n">
        <f aca="false">'CalLite Replacement'!I678</f>
        <v>200</v>
      </c>
      <c r="M84" s="24" t="n">
        <f aca="false">'CalLite Replacement'!J808</f>
        <v>329.4737063</v>
      </c>
      <c r="N84" s="24" t="n">
        <f aca="false">'CalLite Replacement'!K729</f>
        <v>712.2218669</v>
      </c>
      <c r="O84" s="24" t="n">
        <f aca="false">'CalLite Replacement'!L729</f>
        <v>536.8642865</v>
      </c>
      <c r="P84" s="24" t="n">
        <f aca="false">'CalLite Replacement'!M729</f>
        <v>300.2604411</v>
      </c>
      <c r="Q84" s="24" t="n">
        <f aca="false">'CalLite Replacement'!N729</f>
        <v>80.56709988</v>
      </c>
      <c r="R84" s="24" t="n">
        <f aca="false">'CalLite Replacement'!O818</f>
        <v>4726</v>
      </c>
      <c r="S84" s="24" t="n">
        <f aca="false">'CalLite Replacement'!P647</f>
        <v>476.3</v>
      </c>
      <c r="T84" s="24" t="n">
        <f aca="false">'CalLite Replacement'!Q729</f>
        <v>255.1627832</v>
      </c>
      <c r="U84" s="39" t="n">
        <v>912</v>
      </c>
      <c r="V84" s="24" t="n">
        <f aca="false">'CalLite Replacement'!R729</f>
        <v>54.2517844</v>
      </c>
      <c r="W84" s="24" t="n">
        <f aca="false">'CalLite Replacement'!S830</f>
        <v>11173</v>
      </c>
      <c r="X84" s="24" t="n">
        <f aca="false">'CalLite Replacement'!T822</f>
        <v>8749</v>
      </c>
      <c r="Y84" s="24" t="n">
        <f aca="false">'CalLite Replacement'!U635</f>
        <v>18993</v>
      </c>
      <c r="Z84" s="24" t="n">
        <f aca="false">'CalLite Replacement'!V720</f>
        <v>1212</v>
      </c>
      <c r="AA84" s="24" t="n">
        <f aca="false">'CalLite Replacement'!W635</f>
        <v>1933</v>
      </c>
      <c r="AB84" s="24" t="n">
        <f aca="false">'CalLite Replacement'!X602</f>
        <v>847</v>
      </c>
      <c r="AC84" s="24" t="n">
        <f aca="false">'CalLite Replacement'!Y772</f>
        <v>328.2391849</v>
      </c>
      <c r="AD84" s="24" t="n">
        <f aca="false">'CalLite Replacement'!Z729</f>
        <v>248.2791499</v>
      </c>
      <c r="AE84" s="24" t="n">
        <f aca="false">'CalLite Replacement'!AA687</f>
        <v>683.3</v>
      </c>
      <c r="AF84" s="24" t="n">
        <f aca="false">'CalLite Replacement'!AB717</f>
        <v>2000</v>
      </c>
      <c r="AG84" s="17"/>
      <c r="AI84" s="17"/>
    </row>
    <row r="85" customFormat="false" ht="15" hidden="false" customHeight="false" outlineLevel="0" collapsed="false">
      <c r="A85" s="37" t="n">
        <v>27972</v>
      </c>
      <c r="B85" s="24" t="n">
        <f aca="false">B84+1</f>
        <v>79</v>
      </c>
      <c r="C85" s="17" t="n">
        <f aca="false">B85/($B$1+1)</f>
        <v>0.312252964426877</v>
      </c>
      <c r="D85" s="17" t="n">
        <f aca="false">'CalLite Replacement'!B657</f>
        <v>2749</v>
      </c>
      <c r="E85" s="24" t="n">
        <f aca="false">'CalLite Replacement'!C676</f>
        <v>120.0068997</v>
      </c>
      <c r="F85" s="24" t="n">
        <f aca="false">'CalLite Replacement'!D676</f>
        <v>397.2504606</v>
      </c>
      <c r="G85" s="38" t="n">
        <v>114.595245901639</v>
      </c>
      <c r="H85" s="24" t="n">
        <f aca="false">'CalLite Replacement'!E764</f>
        <v>578.1194826</v>
      </c>
      <c r="I85" s="24" t="n">
        <f aca="false">'CalLite Replacement'!F825</f>
        <v>97.54325993</v>
      </c>
      <c r="J85" s="24" t="n">
        <f aca="false">'CalLite Replacement'!G825</f>
        <v>208.0077765</v>
      </c>
      <c r="K85" s="24" t="n">
        <f aca="false">'CalLite Replacement'!H799</f>
        <v>42.23</v>
      </c>
      <c r="L85" s="24" t="n">
        <f aca="false">'CalLite Replacement'!I679</f>
        <v>200</v>
      </c>
      <c r="M85" s="24" t="n">
        <f aca="false">'CalLite Replacement'!J627</f>
        <v>328.8981241</v>
      </c>
      <c r="N85" s="24" t="n">
        <f aca="false">'CalLite Replacement'!K676</f>
        <v>710.2448992</v>
      </c>
      <c r="O85" s="24" t="n">
        <f aca="false">'CalLite Replacement'!L676</f>
        <v>535.3740721</v>
      </c>
      <c r="P85" s="24" t="n">
        <f aca="false">'CalLite Replacement'!M676</f>
        <v>299.4269857</v>
      </c>
      <c r="Q85" s="24" t="n">
        <f aca="false">'CalLite Replacement'!N676</f>
        <v>80.34346374</v>
      </c>
      <c r="R85" s="24" t="n">
        <f aca="false">'CalLite Replacement'!O598</f>
        <v>4676</v>
      </c>
      <c r="S85" s="24" t="n">
        <f aca="false">'CalLite Replacement'!P714</f>
        <v>466.2</v>
      </c>
      <c r="T85" s="24" t="n">
        <f aca="false">'CalLite Replacement'!Q676</f>
        <v>254.4545087</v>
      </c>
      <c r="U85" s="39" t="n">
        <v>905</v>
      </c>
      <c r="V85" s="24" t="n">
        <f aca="false">'CalLite Replacement'!R676</f>
        <v>54.10119365</v>
      </c>
      <c r="W85" s="24" t="n">
        <f aca="false">'CalLite Replacement'!S715</f>
        <v>11166</v>
      </c>
      <c r="X85" s="24" t="n">
        <f aca="false">'CalLite Replacement'!T826</f>
        <v>8708</v>
      </c>
      <c r="Y85" s="24" t="n">
        <f aca="false">'CalLite Replacement'!U738</f>
        <v>18959</v>
      </c>
      <c r="Z85" s="24" t="n">
        <f aca="false">'CalLite Replacement'!V646</f>
        <v>1211</v>
      </c>
      <c r="AA85" s="24" t="n">
        <f aca="false">'CalLite Replacement'!W599</f>
        <v>1916</v>
      </c>
      <c r="AB85" s="24" t="n">
        <f aca="false">'CalLite Replacement'!X662</f>
        <v>841.9</v>
      </c>
      <c r="AC85" s="24" t="n">
        <f aca="false">'CalLite Replacement'!Y825</f>
        <v>326.1783416</v>
      </c>
      <c r="AD85" s="24" t="n">
        <f aca="false">'CalLite Replacement'!Z676</f>
        <v>247.5899828</v>
      </c>
      <c r="AE85" s="24" t="n">
        <f aca="false">'CalLite Replacement'!AA738</f>
        <v>676.8</v>
      </c>
      <c r="AF85" s="24" t="n">
        <f aca="false">'CalLite Replacement'!AB741</f>
        <v>2000</v>
      </c>
      <c r="AG85" s="17"/>
      <c r="AI85" s="17"/>
    </row>
    <row r="86" customFormat="false" ht="15" hidden="false" customHeight="false" outlineLevel="0" collapsed="false">
      <c r="A86" s="37" t="n">
        <v>28003</v>
      </c>
      <c r="B86" s="24" t="n">
        <f aca="false">B85+1</f>
        <v>80</v>
      </c>
      <c r="C86" s="17" t="n">
        <f aca="false">B86/($B$1+1)</f>
        <v>0.316205533596838</v>
      </c>
      <c r="D86" s="17" t="n">
        <f aca="false">'CalLite Replacement'!B800</f>
        <v>2726</v>
      </c>
      <c r="E86" s="24" t="n">
        <f aca="false">'CalLite Replacement'!C686</f>
        <v>119.2192474</v>
      </c>
      <c r="F86" s="24" t="n">
        <f aca="false">'CalLite Replacement'!D686</f>
        <v>394.64315</v>
      </c>
      <c r="G86" s="38" t="n">
        <v>111.209836065574</v>
      </c>
      <c r="H86" s="24" t="n">
        <f aca="false">'CalLite Replacement'!E749</f>
        <v>572.7959184</v>
      </c>
      <c r="I86" s="24" t="n">
        <f aca="false">'CalLite Replacement'!F595</f>
        <v>97.3645619</v>
      </c>
      <c r="J86" s="24" t="n">
        <f aca="false">'CalLite Replacement'!G595</f>
        <v>207.6267089</v>
      </c>
      <c r="K86" s="24" t="n">
        <f aca="false">'CalLite Replacement'!H619</f>
        <v>37.15</v>
      </c>
      <c r="L86" s="24" t="n">
        <f aca="false">'CalLite Replacement'!I680</f>
        <v>200</v>
      </c>
      <c r="M86" s="24" t="n">
        <f aca="false">'CalLite Replacement'!J749</f>
        <v>328.7984644</v>
      </c>
      <c r="N86" s="24" t="n">
        <f aca="false">'CalLite Replacement'!K686</f>
        <v>705.5832835</v>
      </c>
      <c r="O86" s="24" t="n">
        <f aca="false">'CalLite Replacement'!L686</f>
        <v>531.8602021</v>
      </c>
      <c r="P86" s="24" t="n">
        <f aca="false">'CalLite Replacement'!M686</f>
        <v>297.461729</v>
      </c>
      <c r="Q86" s="24" t="n">
        <f aca="false">'CalLite Replacement'!N686</f>
        <v>79.81613809</v>
      </c>
      <c r="R86" s="24" t="n">
        <f aca="false">'CalLite Replacement'!O730</f>
        <v>4661</v>
      </c>
      <c r="S86" s="24" t="n">
        <f aca="false">'CalLite Replacement'!P595</f>
        <v>464.7</v>
      </c>
      <c r="T86" s="24" t="n">
        <f aca="false">'CalLite Replacement'!Q686</f>
        <v>252.784424</v>
      </c>
      <c r="U86" s="39" t="n">
        <v>858</v>
      </c>
      <c r="V86" s="24" t="n">
        <f aca="false">'CalLite Replacement'!R686</f>
        <v>53.74610631</v>
      </c>
      <c r="W86" s="24" t="n">
        <f aca="false">'CalLite Replacement'!S587</f>
        <v>11123</v>
      </c>
      <c r="X86" s="24" t="n">
        <f aca="false">'CalLite Replacement'!T670</f>
        <v>8529</v>
      </c>
      <c r="Y86" s="24" t="n">
        <f aca="false">'CalLite Replacement'!U823</f>
        <v>18759</v>
      </c>
      <c r="Z86" s="24" t="n">
        <f aca="false">'CalLite Replacement'!V587</f>
        <v>1208</v>
      </c>
      <c r="AA86" s="24" t="n">
        <f aca="false">'CalLite Replacement'!W723</f>
        <v>1898</v>
      </c>
      <c r="AB86" s="24" t="n">
        <f aca="false">'CalLite Replacement'!X670</f>
        <v>841.6</v>
      </c>
      <c r="AC86" s="24" t="n">
        <f aca="false">'CalLite Replacement'!Y595</f>
        <v>325.580787</v>
      </c>
      <c r="AD86" s="24" t="n">
        <f aca="false">'CalLite Replacement'!Z686</f>
        <v>245.9649527</v>
      </c>
      <c r="AE86" s="24" t="n">
        <f aca="false">'CalLite Replacement'!AA737</f>
        <v>583.2</v>
      </c>
      <c r="AF86" s="24" t="n">
        <f aca="false">'CalLite Replacement'!AB777</f>
        <v>2000</v>
      </c>
      <c r="AG86" s="17"/>
      <c r="AI86" s="17"/>
    </row>
    <row r="87" customFormat="false" ht="15" hidden="false" customHeight="false" outlineLevel="0" collapsed="false">
      <c r="A87" s="37" t="n">
        <v>28033</v>
      </c>
      <c r="B87" s="24" t="n">
        <f aca="false">B86+1</f>
        <v>81</v>
      </c>
      <c r="C87" s="17" t="n">
        <f aca="false">B87/($B$1+1)</f>
        <v>0.320158102766798</v>
      </c>
      <c r="D87" s="17" t="n">
        <f aca="false">'CalLite Replacement'!B813</f>
        <v>2721</v>
      </c>
      <c r="E87" s="24" t="n">
        <f aca="false">'CalLite Replacement'!C739</f>
        <v>117.5355674</v>
      </c>
      <c r="F87" s="24" t="n">
        <f aca="false">'CalLite Replacement'!D739</f>
        <v>389.0697815</v>
      </c>
      <c r="G87" s="38" t="n">
        <v>108.824262295082</v>
      </c>
      <c r="H87" s="24" t="n">
        <f aca="false">'CalLite Replacement'!E737</f>
        <v>568.8513726</v>
      </c>
      <c r="I87" s="24" t="n">
        <f aca="false">'CalLite Replacement'!F740</f>
        <v>96.80244813</v>
      </c>
      <c r="J87" s="24" t="n">
        <f aca="false">'CalLite Replacement'!G740</f>
        <v>206.4280199</v>
      </c>
      <c r="K87" s="24" t="n">
        <f aca="false">'CalLite Replacement'!H771</f>
        <v>35.29</v>
      </c>
      <c r="L87" s="24" t="n">
        <f aca="false">'CalLite Replacement'!I682</f>
        <v>200</v>
      </c>
      <c r="M87" s="24" t="n">
        <f aca="false">'CalLite Replacement'!J701</f>
        <v>325.2069825</v>
      </c>
      <c r="N87" s="24" t="n">
        <f aca="false">'CalLite Replacement'!K739</f>
        <v>695.6186467</v>
      </c>
      <c r="O87" s="24" t="n">
        <f aca="false">'CalLite Replacement'!L739</f>
        <v>524.3489786</v>
      </c>
      <c r="P87" s="24" t="n">
        <f aca="false">'CalLite Replacement'!M739</f>
        <v>293.2608102</v>
      </c>
      <c r="Q87" s="24" t="n">
        <f aca="false">'CalLite Replacement'!N739</f>
        <v>78.68893051</v>
      </c>
      <c r="R87" s="24" t="n">
        <f aca="false">'CalLite Replacement'!O586</f>
        <v>4601</v>
      </c>
      <c r="S87" s="24" t="n">
        <f aca="false">'CalLite Replacement'!P602</f>
        <v>461.4</v>
      </c>
      <c r="T87" s="24" t="n">
        <f aca="false">'CalLite Replacement'!Q739</f>
        <v>249.2144627</v>
      </c>
      <c r="U87" s="39" t="n">
        <v>846</v>
      </c>
      <c r="V87" s="24" t="n">
        <f aca="false">'CalLite Replacement'!R739</f>
        <v>52.98707412</v>
      </c>
      <c r="W87" s="24" t="n">
        <f aca="false">'CalLite Replacement'!S702</f>
        <v>11112</v>
      </c>
      <c r="X87" s="24" t="n">
        <f aca="false">'CalLite Replacement'!T592</f>
        <v>8521</v>
      </c>
      <c r="Y87" s="24" t="n">
        <f aca="false">'CalLite Replacement'!U587</f>
        <v>18504</v>
      </c>
      <c r="Z87" s="24" t="n">
        <f aca="false">'CalLite Replacement'!V707</f>
        <v>1208</v>
      </c>
      <c r="AA87" s="24" t="n">
        <f aca="false">'CalLite Replacement'!W732</f>
        <v>1889</v>
      </c>
      <c r="AB87" s="24" t="n">
        <f aca="false">'CalLite Replacement'!X590</f>
        <v>804.5</v>
      </c>
      <c r="AC87" s="24" t="n">
        <f aca="false">'CalLite Replacement'!Y740</f>
        <v>323.7011149</v>
      </c>
      <c r="AD87" s="24" t="n">
        <f aca="false">'CalLite Replacement'!Z739</f>
        <v>242.4912998</v>
      </c>
      <c r="AE87" s="24" t="n">
        <f aca="false">'CalLite Replacement'!AA640</f>
        <v>579</v>
      </c>
      <c r="AF87" s="24" t="n">
        <f aca="false">'CalLite Replacement'!AB789</f>
        <v>2000</v>
      </c>
      <c r="AG87" s="17"/>
      <c r="AI87" s="17"/>
    </row>
    <row r="88" customFormat="false" ht="15" hidden="false" customHeight="false" outlineLevel="0" collapsed="false">
      <c r="A88" s="37" t="n">
        <v>28064</v>
      </c>
      <c r="B88" s="24" t="n">
        <f aca="false">B87+1</f>
        <v>82</v>
      </c>
      <c r="C88" s="17" t="n">
        <f aca="false">B88/($B$1+1)</f>
        <v>0.324110671936759</v>
      </c>
      <c r="D88" s="17" t="n">
        <f aca="false">'CalLite Replacement'!B730</f>
        <v>2689</v>
      </c>
      <c r="E88" s="24" t="n">
        <f aca="false">'CalLite Replacement'!C591</f>
        <v>115.6742973</v>
      </c>
      <c r="F88" s="24" t="n">
        <f aca="false">'CalLite Replacement'!D591</f>
        <v>382.9085491</v>
      </c>
      <c r="G88" s="38" t="n">
        <v>108.298032786885</v>
      </c>
      <c r="H88" s="24" t="n">
        <f aca="false">'CalLite Replacement'!E759</f>
        <v>541.2967586</v>
      </c>
      <c r="I88" s="24" t="n">
        <f aca="false">'CalLite Replacement'!F686</f>
        <v>96.1192123</v>
      </c>
      <c r="J88" s="24" t="n">
        <f aca="false">'CalLite Replacement'!G686</f>
        <v>204.9710421</v>
      </c>
      <c r="K88" s="24" t="n">
        <f aca="false">'CalLite Replacement'!H797</f>
        <v>31.99</v>
      </c>
      <c r="L88" s="24" t="n">
        <f aca="false">'CalLite Replacement'!I686</f>
        <v>200</v>
      </c>
      <c r="M88" s="24" t="n">
        <f aca="false">'CalLite Replacement'!J603</f>
        <v>307.982875</v>
      </c>
      <c r="N88" s="24" t="n">
        <f aca="false">'CalLite Replacement'!K591</f>
        <v>684.6029669</v>
      </c>
      <c r="O88" s="24" t="n">
        <f aca="false">'CalLite Replacement'!L591</f>
        <v>516.0454915</v>
      </c>
      <c r="P88" s="24" t="n">
        <f aca="false">'CalLite Replacement'!M591</f>
        <v>288.6167897</v>
      </c>
      <c r="Q88" s="24" t="n">
        <f aca="false">'CalLite Replacement'!N591</f>
        <v>77.44282811</v>
      </c>
      <c r="R88" s="24" t="n">
        <f aca="false">'CalLite Replacement'!O630</f>
        <v>4590</v>
      </c>
      <c r="S88" s="24" t="n">
        <f aca="false">'CalLite Replacement'!P638</f>
        <v>367.2</v>
      </c>
      <c r="T88" s="24" t="n">
        <f aca="false">'CalLite Replacement'!Q591</f>
        <v>245.2679516</v>
      </c>
      <c r="U88" s="39" t="n">
        <v>840</v>
      </c>
      <c r="V88" s="24" t="n">
        <f aca="false">'CalLite Replacement'!R591</f>
        <v>52.14798125</v>
      </c>
      <c r="W88" s="24" t="n">
        <f aca="false">'CalLite Replacement'!S626</f>
        <v>11022</v>
      </c>
      <c r="X88" s="24" t="n">
        <f aca="false">'CalLite Replacement'!T611</f>
        <v>8475</v>
      </c>
      <c r="Y88" s="24" t="n">
        <f aca="false">'CalLite Replacement'!U799</f>
        <v>18273</v>
      </c>
      <c r="Z88" s="24" t="n">
        <f aca="false">'CalLite Replacement'!V721</f>
        <v>1206</v>
      </c>
      <c r="AA88" s="24" t="n">
        <f aca="false">'CalLite Replacement'!W661</f>
        <v>1838</v>
      </c>
      <c r="AB88" s="24" t="n">
        <f aca="false">'CalLite Replacement'!X650</f>
        <v>799.9</v>
      </c>
      <c r="AC88" s="24" t="n">
        <f aca="false">'CalLite Replacement'!Y686</f>
        <v>321.4164186</v>
      </c>
      <c r="AD88" s="24" t="n">
        <f aca="false">'CalLite Replacement'!Z591</f>
        <v>238.6512554</v>
      </c>
      <c r="AE88" s="24" t="n">
        <f aca="false">'CalLite Replacement'!AA663</f>
        <v>506.3</v>
      </c>
      <c r="AF88" s="24" t="n">
        <f aca="false">'CalLite Replacement'!AB800</f>
        <v>1924</v>
      </c>
      <c r="AG88" s="17"/>
      <c r="AI88" s="17"/>
    </row>
    <row r="89" customFormat="false" ht="15" hidden="false" customHeight="false" outlineLevel="0" collapsed="false">
      <c r="A89" s="37" t="n">
        <v>28094</v>
      </c>
      <c r="B89" s="24" t="n">
        <f aca="false">B88+1</f>
        <v>83</v>
      </c>
      <c r="C89" s="17" t="n">
        <f aca="false">B89/($B$1+1)</f>
        <v>0.328063241106719</v>
      </c>
      <c r="D89" s="17" t="n">
        <f aca="false">'CalLite Replacement'!B715</f>
        <v>2674</v>
      </c>
      <c r="E89" s="24" t="n">
        <f aca="false">'CalLite Replacement'!C764</f>
        <v>115.4764796</v>
      </c>
      <c r="F89" s="24" t="n">
        <f aca="false">'CalLite Replacement'!D764</f>
        <v>382.2537271</v>
      </c>
      <c r="G89" s="38" t="n">
        <v>108.262950819672</v>
      </c>
      <c r="H89" s="24" t="n">
        <f aca="false">'CalLite Replacement'!E595</f>
        <v>538.7599289</v>
      </c>
      <c r="I89" s="24" t="n">
        <f aca="false">'CalLite Replacement'!F692</f>
        <v>95.00286695</v>
      </c>
      <c r="J89" s="24" t="n">
        <f aca="false">'CalLite Replacement'!G692</f>
        <v>202.5904725</v>
      </c>
      <c r="K89" s="24" t="n">
        <f aca="false">'CalLite Replacement'!H747</f>
        <v>31.47</v>
      </c>
      <c r="L89" s="24" t="n">
        <f aca="false">'CalLite Replacement'!I687</f>
        <v>200</v>
      </c>
      <c r="M89" s="24" t="n">
        <f aca="false">'CalLite Replacement'!J740</f>
        <v>302.8504548</v>
      </c>
      <c r="N89" s="24" t="n">
        <f aca="false">'CalLite Replacement'!K764</f>
        <v>683.4322092</v>
      </c>
      <c r="O89" s="24" t="n">
        <f aca="false">'CalLite Replacement'!L764</f>
        <v>515.1629885</v>
      </c>
      <c r="P89" s="24" t="n">
        <f aca="false">'CalLite Replacement'!M764</f>
        <v>288.1232185</v>
      </c>
      <c r="Q89" s="24" t="n">
        <f aca="false">'CalLite Replacement'!N764</f>
        <v>77.31039108</v>
      </c>
      <c r="R89" s="24" t="n">
        <f aca="false">'CalLite Replacement'!O735</f>
        <v>4329</v>
      </c>
      <c r="S89" s="24" t="n">
        <f aca="false">'CalLite Replacement'!P705</f>
        <v>357.3</v>
      </c>
      <c r="T89" s="24" t="n">
        <f aca="false">'CalLite Replacement'!Q764</f>
        <v>244.8485124</v>
      </c>
      <c r="U89" s="39" t="n">
        <v>839</v>
      </c>
      <c r="V89" s="24" t="n">
        <f aca="false">'CalLite Replacement'!R764</f>
        <v>52.05880161</v>
      </c>
      <c r="W89" s="24" t="n">
        <f aca="false">'CalLite Replacement'!S687</f>
        <v>11018</v>
      </c>
      <c r="X89" s="24" t="n">
        <f aca="false">'CalLite Replacement'!T671</f>
        <v>8452</v>
      </c>
      <c r="Y89" s="24" t="n">
        <f aca="false">'CalLite Replacement'!U658</f>
        <v>18073</v>
      </c>
      <c r="Z89" s="24" t="n">
        <f aca="false">'CalLite Replacement'!V672</f>
        <v>1202</v>
      </c>
      <c r="AA89" s="24" t="n">
        <f aca="false">'CalLite Replacement'!W711</f>
        <v>1822</v>
      </c>
      <c r="AB89" s="24" t="n">
        <f aca="false">'CalLite Replacement'!X734</f>
        <v>799.3</v>
      </c>
      <c r="AC89" s="24" t="n">
        <f aca="false">'CalLite Replacement'!Y692</f>
        <v>317.6834321</v>
      </c>
      <c r="AD89" s="24" t="n">
        <f aca="false">'CalLite Replacement'!Z764</f>
        <v>238.2431315</v>
      </c>
      <c r="AE89" s="24" t="n">
        <f aca="false">'CalLite Replacement'!AA824</f>
        <v>506.1</v>
      </c>
      <c r="AF89" s="24" t="n">
        <f aca="false">'CalLite Replacement'!AB667</f>
        <v>1873</v>
      </c>
      <c r="AG89" s="17"/>
      <c r="AI89" s="17"/>
    </row>
    <row r="90" customFormat="false" ht="15" hidden="false" customHeight="false" outlineLevel="0" collapsed="false">
      <c r="A90" s="37" t="n">
        <v>28125</v>
      </c>
      <c r="B90" s="24" t="n">
        <f aca="false">B89+1</f>
        <v>84</v>
      </c>
      <c r="C90" s="17" t="n">
        <f aca="false">B90/($B$1+1)</f>
        <v>0.33201581027668</v>
      </c>
      <c r="D90" s="17" t="n">
        <f aca="false">'CalLite Replacement'!B702</f>
        <v>2639</v>
      </c>
      <c r="E90" s="24" t="n">
        <f aca="false">'CalLite Replacement'!C759</f>
        <v>115.2350128</v>
      </c>
      <c r="F90" s="24" t="n">
        <f aca="false">'CalLite Replacement'!D759</f>
        <v>381.4544165</v>
      </c>
      <c r="G90" s="38" t="n">
        <v>108.052459016393</v>
      </c>
      <c r="H90" s="24" t="n">
        <f aca="false">'CalLite Replacement'!E701</f>
        <v>532.2439059</v>
      </c>
      <c r="I90" s="24" t="n">
        <f aca="false">'CalLite Replacement'!F795</f>
        <v>94.57287672</v>
      </c>
      <c r="J90" s="24" t="n">
        <f aca="false">'CalLite Replacement'!G795</f>
        <v>201.6735326</v>
      </c>
      <c r="K90" s="24" t="n">
        <f aca="false">'CalLite Replacement'!H759</f>
        <v>26.45</v>
      </c>
      <c r="L90" s="24" t="n">
        <f aca="false">'CalLite Replacement'!I688</f>
        <v>200</v>
      </c>
      <c r="M90" s="24" t="n">
        <f aca="false">'CalLite Replacement'!J729</f>
        <v>280.7043708</v>
      </c>
      <c r="N90" s="24" t="n">
        <f aca="false">'CalLite Replacement'!K759</f>
        <v>682.0031202</v>
      </c>
      <c r="O90" s="24" t="n">
        <f aca="false">'CalLite Replacement'!L759</f>
        <v>514.0857584</v>
      </c>
      <c r="P90" s="24" t="n">
        <f aca="false">'CalLite Replacement'!M759</f>
        <v>287.5207393</v>
      </c>
      <c r="Q90" s="24" t="n">
        <f aca="false">'CalLite Replacement'!N759</f>
        <v>77.1487314</v>
      </c>
      <c r="R90" s="24" t="n">
        <f aca="false">'CalLite Replacement'!O736</f>
        <v>4326</v>
      </c>
      <c r="S90" s="24" t="n">
        <f aca="false">'CalLite Replacement'!P710</f>
        <v>354.8</v>
      </c>
      <c r="T90" s="24" t="n">
        <f aca="false">'CalLite Replacement'!Q759</f>
        <v>244.3365226</v>
      </c>
      <c r="U90" s="39" t="n">
        <v>836</v>
      </c>
      <c r="V90" s="24" t="n">
        <f aca="false">'CalLite Replacement'!R759</f>
        <v>51.9499442</v>
      </c>
      <c r="W90" s="24" t="n">
        <f aca="false">'CalLite Replacement'!S685</f>
        <v>10995</v>
      </c>
      <c r="X90" s="24" t="n">
        <f aca="false">'CalLite Replacement'!T707</f>
        <v>8393</v>
      </c>
      <c r="Y90" s="24" t="n">
        <f aca="false">'CalLite Replacement'!U694</f>
        <v>18066</v>
      </c>
      <c r="Z90" s="24" t="n">
        <f aca="false">'CalLite Replacement'!V756</f>
        <v>1202</v>
      </c>
      <c r="AA90" s="24" t="n">
        <f aca="false">'CalLite Replacement'!W751</f>
        <v>1815</v>
      </c>
      <c r="AB90" s="24" t="n">
        <f aca="false">'CalLite Replacement'!X710</f>
        <v>788</v>
      </c>
      <c r="AC90" s="24" t="n">
        <f aca="false">'CalLite Replacement'!Y795</f>
        <v>316.2455726</v>
      </c>
      <c r="AD90" s="24" t="n">
        <f aca="false">'CalLite Replacement'!Z759</f>
        <v>237.7449539</v>
      </c>
      <c r="AE90" s="24" t="n">
        <f aca="false">'CalLite Replacement'!AA603</f>
        <v>496.7</v>
      </c>
      <c r="AF90" s="24" t="n">
        <f aca="false">'CalLite Replacement'!AB594</f>
        <v>1835</v>
      </c>
      <c r="AG90" s="17"/>
      <c r="AI90" s="17"/>
    </row>
    <row r="91" customFormat="false" ht="15" hidden="false" customHeight="false" outlineLevel="0" collapsed="false">
      <c r="A91" s="37" t="n">
        <v>28156</v>
      </c>
      <c r="B91" s="24" t="n">
        <f aca="false">B90+1</f>
        <v>85</v>
      </c>
      <c r="C91" s="17" t="n">
        <f aca="false">B91/($B$1+1)</f>
        <v>0.33596837944664</v>
      </c>
      <c r="D91" s="17" t="n">
        <f aca="false">'CalLite Replacement'!B735</f>
        <v>2559</v>
      </c>
      <c r="E91" s="24" t="n">
        <f aca="false">'CalLite Replacement'!C627</f>
        <v>113.327956</v>
      </c>
      <c r="F91" s="24" t="n">
        <f aca="false">'CalLite Replacement'!D627</f>
        <v>375.1416194</v>
      </c>
      <c r="G91" s="38" t="n">
        <v>106.894754098361</v>
      </c>
      <c r="H91" s="24" t="n">
        <f aca="false">'CalLite Replacement'!E785</f>
        <v>510.8982857</v>
      </c>
      <c r="I91" s="24" t="n">
        <f aca="false">'CalLite Replacement'!F733</f>
        <v>94.30338572</v>
      </c>
      <c r="J91" s="24" t="n">
        <f aca="false">'CalLite Replacement'!G733</f>
        <v>201.0988519</v>
      </c>
      <c r="K91" s="24" t="n">
        <f aca="false">'CalLite Replacement'!H607</f>
        <v>25.09</v>
      </c>
      <c r="L91" s="24" t="n">
        <f aca="false">'CalLite Replacement'!I689</f>
        <v>200</v>
      </c>
      <c r="M91" s="24" t="n">
        <f aca="false">'CalLite Replacement'!J583</f>
        <v>274.6210487</v>
      </c>
      <c r="N91" s="24" t="n">
        <f aca="false">'CalLite Replacement'!K627</f>
        <v>670.7164576</v>
      </c>
      <c r="O91" s="24" t="n">
        <f aca="false">'CalLite Replacement'!L627</f>
        <v>505.5780077</v>
      </c>
      <c r="P91" s="24" t="n">
        <f aca="false">'CalLite Replacement'!M627</f>
        <v>282.7624772</v>
      </c>
      <c r="Q91" s="24" t="n">
        <f aca="false">'CalLite Replacement'!N627</f>
        <v>75.87197522</v>
      </c>
      <c r="R91" s="24" t="n">
        <f aca="false">'CalLite Replacement'!O738</f>
        <v>4325</v>
      </c>
      <c r="S91" s="24" t="n">
        <f aca="false">'CalLite Replacement'!P715</f>
        <v>353.5</v>
      </c>
      <c r="T91" s="24" t="n">
        <f aca="false">'CalLite Replacement'!Q627</f>
        <v>240.2929284</v>
      </c>
      <c r="U91" s="39" t="n">
        <v>816</v>
      </c>
      <c r="V91" s="24" t="n">
        <f aca="false">'CalLite Replacement'!R627</f>
        <v>51.09020987</v>
      </c>
      <c r="W91" s="24" t="n">
        <f aca="false">'CalLite Replacement'!S610</f>
        <v>10814</v>
      </c>
      <c r="X91" s="24" t="n">
        <f aca="false">'CalLite Replacement'!T719</f>
        <v>8352</v>
      </c>
      <c r="Y91" s="24" t="n">
        <f aca="false">'CalLite Replacement'!U586</f>
        <v>18055</v>
      </c>
      <c r="Z91" s="24" t="n">
        <f aca="false">'CalLite Replacement'!V625</f>
        <v>1196</v>
      </c>
      <c r="AA91" s="24" t="n">
        <f aca="false">'CalLite Replacement'!W603</f>
        <v>1812</v>
      </c>
      <c r="AB91" s="24" t="n">
        <f aca="false">'CalLite Replacement'!X589</f>
        <v>785</v>
      </c>
      <c r="AC91" s="24" t="n">
        <f aca="false">'CalLite Replacement'!Y733</f>
        <v>315.3444121</v>
      </c>
      <c r="AD91" s="24" t="n">
        <f aca="false">'CalLite Replacement'!Z627</f>
        <v>233.8104454</v>
      </c>
      <c r="AE91" s="24" t="n">
        <f aca="false">'CalLite Replacement'!AA669</f>
        <v>486.3</v>
      </c>
      <c r="AF91" s="24" t="n">
        <f aca="false">'CalLite Replacement'!AB668</f>
        <v>1813</v>
      </c>
      <c r="AG91" s="17"/>
      <c r="AI91" s="17"/>
    </row>
    <row r="92" customFormat="false" ht="15" hidden="false" customHeight="false" outlineLevel="0" collapsed="false">
      <c r="A92" s="37" t="n">
        <v>28184</v>
      </c>
      <c r="B92" s="24" t="n">
        <f aca="false">B91+1</f>
        <v>86</v>
      </c>
      <c r="C92" s="17" t="n">
        <f aca="false">B92/($B$1+1)</f>
        <v>0.339920948616601</v>
      </c>
      <c r="D92" s="17" t="n">
        <f aca="false">'CalLite Replacement'!B815</f>
        <v>2540</v>
      </c>
      <c r="E92" s="24" t="n">
        <f aca="false">'CalLite Replacement'!C703</f>
        <v>110.8719214</v>
      </c>
      <c r="F92" s="24" t="n">
        <f aca="false">'CalLite Replacement'!D703</f>
        <v>367.0115797</v>
      </c>
      <c r="G92" s="38" t="n">
        <v>105.965081967213</v>
      </c>
      <c r="H92" s="24" t="n">
        <f aca="false">'CalLite Replacement'!E676</f>
        <v>504.0523397</v>
      </c>
      <c r="I92" s="24" t="n">
        <f aca="false">'CalLite Replacement'!F759</f>
        <v>92.79238082</v>
      </c>
      <c r="J92" s="24" t="n">
        <f aca="false">'CalLite Replacement'!G759</f>
        <v>197.8766839</v>
      </c>
      <c r="K92" s="24" t="n">
        <f aca="false">'CalLite Replacement'!H640</f>
        <v>24.96</v>
      </c>
      <c r="L92" s="24" t="n">
        <f aca="false">'CalLite Replacement'!I690</f>
        <v>200</v>
      </c>
      <c r="M92" s="24" t="n">
        <f aca="false">'CalLite Replacement'!J703</f>
        <v>268.767443</v>
      </c>
      <c r="N92" s="24" t="n">
        <f aca="false">'CalLite Replacement'!K703</f>
        <v>656.1807433</v>
      </c>
      <c r="O92" s="24" t="n">
        <f aca="false">'CalLite Replacement'!L703</f>
        <v>494.6211608</v>
      </c>
      <c r="P92" s="24" t="n">
        <f aca="false">'CalLite Replacement'!M703</f>
        <v>276.634471</v>
      </c>
      <c r="Q92" s="24" t="n">
        <f aca="false">'CalLite Replacement'!N703</f>
        <v>74.22768373</v>
      </c>
      <c r="R92" s="24" t="n">
        <f aca="false">'CalLite Replacement'!O737</f>
        <v>4323</v>
      </c>
      <c r="S92" s="24" t="n">
        <f aca="false">'CalLite Replacement'!P590</f>
        <v>348.8</v>
      </c>
      <c r="T92" s="24" t="n">
        <f aca="false">'CalLite Replacement'!Q703</f>
        <v>235.0853189</v>
      </c>
      <c r="U92" s="39" t="n">
        <v>808</v>
      </c>
      <c r="V92" s="24" t="n">
        <f aca="false">'CalLite Replacement'!R703</f>
        <v>49.98298686</v>
      </c>
      <c r="W92" s="24" t="n">
        <f aca="false">'CalLite Replacement'!S659</f>
        <v>10771</v>
      </c>
      <c r="X92" s="24" t="n">
        <f aca="false">'CalLite Replacement'!T738</f>
        <v>8331</v>
      </c>
      <c r="Y92" s="24" t="n">
        <f aca="false">'CalLite Replacement'!U671</f>
        <v>18025</v>
      </c>
      <c r="Z92" s="24" t="n">
        <f aca="false">'CalLite Replacement'!V588</f>
        <v>1195</v>
      </c>
      <c r="AA92" s="24" t="n">
        <f aca="false">'CalLite Replacement'!W763</f>
        <v>1782</v>
      </c>
      <c r="AB92" s="24" t="n">
        <f aca="false">'CalLite Replacement'!X638</f>
        <v>784.7</v>
      </c>
      <c r="AC92" s="24" t="n">
        <f aca="false">'CalLite Replacement'!Y759</f>
        <v>310.2917097</v>
      </c>
      <c r="AD92" s="24" t="n">
        <f aca="false">'CalLite Replacement'!Z703</f>
        <v>228.7433238</v>
      </c>
      <c r="AE92" s="24" t="n">
        <f aca="false">'CalLite Replacement'!AA717</f>
        <v>462.7</v>
      </c>
      <c r="AF92" s="24" t="n">
        <f aca="false">'CalLite Replacement'!AB711</f>
        <v>1798</v>
      </c>
      <c r="AG92" s="17"/>
      <c r="AI92" s="17"/>
    </row>
    <row r="93" customFormat="false" ht="15" hidden="false" customHeight="false" outlineLevel="0" collapsed="false">
      <c r="A93" s="37" t="n">
        <v>28215</v>
      </c>
      <c r="B93" s="24" t="n">
        <f aca="false">B92+1</f>
        <v>87</v>
      </c>
      <c r="C93" s="17" t="n">
        <f aca="false">B93/($B$1+1)</f>
        <v>0.343873517786561</v>
      </c>
      <c r="D93" s="17" t="n">
        <f aca="false">'CalLite Replacement'!B697</f>
        <v>2534</v>
      </c>
      <c r="E93" s="24" t="n">
        <f aca="false">'CalLite Replacement'!C750</f>
        <v>110.627207</v>
      </c>
      <c r="F93" s="24" t="n">
        <f aca="false">'CalLite Replacement'!D750</f>
        <v>366.2015186</v>
      </c>
      <c r="G93" s="38" t="n">
        <v>103.754918032787</v>
      </c>
      <c r="H93" s="24" t="n">
        <f aca="false">'CalLite Replacement'!E787</f>
        <v>485.7653575</v>
      </c>
      <c r="I93" s="24" t="n">
        <f aca="false">'CalLite Replacement'!F741</f>
        <v>92.57358473</v>
      </c>
      <c r="J93" s="24" t="n">
        <f aca="false">'CalLite Replacement'!G741</f>
        <v>197.4101085</v>
      </c>
      <c r="K93" s="24" t="n">
        <f aca="false">'CalLite Replacement'!H737</f>
        <v>21.63</v>
      </c>
      <c r="L93" s="24" t="n">
        <f aca="false">'CalLite Replacement'!I691</f>
        <v>200</v>
      </c>
      <c r="M93" s="24" t="n">
        <f aca="false">'CalLite Replacement'!J730</f>
        <v>253.5108395</v>
      </c>
      <c r="N93" s="24" t="n">
        <f aca="false">'CalLite Replacement'!K750</f>
        <v>654.7324333</v>
      </c>
      <c r="O93" s="24" t="n">
        <f aca="false">'CalLite Replacement'!L750</f>
        <v>493.5294422</v>
      </c>
      <c r="P93" s="24" t="n">
        <f aca="false">'CalLite Replacement'!M750</f>
        <v>276.0238886</v>
      </c>
      <c r="Q93" s="24" t="n">
        <f aca="false">'CalLite Replacement'!N750</f>
        <v>74.06384977</v>
      </c>
      <c r="R93" s="24" t="n">
        <f aca="false">'CalLite Replacement'!O739</f>
        <v>4323</v>
      </c>
      <c r="S93" s="24" t="n">
        <f aca="false">'CalLite Replacement'!P739</f>
        <v>348.5</v>
      </c>
      <c r="T93" s="24" t="n">
        <f aca="false">'CalLite Replacement'!Q750</f>
        <v>234.566443</v>
      </c>
      <c r="U93" s="39" t="n">
        <v>799</v>
      </c>
      <c r="V93" s="24" t="n">
        <f aca="false">'CalLite Replacement'!R750</f>
        <v>49.87266534</v>
      </c>
      <c r="W93" s="24" t="n">
        <f aca="false">'CalLite Replacement'!S698</f>
        <v>10688</v>
      </c>
      <c r="X93" s="24" t="n">
        <f aca="false">'CalLite Replacement'!T752</f>
        <v>8283</v>
      </c>
      <c r="Y93" s="24" t="n">
        <f aca="false">'CalLite Replacement'!U592</f>
        <v>18022</v>
      </c>
      <c r="Z93" s="24" t="n">
        <f aca="false">'CalLite Replacement'!V624</f>
        <v>1187</v>
      </c>
      <c r="AA93" s="24" t="n">
        <f aca="false">'CalLite Replacement'!W798</f>
        <v>1742</v>
      </c>
      <c r="AB93" s="24" t="n">
        <f aca="false">'CalLite Replacement'!X722</f>
        <v>782.1</v>
      </c>
      <c r="AC93" s="24" t="n">
        <f aca="false">'CalLite Replacement'!Y741</f>
        <v>309.5600697</v>
      </c>
      <c r="AD93" s="24" t="n">
        <f aca="false">'CalLite Replacement'!Z750</f>
        <v>228.2384458</v>
      </c>
      <c r="AE93" s="24" t="n">
        <f aca="false">'CalLite Replacement'!AA699</f>
        <v>440.3</v>
      </c>
      <c r="AF93" s="24" t="n">
        <f aca="false">'CalLite Replacement'!AB725</f>
        <v>1798</v>
      </c>
      <c r="AG93" s="17"/>
      <c r="AI93" s="17"/>
    </row>
    <row r="94" customFormat="false" ht="15" hidden="false" customHeight="false" outlineLevel="0" collapsed="false">
      <c r="A94" s="37" t="n">
        <v>28245</v>
      </c>
      <c r="B94" s="24" t="n">
        <f aca="false">B93+1</f>
        <v>88</v>
      </c>
      <c r="C94" s="17" t="n">
        <f aca="false">B94/($B$1+1)</f>
        <v>0.347826086956522</v>
      </c>
      <c r="D94" s="17" t="n">
        <f aca="false">'CalLite Replacement'!B698</f>
        <v>2436</v>
      </c>
      <c r="E94" s="24" t="n">
        <f aca="false">'CalLite Replacement'!C749</f>
        <v>110.1926197</v>
      </c>
      <c r="F94" s="24" t="n">
        <f aca="false">'CalLite Replacement'!D749</f>
        <v>364.7629346</v>
      </c>
      <c r="G94" s="38" t="n">
        <v>99.8081967213115</v>
      </c>
      <c r="H94" s="24" t="n">
        <f aca="false">'CalLite Replacement'!E775</f>
        <v>484.209087</v>
      </c>
      <c r="I94" s="24" t="n">
        <f aca="false">'CalLite Replacement'!F743</f>
        <v>92.39300116</v>
      </c>
      <c r="J94" s="24" t="n">
        <f aca="false">'CalLite Replacement'!G743</f>
        <v>197.02502</v>
      </c>
      <c r="K94" s="24" t="n">
        <f aca="false">'CalLite Replacement'!H604</f>
        <v>21.18</v>
      </c>
      <c r="L94" s="24" t="n">
        <f aca="false">'CalLite Replacement'!I692</f>
        <v>200</v>
      </c>
      <c r="M94" s="24" t="n">
        <f aca="false">'CalLite Replacement'!J594</f>
        <v>251.8568996</v>
      </c>
      <c r="N94" s="24" t="n">
        <f aca="false">'CalLite Replacement'!K749</f>
        <v>652.1603861</v>
      </c>
      <c r="O94" s="24" t="n">
        <f aca="false">'CalLite Replacement'!L749</f>
        <v>491.5906639</v>
      </c>
      <c r="P94" s="24" t="n">
        <f aca="false">'CalLite Replacement'!M749</f>
        <v>274.9395579</v>
      </c>
      <c r="Q94" s="24" t="n">
        <f aca="false">'CalLite Replacement'!N749</f>
        <v>73.77289775</v>
      </c>
      <c r="R94" s="24" t="n">
        <f aca="false">'CalLite Replacement'!O819</f>
        <v>4233</v>
      </c>
      <c r="S94" s="24" t="n">
        <f aca="false">'CalLite Replacement'!P604</f>
        <v>347.1</v>
      </c>
      <c r="T94" s="24" t="n">
        <f aca="false">'CalLite Replacement'!Q749</f>
        <v>233.6449734</v>
      </c>
      <c r="U94" s="39" t="n">
        <v>799</v>
      </c>
      <c r="V94" s="24" t="n">
        <f aca="false">'CalLite Replacement'!R749</f>
        <v>49.67674584</v>
      </c>
      <c r="W94" s="24" t="n">
        <f aca="false">'CalLite Replacement'!S763</f>
        <v>10656</v>
      </c>
      <c r="X94" s="24" t="n">
        <f aca="false">'CalLite Replacement'!T714</f>
        <v>8208</v>
      </c>
      <c r="Y94" s="24" t="n">
        <f aca="false">'CalLite Replacement'!U641</f>
        <v>17933</v>
      </c>
      <c r="Z94" s="24" t="n">
        <f aca="false">'CalLite Replacement'!V601</f>
        <v>1186</v>
      </c>
      <c r="AA94" s="24" t="n">
        <f aca="false">'CalLite Replacement'!W601</f>
        <v>1669</v>
      </c>
      <c r="AB94" s="24" t="n">
        <f aca="false">'CalLite Replacement'!X614</f>
        <v>779.2</v>
      </c>
      <c r="AC94" s="24" t="n">
        <f aca="false">'CalLite Replacement'!Y743</f>
        <v>308.95621</v>
      </c>
      <c r="AD94" s="24" t="n">
        <f aca="false">'CalLite Replacement'!Z749</f>
        <v>227.3418351</v>
      </c>
      <c r="AE94" s="24" t="n">
        <f aca="false">'CalLite Replacement'!AA764</f>
        <v>436.1</v>
      </c>
      <c r="AF94" s="24" t="n">
        <f aca="false">'CalLite Replacement'!AB799</f>
        <v>1794</v>
      </c>
      <c r="AG94" s="17"/>
      <c r="AI94" s="17"/>
    </row>
    <row r="95" customFormat="false" ht="15" hidden="false" customHeight="false" outlineLevel="0" collapsed="false">
      <c r="A95" s="37" t="n">
        <v>28276</v>
      </c>
      <c r="B95" s="24" t="n">
        <f aca="false">B94+1</f>
        <v>89</v>
      </c>
      <c r="C95" s="17" t="n">
        <f aca="false">B95/($B$1+1)</f>
        <v>0.351778656126482</v>
      </c>
      <c r="D95" s="17" t="n">
        <f aca="false">'CalLite Replacement'!B729</f>
        <v>2436</v>
      </c>
      <c r="E95" s="24" t="n">
        <f aca="false">'CalLite Replacement'!C748</f>
        <v>109.0403897</v>
      </c>
      <c r="F95" s="24" t="n">
        <f aca="false">'CalLite Replacement'!D748</f>
        <v>360.948788</v>
      </c>
      <c r="G95" s="38" t="n">
        <v>97.1770491803279</v>
      </c>
      <c r="H95" s="24" t="n">
        <f aca="false">'CalLite Replacement'!E811</f>
        <v>483.0487891</v>
      </c>
      <c r="I95" s="24" t="n">
        <f aca="false">'CalLite Replacement'!F591</f>
        <v>92.3721745</v>
      </c>
      <c r="J95" s="24" t="n">
        <f aca="false">'CalLite Replacement'!G591</f>
        <v>196.9806078</v>
      </c>
      <c r="K95" s="24" t="n">
        <f aca="false">'CalLite Replacement'!H650</f>
        <v>20.98</v>
      </c>
      <c r="L95" s="24" t="n">
        <f aca="false">'CalLite Replacement'!I694</f>
        <v>200</v>
      </c>
      <c r="M95" s="24" t="n">
        <f aca="false">'CalLite Replacement'!J680</f>
        <v>250.4711577</v>
      </c>
      <c r="N95" s="24" t="n">
        <f aca="false">'CalLite Replacement'!K748</f>
        <v>645.3410656</v>
      </c>
      <c r="O95" s="24" t="n">
        <f aca="false">'CalLite Replacement'!L748</f>
        <v>486.4503421</v>
      </c>
      <c r="P95" s="24" t="n">
        <f aca="false">'CalLite Replacement'!M748</f>
        <v>272.0646501</v>
      </c>
      <c r="Q95" s="24" t="n">
        <f aca="false">'CalLite Replacement'!N748</f>
        <v>73.00149084</v>
      </c>
      <c r="R95" s="24" t="n">
        <f aca="false">'CalLite Replacement'!O820</f>
        <v>4232</v>
      </c>
      <c r="S95" s="24" t="n">
        <f aca="false">'CalLite Replacement'!P706</f>
        <v>337.6</v>
      </c>
      <c r="T95" s="24" t="n">
        <f aca="false">'CalLite Replacement'!Q748</f>
        <v>231.2018629</v>
      </c>
      <c r="U95" s="39" t="n">
        <v>770</v>
      </c>
      <c r="V95" s="24" t="n">
        <f aca="false">'CalLite Replacement'!R748</f>
        <v>49.15730054</v>
      </c>
      <c r="W95" s="24" t="n">
        <f aca="false">'CalLite Replacement'!S764</f>
        <v>10646</v>
      </c>
      <c r="X95" s="24" t="n">
        <f aca="false">'CalLite Replacement'!T628</f>
        <v>8206</v>
      </c>
      <c r="Y95" s="24" t="n">
        <f aca="false">'CalLite Replacement'!U598</f>
        <v>17849</v>
      </c>
      <c r="Z95" s="24" t="n">
        <f aca="false">'CalLite Replacement'!V815</f>
        <v>1186</v>
      </c>
      <c r="AA95" s="24" t="n">
        <f aca="false">'CalLite Replacement'!W594</f>
        <v>1656</v>
      </c>
      <c r="AB95" s="24" t="n">
        <f aca="false">'CalLite Replacement'!X674</f>
        <v>774.2</v>
      </c>
      <c r="AC95" s="24" t="n">
        <f aca="false">'CalLite Replacement'!Y591</f>
        <v>308.886567</v>
      </c>
      <c r="AD95" s="24" t="n">
        <f aca="false">'CalLite Replacement'!Z748</f>
        <v>224.9646334</v>
      </c>
      <c r="AE95" s="24" t="n">
        <f aca="false">'CalLite Replacement'!AA788</f>
        <v>436.1</v>
      </c>
      <c r="AF95" s="24" t="n">
        <f aca="false">'CalLite Replacement'!AB599</f>
        <v>1702</v>
      </c>
      <c r="AG95" s="17"/>
      <c r="AI95" s="17"/>
    </row>
    <row r="96" customFormat="false" ht="15" hidden="false" customHeight="false" outlineLevel="0" collapsed="false">
      <c r="A96" s="37" t="n">
        <v>28306</v>
      </c>
      <c r="B96" s="24" t="n">
        <f aca="false">B95+1</f>
        <v>90</v>
      </c>
      <c r="C96" s="17" t="n">
        <f aca="false">B96/($B$1+1)</f>
        <v>0.355731225296443</v>
      </c>
      <c r="D96" s="17" t="n">
        <f aca="false">'CalLite Replacement'!B667</f>
        <v>2402</v>
      </c>
      <c r="E96" s="24" t="n">
        <f aca="false">'CalLite Replacement'!C823</f>
        <v>108.7295632</v>
      </c>
      <c r="F96" s="24" t="n">
        <f aca="false">'CalLite Replacement'!D823</f>
        <v>359.9198807</v>
      </c>
      <c r="G96" s="38" t="n">
        <v>97.1770491803279</v>
      </c>
      <c r="H96" s="24" t="n">
        <f aca="false">'CalLite Replacement'!E824</f>
        <v>482.9240778</v>
      </c>
      <c r="I96" s="24" t="n">
        <f aca="false">'CalLite Replacement'!F717</f>
        <v>92.01159006</v>
      </c>
      <c r="J96" s="24" t="n">
        <f aca="false">'CalLite Replacement'!G717</f>
        <v>196.2116734</v>
      </c>
      <c r="K96" s="24" t="n">
        <f aca="false">'CalLite Replacement'!H602</f>
        <v>19.83</v>
      </c>
      <c r="L96" s="24" t="n">
        <f aca="false">'CalLite Replacement'!I698</f>
        <v>200</v>
      </c>
      <c r="M96" s="24" t="n">
        <f aca="false">'CalLite Replacement'!J751</f>
        <v>245.5433834</v>
      </c>
      <c r="N96" s="24" t="n">
        <f aca="false">'CalLite Replacement'!K823</f>
        <v>643.5014803</v>
      </c>
      <c r="O96" s="24" t="n">
        <f aca="false">'CalLite Replacement'!L823</f>
        <v>485.0636847</v>
      </c>
      <c r="P96" s="24" t="n">
        <f aca="false">'CalLite Replacement'!M823</f>
        <v>271.2891127</v>
      </c>
      <c r="Q96" s="24" t="n">
        <f aca="false">'CalLite Replacement'!N823</f>
        <v>72.7933955</v>
      </c>
      <c r="R96" s="24" t="n">
        <f aca="false">'CalLite Replacement'!O822</f>
        <v>4230</v>
      </c>
      <c r="S96" s="24" t="n">
        <f aca="false">'CalLite Replacement'!P667</f>
        <v>334.8</v>
      </c>
      <c r="T96" s="24" t="n">
        <f aca="false">'CalLite Replacement'!Q823</f>
        <v>230.5428074</v>
      </c>
      <c r="U96" s="39" t="n">
        <v>769</v>
      </c>
      <c r="V96" s="24" t="n">
        <f aca="false">'CalLite Replacement'!R823</f>
        <v>49.01717455</v>
      </c>
      <c r="W96" s="24" t="n">
        <f aca="false">'CalLite Replacement'!S647</f>
        <v>10519</v>
      </c>
      <c r="X96" s="24" t="n">
        <f aca="false">'CalLite Replacement'!T755</f>
        <v>8128</v>
      </c>
      <c r="Y96" s="24" t="n">
        <f aca="false">'CalLite Replacement'!U659</f>
        <v>17749</v>
      </c>
      <c r="Z96" s="24" t="n">
        <f aca="false">'CalLite Replacement'!V768</f>
        <v>1176</v>
      </c>
      <c r="AA96" s="24" t="n">
        <f aca="false">'CalLite Replacement'!W591</f>
        <v>1637</v>
      </c>
      <c r="AB96" s="24" t="n">
        <f aca="false">'CalLite Replacement'!X801</f>
        <v>704.7</v>
      </c>
      <c r="AC96" s="24" t="n">
        <f aca="false">'CalLite Replacement'!Y717</f>
        <v>307.6807959</v>
      </c>
      <c r="AD96" s="24" t="n">
        <f aca="false">'CalLite Replacement'!Z823</f>
        <v>224.3233575</v>
      </c>
      <c r="AE96" s="24" t="n">
        <f aca="false">'CalLite Replacement'!AA825</f>
        <v>427.3</v>
      </c>
      <c r="AF96" s="24" t="n">
        <f aca="false">'CalLite Replacement'!AB714</f>
        <v>1701</v>
      </c>
      <c r="AG96" s="17"/>
      <c r="AI96" s="17"/>
    </row>
    <row r="97" customFormat="false" ht="15" hidden="false" customHeight="false" outlineLevel="0" collapsed="false">
      <c r="A97" s="37" t="n">
        <v>28337</v>
      </c>
      <c r="B97" s="24" t="n">
        <f aca="false">B96+1</f>
        <v>91</v>
      </c>
      <c r="C97" s="17" t="n">
        <f aca="false">B97/($B$1+1)</f>
        <v>0.359683794466403</v>
      </c>
      <c r="D97" s="17" t="n">
        <f aca="false">'CalLite Replacement'!B789</f>
        <v>2350</v>
      </c>
      <c r="E97" s="24" t="n">
        <f aca="false">'CalLite Replacement'!C796</f>
        <v>107.790512</v>
      </c>
      <c r="F97" s="24" t="n">
        <f aca="false">'CalLite Replacement'!D796</f>
        <v>356.8114052</v>
      </c>
      <c r="G97" s="38" t="n">
        <v>91.5639344262295</v>
      </c>
      <c r="H97" s="24" t="n">
        <f aca="false">'CalLite Replacement'!E581</f>
        <v>482.0184189</v>
      </c>
      <c r="I97" s="24" t="n">
        <f aca="false">'CalLite Replacement'!F742</f>
        <v>90.75656192</v>
      </c>
      <c r="J97" s="24" t="n">
        <f aca="false">'CalLite Replacement'!G742</f>
        <v>193.5353674</v>
      </c>
      <c r="K97" s="24" t="n">
        <f aca="false">'CalLite Replacement'!H733</f>
        <v>19.52</v>
      </c>
      <c r="L97" s="24" t="n">
        <f aca="false">'CalLite Replacement'!I699</f>
        <v>200</v>
      </c>
      <c r="M97" s="24" t="n">
        <f aca="false">'CalLite Replacement'!J692</f>
        <v>243.7579605</v>
      </c>
      <c r="N97" s="24" t="n">
        <f aca="false">'CalLite Replacement'!K796</f>
        <v>637.9438307</v>
      </c>
      <c r="O97" s="24" t="n">
        <f aca="false">'CalLite Replacement'!L796</f>
        <v>480.8743952</v>
      </c>
      <c r="P97" s="24" t="n">
        <f aca="false">'CalLite Replacement'!M796</f>
        <v>268.9461036</v>
      </c>
      <c r="Q97" s="24" t="n">
        <f aca="false">'CalLite Replacement'!N796</f>
        <v>72.16470978</v>
      </c>
      <c r="R97" s="24" t="n">
        <f aca="false">'CalLite Replacement'!O821</f>
        <v>4229</v>
      </c>
      <c r="S97" s="24" t="n">
        <f aca="false">'CalLite Replacement'!P704</f>
        <v>323.8</v>
      </c>
      <c r="T97" s="24" t="n">
        <f aca="false">'CalLite Replacement'!Q796</f>
        <v>228.5517069</v>
      </c>
      <c r="U97" s="39" t="n">
        <v>767</v>
      </c>
      <c r="V97" s="24" t="n">
        <f aca="false">'CalLite Replacement'!R796</f>
        <v>48.59383399</v>
      </c>
      <c r="W97" s="24" t="n">
        <f aca="false">'CalLite Replacement'!S668</f>
        <v>10362</v>
      </c>
      <c r="X97" s="24" t="n">
        <f aca="false">'CalLite Replacement'!T586</f>
        <v>7928</v>
      </c>
      <c r="Y97" s="24" t="n">
        <f aca="false">'CalLite Replacement'!U685</f>
        <v>17681</v>
      </c>
      <c r="Z97" s="24" t="n">
        <f aca="false">'CalLite Replacement'!V673</f>
        <v>1172</v>
      </c>
      <c r="AA97" s="24" t="n">
        <f aca="false">'CalLite Replacement'!W819</f>
        <v>1636</v>
      </c>
      <c r="AB97" s="24" t="n">
        <f aca="false">'CalLite Replacement'!X825</f>
        <v>701.2</v>
      </c>
      <c r="AC97" s="24" t="n">
        <f aca="false">'CalLite Replacement'!Y742</f>
        <v>303.4840632</v>
      </c>
      <c r="AD97" s="24" t="n">
        <f aca="false">'CalLite Replacement'!Z796</f>
        <v>222.3859717</v>
      </c>
      <c r="AE97" s="24" t="n">
        <f aca="false">'CalLite Replacement'!AA736</f>
        <v>413</v>
      </c>
      <c r="AF97" s="24" t="n">
        <f aca="false">'CalLite Replacement'!AB739</f>
        <v>1664</v>
      </c>
      <c r="AG97" s="17"/>
      <c r="AI97" s="17"/>
    </row>
    <row r="98" customFormat="false" ht="15" hidden="false" customHeight="false" outlineLevel="0" collapsed="false">
      <c r="A98" s="37" t="n">
        <v>28368</v>
      </c>
      <c r="B98" s="24" t="n">
        <f aca="false">B97+1</f>
        <v>92</v>
      </c>
      <c r="C98" s="17" t="n">
        <f aca="false">B98/($B$1+1)</f>
        <v>0.363636363636364</v>
      </c>
      <c r="D98" s="17" t="n">
        <f aca="false">'CalLite Replacement'!B731</f>
        <v>2339</v>
      </c>
      <c r="E98" s="24" t="n">
        <f aca="false">'CalLite Replacement'!C775</f>
        <v>103.3609213</v>
      </c>
      <c r="F98" s="24" t="n">
        <f aca="false">'CalLite Replacement'!D775</f>
        <v>342.1484403</v>
      </c>
      <c r="G98" s="38" t="n">
        <v>90.5816393442623</v>
      </c>
      <c r="H98" s="24" t="n">
        <f aca="false">'CalLite Replacement'!E703</f>
        <v>478.5544701</v>
      </c>
      <c r="I98" s="24" t="n">
        <f aca="false">'CalLite Replacement'!F607</f>
        <v>90.27300413</v>
      </c>
      <c r="J98" s="24" t="n">
        <f aca="false">'CalLite Replacement'!G607</f>
        <v>192.5041964</v>
      </c>
      <c r="K98" s="24" t="n">
        <f aca="false">'CalLite Replacement'!H708</f>
        <v>19.12</v>
      </c>
      <c r="L98" s="24" t="n">
        <f aca="false">'CalLite Replacement'!I700</f>
        <v>200</v>
      </c>
      <c r="M98" s="24" t="n">
        <f aca="false">'CalLite Replacement'!J799</f>
        <v>236.7960572</v>
      </c>
      <c r="N98" s="24" t="n">
        <f aca="false">'CalLite Replacement'!K775</f>
        <v>611.7278861</v>
      </c>
      <c r="O98" s="24" t="n">
        <f aca="false">'CalLite Replacement'!L775</f>
        <v>461.1131311</v>
      </c>
      <c r="P98" s="24" t="n">
        <f aca="false">'CalLite Replacement'!M775</f>
        <v>257.893914</v>
      </c>
      <c r="Q98" s="24" t="n">
        <f aca="false">'CalLite Replacement'!N775</f>
        <v>69.19914143</v>
      </c>
      <c r="R98" s="24" t="n">
        <f aca="false">'CalLite Replacement'!O823</f>
        <v>4229</v>
      </c>
      <c r="S98" s="24" t="n">
        <f aca="false">'CalLite Replacement'!P707</f>
        <v>322.9</v>
      </c>
      <c r="T98" s="24" t="n">
        <f aca="false">'CalLite Replacement'!Q775</f>
        <v>219.1595024</v>
      </c>
      <c r="U98" s="39" t="n">
        <v>764</v>
      </c>
      <c r="V98" s="24" t="n">
        <f aca="false">'CalLite Replacement'!R775</f>
        <v>46.59689758</v>
      </c>
      <c r="W98" s="24" t="n">
        <f aca="false">'CalLite Replacement'!S682</f>
        <v>10307</v>
      </c>
      <c r="X98" s="24" t="n">
        <f aca="false">'CalLite Replacement'!T748</f>
        <v>7739</v>
      </c>
      <c r="Y98" s="24" t="n">
        <f aca="false">'CalLite Replacement'!U737</f>
        <v>17398</v>
      </c>
      <c r="Z98" s="24" t="n">
        <f aca="false">'CalLite Replacement'!V829</f>
        <v>1172</v>
      </c>
      <c r="AA98" s="24" t="n">
        <f aca="false">'CalLite Replacement'!W588</f>
        <v>1634</v>
      </c>
      <c r="AB98" s="24" t="n">
        <f aca="false">'CalLite Replacement'!X789</f>
        <v>698.8</v>
      </c>
      <c r="AC98" s="24" t="n">
        <f aca="false">'CalLite Replacement'!Y607</f>
        <v>301.8670772</v>
      </c>
      <c r="AD98" s="24" t="n">
        <f aca="false">'CalLite Replacement'!Z775</f>
        <v>213.2471447</v>
      </c>
      <c r="AE98" s="24" t="n">
        <f aca="false">'CalLite Replacement'!AA765</f>
        <v>409.6</v>
      </c>
      <c r="AF98" s="24" t="n">
        <f aca="false">'CalLite Replacement'!AB760</f>
        <v>1656</v>
      </c>
      <c r="AG98" s="17"/>
      <c r="AI98" s="17"/>
    </row>
    <row r="99" customFormat="false" ht="15" hidden="false" customHeight="false" outlineLevel="0" collapsed="false">
      <c r="A99" s="37" t="n">
        <v>28398</v>
      </c>
      <c r="B99" s="24" t="n">
        <f aca="false">B98+1</f>
        <v>93</v>
      </c>
      <c r="C99" s="17" t="n">
        <f aca="false">B99/($B$1+1)</f>
        <v>0.367588932806324</v>
      </c>
      <c r="D99" s="17" t="n">
        <f aca="false">'CalLite Replacement'!B587</f>
        <v>2270</v>
      </c>
      <c r="E99" s="24" t="n">
        <f aca="false">'CalLite Replacement'!C628</f>
        <v>102.0672097</v>
      </c>
      <c r="F99" s="24" t="n">
        <f aca="false">'CalLite Replacement'!D628</f>
        <v>337.8659573</v>
      </c>
      <c r="G99" s="38" t="n">
        <v>89.8098360655738</v>
      </c>
      <c r="H99" s="24" t="n">
        <f aca="false">'CalLite Replacement'!E717</f>
        <v>476.7669633</v>
      </c>
      <c r="I99" s="24" t="n">
        <f aca="false">'CalLite Replacement'!F691</f>
        <v>89.94601357</v>
      </c>
      <c r="J99" s="24" t="n">
        <f aca="false">'CalLite Replacement'!G691</f>
        <v>191.8068999</v>
      </c>
      <c r="K99" s="24" t="n">
        <f aca="false">'CalLite Replacement'!H784</f>
        <v>18.11</v>
      </c>
      <c r="L99" s="24" t="n">
        <f aca="false">'CalLite Replacement'!I701</f>
        <v>200</v>
      </c>
      <c r="M99" s="24" t="n">
        <f aca="false">'CalLite Replacement'!J783</f>
        <v>234.6210689</v>
      </c>
      <c r="N99" s="24" t="n">
        <f aca="false">'CalLite Replacement'!K628</f>
        <v>604.0712261</v>
      </c>
      <c r="O99" s="24" t="n">
        <f aca="false">'CalLite Replacement'!L628</f>
        <v>455.3416328</v>
      </c>
      <c r="P99" s="24" t="n">
        <f aca="false">'CalLite Replacement'!M628</f>
        <v>254.6659984</v>
      </c>
      <c r="Q99" s="24" t="n">
        <f aca="false">'CalLite Replacement'!N628</f>
        <v>68.33301401</v>
      </c>
      <c r="R99" s="24" t="n">
        <f aca="false">'CalLite Replacement'!O755</f>
        <v>4198</v>
      </c>
      <c r="S99" s="24" t="n">
        <f aca="false">'CalLite Replacement'!P641</f>
        <v>320.5</v>
      </c>
      <c r="T99" s="24" t="n">
        <f aca="false">'CalLite Replacement'!Q628</f>
        <v>216.416404</v>
      </c>
      <c r="U99" s="39" t="n">
        <v>759</v>
      </c>
      <c r="V99" s="24" t="n">
        <f aca="false">'CalLite Replacement'!R628</f>
        <v>46.01366996</v>
      </c>
      <c r="W99" s="24" t="n">
        <f aca="false">'CalLite Replacement'!S717</f>
        <v>10233</v>
      </c>
      <c r="X99" s="24" t="n">
        <f aca="false">'CalLite Replacement'!T646</f>
        <v>7702</v>
      </c>
      <c r="Y99" s="24" t="n">
        <f aca="false">'CalLite Replacement'!U740</f>
        <v>17282</v>
      </c>
      <c r="Z99" s="24" t="n">
        <f aca="false">'CalLite Replacement'!V589</f>
        <v>1171</v>
      </c>
      <c r="AA99" s="24" t="n">
        <f aca="false">'CalLite Replacement'!W816</f>
        <v>1624</v>
      </c>
      <c r="AB99" s="24" t="n">
        <f aca="false">'CalLite Replacement'!X777</f>
        <v>697.9</v>
      </c>
      <c r="AC99" s="24" t="n">
        <f aca="false">'CalLite Replacement'!Y691</f>
        <v>300.773642</v>
      </c>
      <c r="AD99" s="24" t="n">
        <f aca="false">'CalLite Replacement'!Z628</f>
        <v>210.578048</v>
      </c>
      <c r="AE99" s="24" t="n">
        <f aca="false">'CalLite Replacement'!AA789</f>
        <v>409.6</v>
      </c>
      <c r="AF99" s="24" t="n">
        <f aca="false">'CalLite Replacement'!AB824</f>
        <v>1638</v>
      </c>
      <c r="AG99" s="17"/>
      <c r="AI99" s="17"/>
    </row>
    <row r="100" customFormat="false" ht="15" hidden="false" customHeight="false" outlineLevel="0" collapsed="false">
      <c r="A100" s="37" t="n">
        <v>28429</v>
      </c>
      <c r="B100" s="24" t="n">
        <f aca="false">B99+1</f>
        <v>94</v>
      </c>
      <c r="C100" s="17" t="n">
        <f aca="false">B100/($B$1+1)</f>
        <v>0.371541501976285</v>
      </c>
      <c r="D100" s="17" t="n">
        <f aca="false">'CalLite Replacement'!B724</f>
        <v>2202</v>
      </c>
      <c r="E100" s="24" t="n">
        <f aca="false">'CalLite Replacement'!C595</f>
        <v>97.97078772</v>
      </c>
      <c r="F100" s="24" t="n">
        <f aca="false">'CalLite Replacement'!D595</f>
        <v>324.3058576</v>
      </c>
      <c r="G100" s="38" t="n">
        <v>87.9329508196721</v>
      </c>
      <c r="H100" s="24" t="n">
        <f aca="false">'CalLite Replacement'!E809</f>
        <v>469.507592</v>
      </c>
      <c r="I100" s="24" t="n">
        <f aca="false">'CalLite Replacement'!F809</f>
        <v>89.59547039</v>
      </c>
      <c r="J100" s="24" t="n">
        <f aca="false">'CalLite Replacement'!G809</f>
        <v>191.0593781</v>
      </c>
      <c r="K100" s="24" t="n">
        <f aca="false">'CalLite Replacement'!H828</f>
        <v>17.72</v>
      </c>
      <c r="L100" s="24" t="n">
        <f aca="false">'CalLite Replacement'!I702</f>
        <v>200</v>
      </c>
      <c r="M100" s="24" t="n">
        <f aca="false">'CalLite Replacement'!J662</f>
        <v>220.0838483</v>
      </c>
      <c r="N100" s="24" t="n">
        <f aca="false">'CalLite Replacement'!K595</f>
        <v>579.8270966</v>
      </c>
      <c r="O100" s="24" t="n">
        <f aca="false">'CalLite Replacement'!L595</f>
        <v>437.0666993</v>
      </c>
      <c r="P100" s="24" t="n">
        <f aca="false">'CalLite Replacement'!M595</f>
        <v>244.445092</v>
      </c>
      <c r="Q100" s="24" t="n">
        <f aca="false">'CalLite Replacement'!N595</f>
        <v>65.59049894</v>
      </c>
      <c r="R100" s="24" t="n">
        <f aca="false">'CalLite Replacement'!O716</f>
        <v>4189</v>
      </c>
      <c r="S100" s="24" t="n">
        <f aca="false">'CalLite Replacement'!P711</f>
        <v>318.3</v>
      </c>
      <c r="T100" s="24" t="n">
        <f aca="false">'CalLite Replacement'!Q595</f>
        <v>207.730628</v>
      </c>
      <c r="U100" s="39" t="n">
        <v>740</v>
      </c>
      <c r="V100" s="24" t="n">
        <f aca="false">'CalLite Replacement'!R595</f>
        <v>44.16693182</v>
      </c>
      <c r="W100" s="24" t="n">
        <f aca="false">'CalLite Replacement'!S823</f>
        <v>10189</v>
      </c>
      <c r="X100" s="24" t="n">
        <f aca="false">'CalLite Replacement'!T778</f>
        <v>7691</v>
      </c>
      <c r="Y100" s="24" t="n">
        <f aca="false">'CalLite Replacement'!U713</f>
        <v>17218</v>
      </c>
      <c r="Z100" s="24" t="n">
        <f aca="false">'CalLite Replacement'!V781</f>
        <v>1171</v>
      </c>
      <c r="AA100" s="24" t="n">
        <f aca="false">'CalLite Replacement'!W589</f>
        <v>1599</v>
      </c>
      <c r="AB100" s="24" t="n">
        <f aca="false">'CalLite Replacement'!X824</f>
        <v>696.1</v>
      </c>
      <c r="AC100" s="24" t="n">
        <f aca="false">'CalLite Replacement'!Y809</f>
        <v>299.6014483</v>
      </c>
      <c r="AD100" s="24" t="n">
        <f aca="false">'CalLite Replacement'!Z595</f>
        <v>202.1265919</v>
      </c>
      <c r="AE100" s="24" t="n">
        <f aca="false">'CalLite Replacement'!AA590</f>
        <v>396.8</v>
      </c>
      <c r="AF100" s="24" t="n">
        <f aca="false">'CalLite Replacement'!AB776</f>
        <v>1533</v>
      </c>
      <c r="AG100" s="17"/>
      <c r="AI100" s="17"/>
    </row>
    <row r="101" customFormat="false" ht="15" hidden="false" customHeight="false" outlineLevel="0" collapsed="false">
      <c r="A101" s="37" t="n">
        <v>28459</v>
      </c>
      <c r="B101" s="24" t="n">
        <f aca="false">B100+1</f>
        <v>95</v>
      </c>
      <c r="C101" s="17" t="n">
        <f aca="false">B101/($B$1+1)</f>
        <v>0.375494071146245</v>
      </c>
      <c r="D101" s="17" t="n">
        <f aca="false">'CalLite Replacement'!B635</f>
        <v>2183</v>
      </c>
      <c r="E101" s="24" t="n">
        <f aca="false">'CalLite Replacement'!C794</f>
        <v>95.09987356</v>
      </c>
      <c r="F101" s="24" t="n">
        <f aca="false">'CalLite Replacement'!D794</f>
        <v>314.8024709</v>
      </c>
      <c r="G101" s="38" t="n">
        <v>87.3716393442623</v>
      </c>
      <c r="H101" s="24" t="n">
        <f aca="false">'CalLite Replacement'!E602</f>
        <v>464.4492443</v>
      </c>
      <c r="I101" s="24" t="n">
        <f aca="false">'CalLite Replacement'!F805</f>
        <v>88.82890083</v>
      </c>
      <c r="J101" s="24" t="n">
        <f aca="false">'CalLite Replacement'!G805</f>
        <v>189.4246939</v>
      </c>
      <c r="K101" s="24" t="n">
        <f aca="false">'CalLite Replacement'!H757</f>
        <v>17.68</v>
      </c>
      <c r="L101" s="24" t="n">
        <f aca="false">'CalLite Replacement'!I703</f>
        <v>200</v>
      </c>
      <c r="M101" s="24" t="n">
        <f aca="false">'CalLite Replacement'!J693</f>
        <v>217.6256375</v>
      </c>
      <c r="N101" s="24" t="n">
        <f aca="false">'CalLite Replacement'!K794</f>
        <v>562.8359724</v>
      </c>
      <c r="O101" s="24" t="n">
        <f aca="false">'CalLite Replacement'!L794</f>
        <v>424.258994</v>
      </c>
      <c r="P101" s="24" t="n">
        <f aca="false">'CalLite Replacement'!M794</f>
        <v>237.2819274</v>
      </c>
      <c r="Q101" s="24" t="n">
        <f aca="false">'CalLite Replacement'!N794</f>
        <v>63.66844955</v>
      </c>
      <c r="R101" s="24" t="n">
        <f aca="false">'CalLite Replacement'!O634</f>
        <v>4143</v>
      </c>
      <c r="S101" s="24" t="n">
        <f aca="false">'CalLite Replacement'!P734</f>
        <v>316.3</v>
      </c>
      <c r="T101" s="24" t="n">
        <f aca="false">'CalLite Replacement'!Q794</f>
        <v>201.6433359</v>
      </c>
      <c r="U101" s="39" t="n">
        <v>736</v>
      </c>
      <c r="V101" s="24" t="n">
        <f aca="false">'CalLite Replacement'!R794</f>
        <v>42.87267388</v>
      </c>
      <c r="W101" s="24" t="n">
        <f aca="false">'CalLite Replacement'!S816</f>
        <v>10118</v>
      </c>
      <c r="X101" s="24" t="n">
        <f aca="false">'CalLite Replacement'!T681</f>
        <v>7647</v>
      </c>
      <c r="Y101" s="24" t="n">
        <f aca="false">'CalLite Replacement'!U814</f>
        <v>17066</v>
      </c>
      <c r="Z101" s="24" t="n">
        <f aca="false">'CalLite Replacement'!V600</f>
        <v>1161</v>
      </c>
      <c r="AA101" s="24" t="n">
        <f aca="false">'CalLite Replacement'!W638</f>
        <v>1538</v>
      </c>
      <c r="AB101" s="24" t="n">
        <f aca="false">'CalLite Replacement'!X788</f>
        <v>695.9</v>
      </c>
      <c r="AC101" s="24" t="n">
        <f aca="false">'CalLite Replacement'!Y805</f>
        <v>297.0380894</v>
      </c>
      <c r="AD101" s="24" t="n">
        <f aca="false">'CalLite Replacement'!Z794</f>
        <v>196.2035192</v>
      </c>
      <c r="AE101" s="24" t="n">
        <f aca="false">'CalLite Replacement'!AA650</f>
        <v>396.8</v>
      </c>
      <c r="AF101" s="24" t="n">
        <f aca="false">'CalLite Replacement'!AB787</f>
        <v>1514</v>
      </c>
      <c r="AG101" s="17"/>
      <c r="AI101" s="17"/>
    </row>
    <row r="102" customFormat="false" ht="15" hidden="false" customHeight="false" outlineLevel="0" collapsed="false">
      <c r="A102" s="37" t="n">
        <v>28490</v>
      </c>
      <c r="B102" s="24" t="n">
        <f aca="false">B101+1</f>
        <v>96</v>
      </c>
      <c r="C102" s="17" t="n">
        <f aca="false">B102/($B$1+1)</f>
        <v>0.379446640316205</v>
      </c>
      <c r="D102" s="17" t="n">
        <f aca="false">'CalLite Replacement'!B717</f>
        <v>2145</v>
      </c>
      <c r="E102" s="24" t="n">
        <f aca="false">'CalLite Replacement'!C642</f>
        <v>94.67707299</v>
      </c>
      <c r="F102" s="24" t="n">
        <f aca="false">'CalLite Replacement'!D642</f>
        <v>313.4029037</v>
      </c>
      <c r="G102" s="38" t="n">
        <v>86.2139344262295</v>
      </c>
      <c r="H102" s="24" t="n">
        <f aca="false">'CalLite Replacement'!E627</f>
        <v>461.1736556</v>
      </c>
      <c r="I102" s="24" t="n">
        <f aca="false">'CalLite Replacement'!F679</f>
        <v>86.97057598</v>
      </c>
      <c r="J102" s="24" t="n">
        <f aca="false">'CalLite Replacement'!G679</f>
        <v>185.4618776</v>
      </c>
      <c r="K102" s="24" t="n">
        <f aca="false">'CalLite Replacement'!H770</f>
        <v>17.63</v>
      </c>
      <c r="L102" s="24" t="n">
        <f aca="false">'CalLite Replacement'!I704</f>
        <v>200</v>
      </c>
      <c r="M102" s="24" t="n">
        <f aca="false">'CalLite Replacement'!J608</f>
        <v>215.9561555</v>
      </c>
      <c r="N102" s="24" t="n">
        <f aca="false">'CalLite Replacement'!K642</f>
        <v>560.3336834</v>
      </c>
      <c r="O102" s="24" t="n">
        <f aca="false">'CalLite Replacement'!L642</f>
        <v>422.3727986</v>
      </c>
      <c r="P102" s="24" t="n">
        <f aca="false">'CalLite Replacement'!M642</f>
        <v>236.2270056</v>
      </c>
      <c r="Q102" s="24" t="n">
        <f aca="false">'CalLite Replacement'!N642</f>
        <v>63.38538865</v>
      </c>
      <c r="R102" s="24" t="n">
        <f aca="false">'CalLite Replacement'!O648</f>
        <v>4140</v>
      </c>
      <c r="S102" s="24" t="n">
        <f aca="false">'CalLite Replacement'!P717</f>
        <v>313.6</v>
      </c>
      <c r="T102" s="24" t="n">
        <f aca="false">'CalLite Replacement'!Q642</f>
        <v>200.7468582</v>
      </c>
      <c r="U102" s="39" t="n">
        <v>730</v>
      </c>
      <c r="V102" s="24" t="n">
        <f aca="false">'CalLite Replacement'!R642</f>
        <v>42.68206804</v>
      </c>
      <c r="W102" s="24" t="n">
        <f aca="false">'CalLite Replacement'!S644</f>
        <v>10029</v>
      </c>
      <c r="X102" s="24" t="n">
        <f aca="false">'CalLite Replacement'!T633</f>
        <v>7521</v>
      </c>
      <c r="Y102" s="24" t="n">
        <f aca="false">'CalLite Replacement'!U767</f>
        <v>17020</v>
      </c>
      <c r="Z102" s="24" t="n">
        <f aca="false">'CalLite Replacement'!V732</f>
        <v>1160</v>
      </c>
      <c r="AA102" s="24" t="n">
        <f aca="false">'CalLite Replacement'!W669</f>
        <v>1523</v>
      </c>
      <c r="AB102" s="24" t="n">
        <f aca="false">'CalLite Replacement'!X660</f>
        <v>693.1</v>
      </c>
      <c r="AC102" s="24" t="n">
        <f aca="false">'CalLite Replacement'!Y679</f>
        <v>290.8239715</v>
      </c>
      <c r="AD102" s="24" t="n">
        <f aca="false">'CalLite Replacement'!Z642</f>
        <v>195.3312262</v>
      </c>
      <c r="AE102" s="24" t="n">
        <f aca="false">'CalLite Replacement'!AA710</f>
        <v>396.8</v>
      </c>
      <c r="AF102" s="24" t="n">
        <f aca="false">'CalLite Replacement'!AB610</f>
        <v>1500</v>
      </c>
      <c r="AG102" s="17"/>
      <c r="AI102" s="17"/>
    </row>
    <row r="103" customFormat="false" ht="15" hidden="false" customHeight="false" outlineLevel="0" collapsed="false">
      <c r="A103" s="37" t="n">
        <v>28521</v>
      </c>
      <c r="B103" s="24" t="n">
        <f aca="false">B102+1</f>
        <v>97</v>
      </c>
      <c r="C103" s="17" t="n">
        <f aca="false">B103/($B$1+1)</f>
        <v>0.383399209486166</v>
      </c>
      <c r="D103" s="17" t="n">
        <f aca="false">'CalLite Replacement'!B665</f>
        <v>2136</v>
      </c>
      <c r="E103" s="24" t="n">
        <f aca="false">'CalLite Replacement'!C810</f>
        <v>94.38698321</v>
      </c>
      <c r="F103" s="24" t="n">
        <f aca="false">'CalLite Replacement'!D810</f>
        <v>312.4426398</v>
      </c>
      <c r="G103" s="38" t="n">
        <v>84.3896721311475</v>
      </c>
      <c r="H103" s="24" t="n">
        <f aca="false">'CalLite Replacement'!E786</f>
        <v>456.41785</v>
      </c>
      <c r="I103" s="24" t="n">
        <f aca="false">'CalLite Replacement'!F621</f>
        <v>85.60389364</v>
      </c>
      <c r="J103" s="24" t="n">
        <f aca="false">'CalLite Replacement'!G621</f>
        <v>182.5474727</v>
      </c>
      <c r="K103" s="24" t="n">
        <f aca="false">'CalLite Replacement'!H637</f>
        <v>17.44</v>
      </c>
      <c r="L103" s="24" t="n">
        <f aca="false">'CalLite Replacement'!I706</f>
        <v>200</v>
      </c>
      <c r="M103" s="24" t="n">
        <f aca="false">'CalLite Replacement'!J674</f>
        <v>215.4423652</v>
      </c>
      <c r="N103" s="24" t="n">
        <f aca="false">'CalLite Replacement'!K810</f>
        <v>558.6168255</v>
      </c>
      <c r="O103" s="24" t="n">
        <f aca="false">'CalLite Replacement'!L810</f>
        <v>421.0786518</v>
      </c>
      <c r="P103" s="24" t="n">
        <f aca="false">'CalLite Replacement'!M810</f>
        <v>235.503208</v>
      </c>
      <c r="Q103" s="24" t="n">
        <f aca="false">'CalLite Replacement'!N810</f>
        <v>63.19117633</v>
      </c>
      <c r="R103" s="24" t="n">
        <f aca="false">'CalLite Replacement'!O782</f>
        <v>4113</v>
      </c>
      <c r="S103" s="24" t="n">
        <f aca="false">'CalLite Replacement'!P606</f>
        <v>313</v>
      </c>
      <c r="T103" s="24" t="n">
        <f aca="false">'CalLite Replacement'!Q810</f>
        <v>200.1317715</v>
      </c>
      <c r="U103" s="39" t="n">
        <v>715</v>
      </c>
      <c r="V103" s="24" t="n">
        <f aca="false">'CalLite Replacement'!R810</f>
        <v>42.55129053</v>
      </c>
      <c r="W103" s="24" t="n">
        <f aca="false">'CalLite Replacement'!S636</f>
        <v>9977</v>
      </c>
      <c r="X103" s="24" t="n">
        <f aca="false">'CalLite Replacement'!T608</f>
        <v>7497</v>
      </c>
      <c r="Y103" s="24" t="n">
        <f aca="false">'CalLite Replacement'!U682</f>
        <v>16950</v>
      </c>
      <c r="Z103" s="24" t="n">
        <f aca="false">'CalLite Replacement'!V613</f>
        <v>1158</v>
      </c>
      <c r="AA103" s="24" t="n">
        <f aca="false">'CalLite Replacement'!W825</f>
        <v>1515</v>
      </c>
      <c r="AB103" s="24" t="n">
        <f aca="false">'CalLite Replacement'!X776</f>
        <v>687.5</v>
      </c>
      <c r="AC103" s="24" t="n">
        <f aca="false">'CalLite Replacement'!Y621</f>
        <v>286.2538743</v>
      </c>
      <c r="AD103" s="24" t="n">
        <f aca="false">'CalLite Replacement'!Z810</f>
        <v>194.7327329</v>
      </c>
      <c r="AE103" s="24" t="n">
        <f aca="false">'CalLite Replacement'!AA818</f>
        <v>396.8</v>
      </c>
      <c r="AF103" s="24" t="n">
        <f aca="false">'CalLite Replacement'!AB670</f>
        <v>1500</v>
      </c>
      <c r="AG103" s="17"/>
      <c r="AI103" s="17"/>
    </row>
    <row r="104" customFormat="false" ht="15" hidden="false" customHeight="false" outlineLevel="0" collapsed="false">
      <c r="A104" s="37" t="n">
        <v>28549</v>
      </c>
      <c r="B104" s="24" t="n">
        <f aca="false">B103+1</f>
        <v>98</v>
      </c>
      <c r="C104" s="17" t="n">
        <f aca="false">B104/($B$1+1)</f>
        <v>0.387351778656126</v>
      </c>
      <c r="D104" s="17" t="n">
        <f aca="false">'CalLite Replacement'!B659</f>
        <v>2101</v>
      </c>
      <c r="E104" s="24" t="n">
        <f aca="false">'CalLite Replacement'!C805</f>
        <v>89.90548362</v>
      </c>
      <c r="F104" s="24" t="n">
        <f aca="false">'CalLite Replacement'!D805</f>
        <v>297.6078446</v>
      </c>
      <c r="G104" s="38" t="n">
        <v>83.3722950819672</v>
      </c>
      <c r="H104" s="24" t="n">
        <f aca="false">'CalLite Replacement'!E812</f>
        <v>453.0053049</v>
      </c>
      <c r="I104" s="24" t="n">
        <f aca="false">'CalLite Replacement'!F748</f>
        <v>83.81681274</v>
      </c>
      <c r="J104" s="24" t="n">
        <f aca="false">'CalLite Replacement'!G748</f>
        <v>178.7365818</v>
      </c>
      <c r="K104" s="24" t="n">
        <f aca="false">'CalLite Replacement'!H780</f>
        <v>17.43</v>
      </c>
      <c r="L104" s="24" t="n">
        <f aca="false">'CalLite Replacement'!I710</f>
        <v>200</v>
      </c>
      <c r="M104" s="24" t="n">
        <f aca="false">'CalLite Replacement'!J795</f>
        <v>213.7107316</v>
      </c>
      <c r="N104" s="24" t="n">
        <f aca="false">'CalLite Replacement'!K805</f>
        <v>532.0936653</v>
      </c>
      <c r="O104" s="24" t="n">
        <f aca="false">'CalLite Replacement'!L805</f>
        <v>401.0858123</v>
      </c>
      <c r="P104" s="24" t="n">
        <f aca="false">'CalLite Replacement'!M805</f>
        <v>224.3215016</v>
      </c>
      <c r="Q104" s="24" t="n">
        <f aca="false">'CalLite Replacement'!N805</f>
        <v>60.19085551</v>
      </c>
      <c r="R104" s="24" t="n">
        <f aca="false">'CalLite Replacement'!O638</f>
        <v>4094</v>
      </c>
      <c r="S104" s="24" t="n">
        <f aca="false">'CalLite Replacement'!P751</f>
        <v>306.6</v>
      </c>
      <c r="T104" s="24" t="n">
        <f aca="false">'CalLite Replacement'!Q805</f>
        <v>190.6295031</v>
      </c>
      <c r="U104" s="39" t="n">
        <v>708</v>
      </c>
      <c r="V104" s="24" t="n">
        <f aca="false">'CalLite Replacement'!R805</f>
        <v>40.53095272</v>
      </c>
      <c r="W104" s="24" t="n">
        <f aca="false">'CalLite Replacement'!S588</f>
        <v>9816</v>
      </c>
      <c r="X104" s="24" t="n">
        <f aca="false">'CalLite Replacement'!T760</f>
        <v>7412</v>
      </c>
      <c r="Y104" s="24" t="n">
        <f aca="false">'CalLite Replacement'!U628</f>
        <v>16893</v>
      </c>
      <c r="Z104" s="24" t="n">
        <f aca="false">'CalLite Replacement'!V751</f>
        <v>1152</v>
      </c>
      <c r="AA104" s="24" t="n">
        <f aca="false">'CalLite Replacement'!W602</f>
        <v>1484</v>
      </c>
      <c r="AB104" s="24" t="n">
        <f aca="false">'CalLite Replacement'!X718</f>
        <v>670</v>
      </c>
      <c r="AC104" s="24" t="n">
        <f aca="false">'CalLite Replacement'!Y748</f>
        <v>280.2779915</v>
      </c>
      <c r="AD104" s="24" t="n">
        <f aca="false">'CalLite Replacement'!Z805</f>
        <v>185.4868111</v>
      </c>
      <c r="AE104" s="24" t="n">
        <f aca="false">'CalLite Replacement'!AA741</f>
        <v>387.5</v>
      </c>
      <c r="AF104" s="24" t="n">
        <f aca="false">'CalLite Replacement'!AB718</f>
        <v>1500</v>
      </c>
      <c r="AG104" s="17"/>
      <c r="AI104" s="17"/>
    </row>
    <row r="105" customFormat="false" ht="15" hidden="false" customHeight="false" outlineLevel="0" collapsed="false">
      <c r="A105" s="37" t="n">
        <v>28580</v>
      </c>
      <c r="B105" s="24" t="n">
        <f aca="false">B104+1</f>
        <v>99</v>
      </c>
      <c r="C105" s="17" t="n">
        <f aca="false">B105/($B$1+1)</f>
        <v>0.391304347826087</v>
      </c>
      <c r="D105" s="17" t="n">
        <f aca="false">'CalLite Replacement'!B712</f>
        <v>2090</v>
      </c>
      <c r="E105" s="24" t="n">
        <f aca="false">'CalLite Replacement'!C797</f>
        <v>89.57586452</v>
      </c>
      <c r="F105" s="24" t="n">
        <f aca="false">'CalLite Replacement'!D797</f>
        <v>296.5167295</v>
      </c>
      <c r="G105" s="38" t="n">
        <v>82.1795081967213</v>
      </c>
      <c r="H105" s="24" t="n">
        <f aca="false">'CalLite Replacement'!E592</f>
        <v>451.51415</v>
      </c>
      <c r="I105" s="24" t="n">
        <f aca="false">'CalLite Replacement'!F744</f>
        <v>83.63637678</v>
      </c>
      <c r="J105" s="24" t="n">
        <f aca="false">'CalLite Replacement'!G744</f>
        <v>178.3518081</v>
      </c>
      <c r="K105" s="24" t="n">
        <f aca="false">'CalLite Replacement'!H806</f>
        <v>17.34</v>
      </c>
      <c r="L105" s="24" t="n">
        <f aca="false">'CalLite Replacement'!I711</f>
        <v>200</v>
      </c>
      <c r="M105" s="24" t="n">
        <f aca="false">'CalLite Replacement'!J699</f>
        <v>213.4997883</v>
      </c>
      <c r="N105" s="24" t="n">
        <f aca="false">'CalLite Replacement'!K797</f>
        <v>530.1428585</v>
      </c>
      <c r="O105" s="24" t="n">
        <f aca="false">'CalLite Replacement'!L797</f>
        <v>399.6153175</v>
      </c>
      <c r="P105" s="24" t="n">
        <f aca="false">'CalLite Replacement'!M797</f>
        <v>223.4990751</v>
      </c>
      <c r="Q105" s="24" t="n">
        <f aca="false">'CalLite Replacement'!N797</f>
        <v>59.9701787</v>
      </c>
      <c r="R105" s="24" t="n">
        <f aca="false">'CalLite Replacement'!O668</f>
        <v>4044</v>
      </c>
      <c r="S105" s="24" t="n">
        <f aca="false">'CalLite Replacement'!P662</f>
        <v>306.2</v>
      </c>
      <c r="T105" s="24" t="n">
        <f aca="false">'CalLite Replacement'!Q797</f>
        <v>189.930601</v>
      </c>
      <c r="U105" s="39" t="n">
        <v>701</v>
      </c>
      <c r="V105" s="24" t="n">
        <f aca="false">'CalLite Replacement'!R797</f>
        <v>40.38235471</v>
      </c>
      <c r="W105" s="24" t="n">
        <f aca="false">'CalLite Replacement'!S585</f>
        <v>9778</v>
      </c>
      <c r="X105" s="24" t="n">
        <f aca="false">'CalLite Replacement'!T773</f>
        <v>7391</v>
      </c>
      <c r="Y105" s="24" t="n">
        <f aca="false">'CalLite Replacement'!U827</f>
        <v>16770</v>
      </c>
      <c r="Z105" s="24" t="n">
        <f aca="false">'CalLite Replacement'!V757</f>
        <v>1151</v>
      </c>
      <c r="AA105" s="24" t="n">
        <f aca="false">'CalLite Replacement'!W663</f>
        <v>1479</v>
      </c>
      <c r="AB105" s="24" t="n">
        <f aca="false">'CalLite Replacement'!X626</f>
        <v>642.7</v>
      </c>
      <c r="AC105" s="24" t="n">
        <f aca="false">'CalLite Replacement'!Y744</f>
        <v>279.6746254</v>
      </c>
      <c r="AD105" s="24" t="n">
        <f aca="false">'CalLite Replacement'!Z797</f>
        <v>184.8067637</v>
      </c>
      <c r="AE105" s="24" t="n">
        <f aca="false">'CalLite Replacement'!AA733</f>
        <v>342.3</v>
      </c>
      <c r="AF105" s="24" t="n">
        <f aca="false">'CalLite Replacement'!AB742</f>
        <v>1500</v>
      </c>
      <c r="AG105" s="17"/>
      <c r="AI105" s="17"/>
    </row>
    <row r="106" customFormat="false" ht="15" hidden="false" customHeight="false" outlineLevel="0" collapsed="false">
      <c r="A106" s="37" t="n">
        <v>28610</v>
      </c>
      <c r="B106" s="24" t="n">
        <f aca="false">B105+1</f>
        <v>100</v>
      </c>
      <c r="C106" s="17" t="n">
        <f aca="false">B106/($B$1+1)</f>
        <v>0.395256916996047</v>
      </c>
      <c r="D106" s="17" t="n">
        <f aca="false">'CalLite Replacement'!B683</f>
        <v>2085</v>
      </c>
      <c r="E106" s="24" t="n">
        <f aca="false">'CalLite Replacement'!C584</f>
        <v>86.77706348</v>
      </c>
      <c r="F106" s="24" t="n">
        <f aca="false">'CalLite Replacement'!D584</f>
        <v>287.2520539</v>
      </c>
      <c r="G106" s="38" t="n">
        <v>79.4431147540984</v>
      </c>
      <c r="H106" s="24" t="n">
        <f aca="false">'CalLite Replacement'!E783</f>
        <v>436.7022604</v>
      </c>
      <c r="I106" s="24" t="n">
        <f aca="false">'CalLite Replacement'!F585</f>
        <v>83.23566319</v>
      </c>
      <c r="J106" s="24" t="n">
        <f aca="false">'CalLite Replacement'!G585</f>
        <v>177.4972996</v>
      </c>
      <c r="K106" s="24" t="n">
        <f aca="false">'CalLite Replacement'!H672</f>
        <v>16.82</v>
      </c>
      <c r="L106" s="24" t="n">
        <f aca="false">'CalLite Replacement'!I712</f>
        <v>200</v>
      </c>
      <c r="M106" s="24" t="n">
        <f aca="false">'CalLite Replacement'!J686</f>
        <v>208.462317</v>
      </c>
      <c r="N106" s="24" t="n">
        <f aca="false">'CalLite Replacement'!K584</f>
        <v>513.5785262</v>
      </c>
      <c r="O106" s="24" t="n">
        <f aca="false">'CalLite Replacement'!L584</f>
        <v>387.1293228</v>
      </c>
      <c r="P106" s="24" t="n">
        <f aca="false">'CalLite Replacement'!M584</f>
        <v>216.5158386</v>
      </c>
      <c r="Q106" s="24" t="n">
        <f aca="false">'CalLite Replacement'!N584</f>
        <v>58.09640835</v>
      </c>
      <c r="R106" s="24" t="n">
        <f aca="false">'CalLite Replacement'!O775</f>
        <v>4039</v>
      </c>
      <c r="S106" s="24" t="n">
        <f aca="false">'CalLite Replacement'!P738</f>
        <v>305.4</v>
      </c>
      <c r="T106" s="24" t="n">
        <f aca="false">'CalLite Replacement'!Q584</f>
        <v>183.9962127</v>
      </c>
      <c r="U106" s="39" t="n">
        <v>696</v>
      </c>
      <c r="V106" s="24" t="n">
        <f aca="false">'CalLite Replacement'!R584</f>
        <v>39.12060661</v>
      </c>
      <c r="W106" s="24" t="n">
        <f aca="false">'CalLite Replacement'!S660</f>
        <v>9574</v>
      </c>
      <c r="X106" s="24" t="n">
        <f aca="false">'CalLite Replacement'!T814</f>
        <v>7334</v>
      </c>
      <c r="Y106" s="24" t="n">
        <f aca="false">'CalLite Replacement'!U773</f>
        <v>16759</v>
      </c>
      <c r="Z106" s="24" t="n">
        <f aca="false">'CalLite Replacement'!V635</f>
        <v>1143</v>
      </c>
      <c r="AA106" s="24" t="n">
        <f aca="false">'CalLite Replacement'!W770</f>
        <v>1476</v>
      </c>
      <c r="AB106" s="24" t="n">
        <f aca="false">'CalLite Replacement'!X746</f>
        <v>640.6</v>
      </c>
      <c r="AC106" s="24" t="n">
        <f aca="false">'CalLite Replacement'!Y585</f>
        <v>278.3346651</v>
      </c>
      <c r="AD106" s="24" t="n">
        <f aca="false">'CalLite Replacement'!Z584</f>
        <v>179.0324698</v>
      </c>
      <c r="AE106" s="24" t="n">
        <f aca="false">'CalLite Replacement'!AA608</f>
        <v>341.3</v>
      </c>
      <c r="AF106" s="24" t="n">
        <f aca="false">'CalLite Replacement'!AB778</f>
        <v>1500</v>
      </c>
      <c r="AG106" s="17"/>
      <c r="AI106" s="17"/>
    </row>
    <row r="107" customFormat="false" ht="15" hidden="false" customHeight="false" outlineLevel="0" collapsed="false">
      <c r="A107" s="37" t="n">
        <v>28641</v>
      </c>
      <c r="B107" s="24" t="n">
        <f aca="false">B106+1</f>
        <v>101</v>
      </c>
      <c r="C107" s="17" t="n">
        <f aca="false">B107/($B$1+1)</f>
        <v>0.399209486166008</v>
      </c>
      <c r="D107" s="17" t="n">
        <f aca="false">'CalLite Replacement'!B802</f>
        <v>2039</v>
      </c>
      <c r="E107" s="24" t="n">
        <f aca="false">'CalLite Replacement'!C740</f>
        <v>85.20220812</v>
      </c>
      <c r="F107" s="24" t="n">
        <f aca="false">'CalLite Replacement'!D740</f>
        <v>282.0389201</v>
      </c>
      <c r="G107" s="38" t="n">
        <v>78.6537704918033</v>
      </c>
      <c r="H107" s="24" t="n">
        <f aca="false">'CalLite Replacement'!E729</f>
        <v>434.8442003</v>
      </c>
      <c r="I107" s="24" t="n">
        <f aca="false">'CalLite Replacement'!F594</f>
        <v>80.97940308</v>
      </c>
      <c r="J107" s="24" t="n">
        <f aca="false">'CalLite Replacement'!G594</f>
        <v>172.6858995</v>
      </c>
      <c r="K107" s="24" t="n">
        <f aca="false">'CalLite Replacement'!H696</f>
        <v>16.64</v>
      </c>
      <c r="L107" s="24" t="n">
        <f aca="false">'CalLite Replacement'!I713</f>
        <v>200</v>
      </c>
      <c r="M107" s="24" t="n">
        <f aca="false">'CalLite Replacement'!J584</f>
        <v>207.6794534</v>
      </c>
      <c r="N107" s="24" t="n">
        <f aca="false">'CalLite Replacement'!K740</f>
        <v>504.2579539</v>
      </c>
      <c r="O107" s="24" t="n">
        <f aca="false">'CalLite Replacement'!L740</f>
        <v>380.1035874</v>
      </c>
      <c r="P107" s="24" t="n">
        <f aca="false">'CalLite Replacement'!M740</f>
        <v>212.5864463</v>
      </c>
      <c r="Q107" s="24" t="n">
        <f aca="false">'CalLite Replacement'!N740</f>
        <v>57.04205785</v>
      </c>
      <c r="R107" s="24" t="n">
        <f aca="false">'CalLite Replacement'!O722</f>
        <v>3980</v>
      </c>
      <c r="S107" s="24" t="n">
        <f aca="false">'CalLite Replacement'!P787</f>
        <v>304</v>
      </c>
      <c r="T107" s="24" t="n">
        <f aca="false">'CalLite Replacement'!Q740</f>
        <v>180.656996</v>
      </c>
      <c r="U107" s="39" t="n">
        <v>664</v>
      </c>
      <c r="V107" s="24" t="n">
        <f aca="false">'CalLite Replacement'!R740</f>
        <v>38.41063448</v>
      </c>
      <c r="W107" s="24" t="n">
        <f aca="false">'CalLite Replacement'!S683</f>
        <v>9466</v>
      </c>
      <c r="X107" s="24" t="n">
        <f aca="false">'CalLite Replacement'!T717</f>
        <v>7311</v>
      </c>
      <c r="Y107" s="24" t="n">
        <f aca="false">'CalLite Replacement'!U750</f>
        <v>16636</v>
      </c>
      <c r="Z107" s="24" t="n">
        <f aca="false">'CalLite Replacement'!V828</f>
        <v>1142</v>
      </c>
      <c r="AA107" s="24" t="n">
        <f aca="false">'CalLite Replacement'!W639</f>
        <v>1471</v>
      </c>
      <c r="AB107" s="24" t="n">
        <f aca="false">'CalLite Replacement'!X818</f>
        <v>640.5</v>
      </c>
      <c r="AC107" s="24" t="n">
        <f aca="false">'CalLite Replacement'!Y594</f>
        <v>270.7898774</v>
      </c>
      <c r="AD107" s="24" t="n">
        <f aca="false">'CalLite Replacement'!Z740</f>
        <v>175.7833365</v>
      </c>
      <c r="AE107" s="24" t="n">
        <f aca="false">'CalLite Replacement'!AA800</f>
        <v>338.9</v>
      </c>
      <c r="AF107" s="24" t="n">
        <f aca="false">'CalLite Replacement'!AB823</f>
        <v>1478</v>
      </c>
      <c r="AG107" s="17"/>
      <c r="AI107" s="17"/>
    </row>
    <row r="108" customFormat="false" ht="15" hidden="false" customHeight="false" outlineLevel="0" collapsed="false">
      <c r="A108" s="37" t="n">
        <v>28671</v>
      </c>
      <c r="B108" s="24" t="n">
        <f aca="false">B107+1</f>
        <v>102</v>
      </c>
      <c r="C108" s="17" t="n">
        <f aca="false">B108/($B$1+1)</f>
        <v>0.403162055335968</v>
      </c>
      <c r="D108" s="17" t="n">
        <f aca="false">'CalLite Replacement'!B714</f>
        <v>1989</v>
      </c>
      <c r="E108" s="24" t="n">
        <f aca="false">'CalLite Replacement'!C699</f>
        <v>85.09260183</v>
      </c>
      <c r="F108" s="24" t="n">
        <f aca="false">'CalLite Replacement'!D699</f>
        <v>281.6760981</v>
      </c>
      <c r="G108" s="38" t="n">
        <v>75.812131147541</v>
      </c>
      <c r="H108" s="24" t="n">
        <f aca="false">'CalLite Replacement'!E800</f>
        <v>429.5914067</v>
      </c>
      <c r="I108" s="24" t="n">
        <f aca="false">'CalLite Replacement'!F750</f>
        <v>80.86183034</v>
      </c>
      <c r="J108" s="24" t="n">
        <f aca="false">'CalLite Replacement'!G750</f>
        <v>172.4351795</v>
      </c>
      <c r="K108" s="24" t="n">
        <f aca="false">'CalLite Replacement'!H674</f>
        <v>16.62</v>
      </c>
      <c r="L108" s="24" t="n">
        <f aca="false">'CalLite Replacement'!I714</f>
        <v>200</v>
      </c>
      <c r="M108" s="24" t="n">
        <f aca="false">'CalLite Replacement'!J601</f>
        <v>199.6188429</v>
      </c>
      <c r="N108" s="24" t="n">
        <f aca="false">'CalLite Replacement'!K699</f>
        <v>503.6092636</v>
      </c>
      <c r="O108" s="24" t="n">
        <f aca="false">'CalLite Replacement'!L699</f>
        <v>379.6146125</v>
      </c>
      <c r="P108" s="24" t="n">
        <f aca="false">'CalLite Replacement'!M699</f>
        <v>212.3129697</v>
      </c>
      <c r="Q108" s="24" t="n">
        <f aca="false">'CalLite Replacement'!N699</f>
        <v>56.9686775</v>
      </c>
      <c r="R108" s="24" t="n">
        <f aca="false">'CalLite Replacement'!O682</f>
        <v>3955</v>
      </c>
      <c r="S108" s="24" t="n">
        <f aca="false">'CalLite Replacement'!P730</f>
        <v>303.9</v>
      </c>
      <c r="T108" s="24" t="n">
        <f aca="false">'CalLite Replacement'!Q699</f>
        <v>180.4245942</v>
      </c>
      <c r="U108" s="39" t="n">
        <v>658</v>
      </c>
      <c r="V108" s="24" t="n">
        <f aca="false">'CalLite Replacement'!R699</f>
        <v>38.36122206</v>
      </c>
      <c r="W108" s="24" t="n">
        <f aca="false">'CalLite Replacement'!S684</f>
        <v>9431</v>
      </c>
      <c r="X108" s="24" t="n">
        <f aca="false">'CalLite Replacement'!T824</f>
        <v>7310</v>
      </c>
      <c r="Y108" s="24" t="n">
        <f aca="false">'CalLite Replacement'!U765</f>
        <v>16589</v>
      </c>
      <c r="Z108" s="24" t="n">
        <f aca="false">'CalLite Replacement'!V599</f>
        <v>1140</v>
      </c>
      <c r="AA108" s="24" t="n">
        <f aca="false">'CalLite Replacement'!W646</f>
        <v>1471</v>
      </c>
      <c r="AB108" s="24" t="n">
        <f aca="false">'CalLite Replacement'!X770</f>
        <v>635.6</v>
      </c>
      <c r="AC108" s="24" t="n">
        <f aca="false">'CalLite Replacement'!Y750</f>
        <v>270.3967218</v>
      </c>
      <c r="AD108" s="24" t="n">
        <f aca="false">'CalLite Replacement'!Z699</f>
        <v>175.5572044</v>
      </c>
      <c r="AE108" s="24" t="n">
        <f aca="false">'CalLite Replacement'!AA776</f>
        <v>326.7</v>
      </c>
      <c r="AF108" s="24" t="n">
        <f aca="false">'CalLite Replacement'!AB646</f>
        <v>1468</v>
      </c>
      <c r="AG108" s="17"/>
      <c r="AI108" s="17"/>
    </row>
    <row r="109" customFormat="false" ht="15" hidden="false" customHeight="false" outlineLevel="0" collapsed="false">
      <c r="A109" s="37" t="n">
        <v>28702</v>
      </c>
      <c r="B109" s="24" t="n">
        <f aca="false">B108+1</f>
        <v>103</v>
      </c>
      <c r="C109" s="17" t="n">
        <f aca="false">B109/($B$1+1)</f>
        <v>0.407114624505929</v>
      </c>
      <c r="D109" s="17" t="n">
        <f aca="false">'CalLite Replacement'!B824</f>
        <v>1982</v>
      </c>
      <c r="E109" s="24" t="n">
        <f aca="false">'CalLite Replacement'!C758</f>
        <v>84.32994807</v>
      </c>
      <c r="F109" s="24" t="n">
        <f aca="false">'CalLite Replacement'!D758</f>
        <v>279.1515386</v>
      </c>
      <c r="G109" s="38" t="n">
        <v>74.1281967213115</v>
      </c>
      <c r="H109" s="24" t="n">
        <f aca="false">'CalLite Replacement'!E603</f>
        <v>428.3513701</v>
      </c>
      <c r="I109" s="24" t="n">
        <f aca="false">'CalLite Replacement'!F796</f>
        <v>79.75077158</v>
      </c>
      <c r="J109" s="24" t="n">
        <f aca="false">'CalLite Replacement'!G796</f>
        <v>170.0658835</v>
      </c>
      <c r="K109" s="24" t="n">
        <f aca="false">'CalLite Replacement'!H625</f>
        <v>16.54</v>
      </c>
      <c r="L109" s="24" t="n">
        <f aca="false">'CalLite Replacement'!I715</f>
        <v>200</v>
      </c>
      <c r="M109" s="24" t="n">
        <f aca="false">'CalLite Replacement'!J717</f>
        <v>199.1913743</v>
      </c>
      <c r="N109" s="24" t="n">
        <f aca="false">'CalLite Replacement'!K758</f>
        <v>499.0955986</v>
      </c>
      <c r="O109" s="24" t="n">
        <f aca="false">'CalLite Replacement'!L758</f>
        <v>376.2122661</v>
      </c>
      <c r="P109" s="24" t="n">
        <f aca="false">'CalLite Replacement'!M758</f>
        <v>210.4100865</v>
      </c>
      <c r="Q109" s="24" t="n">
        <f aca="false">'CalLite Replacement'!N758</f>
        <v>56.45808815</v>
      </c>
      <c r="R109" s="24" t="n">
        <f aca="false">'CalLite Replacement'!O758</f>
        <v>3830</v>
      </c>
      <c r="S109" s="24" t="n">
        <f aca="false">'CalLite Replacement'!P722</f>
        <v>302.4</v>
      </c>
      <c r="T109" s="24" t="n">
        <f aca="false">'CalLite Replacement'!Q758</f>
        <v>178.8075148</v>
      </c>
      <c r="U109" s="39" t="n">
        <v>657</v>
      </c>
      <c r="V109" s="24" t="n">
        <f aca="false">'CalLite Replacement'!R758</f>
        <v>38.01740451</v>
      </c>
      <c r="W109" s="24" t="n">
        <f aca="false">'CalLite Replacement'!S775</f>
        <v>9398</v>
      </c>
      <c r="X109" s="24" t="n">
        <f aca="false">'CalLite Replacement'!T801</f>
        <v>7301</v>
      </c>
      <c r="Y109" s="24" t="n">
        <f aca="false">'CalLite Replacement'!U634</f>
        <v>16495</v>
      </c>
      <c r="Z109" s="24" t="n">
        <f aca="false">'CalLite Replacement'!V663</f>
        <v>1130</v>
      </c>
      <c r="AA109" s="24" t="n">
        <f aca="false">'CalLite Replacement'!W831</f>
        <v>1470</v>
      </c>
      <c r="AB109" s="24" t="n">
        <f aca="false">'CalLite Replacement'!X758</f>
        <v>635.5</v>
      </c>
      <c r="AC109" s="24" t="n">
        <f aca="false">'CalLite Replacement'!Y796</f>
        <v>266.6814133</v>
      </c>
      <c r="AD109" s="24" t="n">
        <f aca="false">'CalLite Replacement'!Z758</f>
        <v>173.9837496</v>
      </c>
      <c r="AE109" s="24" t="n">
        <f aca="false">'CalLite Replacement'!AA821</f>
        <v>325.2</v>
      </c>
      <c r="AF109" s="24" t="n">
        <f aca="false">'CalLite Replacement'!AB772</f>
        <v>1462</v>
      </c>
      <c r="AG109" s="17"/>
      <c r="AI109" s="17"/>
    </row>
    <row r="110" customFormat="false" ht="15" hidden="false" customHeight="false" outlineLevel="0" collapsed="false">
      <c r="A110" s="37" t="n">
        <v>28733</v>
      </c>
      <c r="B110" s="24" t="n">
        <f aca="false">B109+1</f>
        <v>104</v>
      </c>
      <c r="C110" s="17" t="n">
        <f aca="false">B110/($B$1+1)</f>
        <v>0.411067193675889</v>
      </c>
      <c r="D110" s="17" t="n">
        <f aca="false">'CalLite Replacement'!B752</f>
        <v>1970</v>
      </c>
      <c r="E110" s="24" t="n">
        <f aca="false">'CalLite Replacement'!C717</f>
        <v>81.37310084</v>
      </c>
      <c r="F110" s="24" t="n">
        <f aca="false">'CalLite Replacement'!D717</f>
        <v>269.3636937</v>
      </c>
      <c r="G110" s="38" t="n">
        <v>73.075737704918</v>
      </c>
      <c r="H110" s="24" t="n">
        <f aca="false">'CalLite Replacement'!E773</f>
        <v>419.9069294</v>
      </c>
      <c r="I110" s="24" t="n">
        <f aca="false">'CalLite Replacement'!F703</f>
        <v>79.17132026</v>
      </c>
      <c r="J110" s="24" t="n">
        <f aca="false">'CalLite Replacement'!G703</f>
        <v>168.8302227</v>
      </c>
      <c r="K110" s="24" t="n">
        <f aca="false">'CalLite Replacement'!H721</f>
        <v>16.44</v>
      </c>
      <c r="L110" s="24" t="n">
        <f aca="false">'CalLite Replacement'!I716</f>
        <v>200</v>
      </c>
      <c r="M110" s="24" t="n">
        <f aca="false">'CalLite Replacement'!J741</f>
        <v>193.6255183</v>
      </c>
      <c r="N110" s="24" t="n">
        <f aca="false">'CalLite Replacement'!K717</f>
        <v>481.595891</v>
      </c>
      <c r="O110" s="24" t="n">
        <f aca="false">'CalLite Replacement'!L717</f>
        <v>363.0211967</v>
      </c>
      <c r="P110" s="24" t="n">
        <f aca="false">'CalLite Replacement'!M717</f>
        <v>203.0325119</v>
      </c>
      <c r="Q110" s="24" t="n">
        <f aca="false">'CalLite Replacement'!N717</f>
        <v>54.47850741</v>
      </c>
      <c r="R110" s="24" t="n">
        <f aca="false">'CalLite Replacement'!O814</f>
        <v>3737</v>
      </c>
      <c r="S110" s="24" t="n">
        <f aca="false">'CalLite Replacement'!P823</f>
        <v>299.6</v>
      </c>
      <c r="T110" s="24" t="n">
        <f aca="false">'CalLite Replacement'!Q717</f>
        <v>172.538016</v>
      </c>
      <c r="U110" s="39" t="n">
        <v>640</v>
      </c>
      <c r="V110" s="24" t="n">
        <f aca="false">'CalLite Replacement'!R717</f>
        <v>36.68440645</v>
      </c>
      <c r="W110" s="24" t="n">
        <f aca="false">'CalLite Replacement'!S599</f>
        <v>9396</v>
      </c>
      <c r="X110" s="24" t="n">
        <f aca="false">'CalLite Replacement'!T743</f>
        <v>7235</v>
      </c>
      <c r="Y110" s="24" t="n">
        <f aca="false">'CalLite Replacement'!U607</f>
        <v>16291</v>
      </c>
      <c r="Z110" s="24" t="n">
        <f aca="false">'CalLite Replacement'!V817</f>
        <v>1100</v>
      </c>
      <c r="AA110" s="24" t="n">
        <f aca="false">'CalLite Replacement'!W649</f>
        <v>1463</v>
      </c>
      <c r="AB110" s="24" t="n">
        <f aca="false">'CalLite Replacement'!X593</f>
        <v>596.5</v>
      </c>
      <c r="AC110" s="24" t="n">
        <f aca="false">'CalLite Replacement'!Y703</f>
        <v>264.7437656</v>
      </c>
      <c r="AD110" s="24" t="n">
        <f aca="false">'CalLite Replacement'!Z717</f>
        <v>167.8833857</v>
      </c>
      <c r="AE110" s="24" t="n">
        <f aca="false">'CalLite Replacement'!AA609</f>
        <v>323.5</v>
      </c>
      <c r="AF110" s="24" t="n">
        <f aca="false">'CalLite Replacement'!AB749</f>
        <v>1417</v>
      </c>
      <c r="AG110" s="17"/>
      <c r="AI110" s="17"/>
    </row>
    <row r="111" customFormat="false" ht="15" hidden="false" customHeight="false" outlineLevel="0" collapsed="false">
      <c r="A111" s="37" t="n">
        <v>28763</v>
      </c>
      <c r="B111" s="24" t="n">
        <f aca="false">B110+1</f>
        <v>105</v>
      </c>
      <c r="C111" s="17" t="n">
        <f aca="false">B111/($B$1+1)</f>
        <v>0.41501976284585</v>
      </c>
      <c r="D111" s="17" t="n">
        <f aca="false">'CalLite Replacement'!B761</f>
        <v>1868</v>
      </c>
      <c r="E111" s="24" t="n">
        <f aca="false">'CalLite Replacement'!C832</f>
        <v>78.52998739</v>
      </c>
      <c r="F111" s="24" t="n">
        <f aca="false">'CalLite Replacement'!D832</f>
        <v>259.9523338</v>
      </c>
      <c r="G111" s="38" t="n">
        <v>72.8126229508197</v>
      </c>
      <c r="H111" s="24" t="n">
        <f aca="false">'CalLite Replacement'!E643</f>
        <v>409.3737322</v>
      </c>
      <c r="I111" s="24" t="n">
        <f aca="false">'CalLite Replacement'!F775</f>
        <v>78.93546906</v>
      </c>
      <c r="J111" s="24" t="n">
        <f aca="false">'CalLite Replacement'!G775</f>
        <v>168.3272778</v>
      </c>
      <c r="K111" s="24" t="n">
        <f aca="false">'CalLite Replacement'!H649</f>
        <v>16.43</v>
      </c>
      <c r="L111" s="24" t="n">
        <f aca="false">'CalLite Replacement'!I718</f>
        <v>200</v>
      </c>
      <c r="M111" s="24" t="n">
        <f aca="false">'CalLite Replacement'!J748</f>
        <v>176.5706327</v>
      </c>
      <c r="N111" s="24" t="n">
        <f aca="false">'CalLite Replacement'!K832</f>
        <v>464.7693016</v>
      </c>
      <c r="O111" s="24" t="n">
        <f aca="false">'CalLite Replacement'!L832</f>
        <v>350.3375157</v>
      </c>
      <c r="P111" s="24" t="n">
        <f aca="false">'CalLite Replacement'!M832</f>
        <v>195.9387123</v>
      </c>
      <c r="Q111" s="24" t="n">
        <f aca="false">'CalLite Replacement'!N832</f>
        <v>52.57507033</v>
      </c>
      <c r="R111" s="24" t="n">
        <f aca="false">'CalLite Replacement'!O787</f>
        <v>3616</v>
      </c>
      <c r="S111" s="24" t="n">
        <f aca="false">'CalLite Replacement'!P650</f>
        <v>297.6</v>
      </c>
      <c r="T111" s="24" t="n">
        <f aca="false">'CalLite Replacement'!Q832</f>
        <v>166.5096707</v>
      </c>
      <c r="U111" s="39" t="n">
        <v>635</v>
      </c>
      <c r="V111" s="24" t="n">
        <f aca="false">'CalLite Replacement'!R832</f>
        <v>35.40268155</v>
      </c>
      <c r="W111" s="24" t="n">
        <f aca="false">'CalLite Replacement'!S740</f>
        <v>9396</v>
      </c>
      <c r="X111" s="24" t="n">
        <f aca="false">'CalLite Replacement'!T706</f>
        <v>7121</v>
      </c>
      <c r="Y111" s="24" t="n">
        <f aca="false">'CalLite Replacement'!U821</f>
        <v>16234</v>
      </c>
      <c r="Z111" s="24" t="n">
        <f aca="false">'CalLite Replacement'!V671</f>
        <v>1088</v>
      </c>
      <c r="AA111" s="24" t="n">
        <f aca="false">'CalLite Replacement'!W708</f>
        <v>1455</v>
      </c>
      <c r="AB111" s="24" t="n">
        <f aca="false">'CalLite Replacement'!X782</f>
        <v>584.9</v>
      </c>
      <c r="AC111" s="24" t="n">
        <f aca="false">'CalLite Replacement'!Y775</f>
        <v>263.9550945</v>
      </c>
      <c r="AD111" s="24" t="n">
        <f aca="false">'CalLite Replacement'!Z832</f>
        <v>162.0176696</v>
      </c>
      <c r="AE111" s="24" t="n">
        <f aca="false">'CalLite Replacement'!AA592</f>
        <v>321.5</v>
      </c>
      <c r="AF111" s="24" t="n">
        <f aca="false">'CalLite Replacement'!AB771</f>
        <v>1408</v>
      </c>
      <c r="AG111" s="17"/>
      <c r="AI111" s="17"/>
    </row>
    <row r="112" customFormat="false" ht="15" hidden="false" customHeight="false" outlineLevel="0" collapsed="false">
      <c r="A112" s="37" t="n">
        <v>28794</v>
      </c>
      <c r="B112" s="24" t="n">
        <f aca="false">B111+1</f>
        <v>106</v>
      </c>
      <c r="C112" s="17" t="n">
        <f aca="false">B112/($B$1+1)</f>
        <v>0.41897233201581</v>
      </c>
      <c r="D112" s="17" t="n">
        <f aca="false">'CalLite Replacement'!B647</f>
        <v>1821</v>
      </c>
      <c r="E112" s="24" t="n">
        <f aca="false">'CalLite Replacement'!C751</f>
        <v>76.71687236</v>
      </c>
      <c r="F112" s="24" t="n">
        <f aca="false">'CalLite Replacement'!D751</f>
        <v>253.9505057</v>
      </c>
      <c r="G112" s="38" t="n">
        <v>69.1114754098361</v>
      </c>
      <c r="H112" s="24" t="n">
        <f aca="false">'CalLite Replacement'!E596</f>
        <v>392.8729524</v>
      </c>
      <c r="I112" s="24" t="n">
        <f aca="false">'CalLite Replacement'!F758</f>
        <v>78.61699818</v>
      </c>
      <c r="J112" s="24" t="n">
        <f aca="false">'CalLite Replacement'!G758</f>
        <v>167.6481491</v>
      </c>
      <c r="K112" s="24" t="n">
        <f aca="false">'CalLite Replacement'!H781</f>
        <v>16.42</v>
      </c>
      <c r="L112" s="24" t="n">
        <f aca="false">'CalLite Replacement'!I722</f>
        <v>200</v>
      </c>
      <c r="M112" s="24" t="n">
        <f aca="false">'CalLite Replacement'!J633</f>
        <v>173.1026461</v>
      </c>
      <c r="N112" s="24" t="n">
        <f aca="false">'CalLite Replacement'!K751</f>
        <v>454.0386211</v>
      </c>
      <c r="O112" s="24" t="n">
        <f aca="false">'CalLite Replacement'!L751</f>
        <v>342.2488577</v>
      </c>
      <c r="P112" s="24" t="n">
        <f aca="false">'CalLite Replacement'!M751</f>
        <v>191.4148427</v>
      </c>
      <c r="Q112" s="24" t="n">
        <f aca="false">'CalLite Replacement'!N751</f>
        <v>51.36120728</v>
      </c>
      <c r="R112" s="24" t="n">
        <f aca="false">'CalLite Replacement'!O639</f>
        <v>3601</v>
      </c>
      <c r="S112" s="24" t="n">
        <f aca="false">'CalLite Replacement'!P731</f>
        <v>295.7</v>
      </c>
      <c r="T112" s="24" t="n">
        <f aca="false">'CalLite Replacement'!Q751</f>
        <v>162.6652643</v>
      </c>
      <c r="U112" s="39" t="n">
        <v>621</v>
      </c>
      <c r="V112" s="24" t="n">
        <f aca="false">'CalLite Replacement'!R751</f>
        <v>34.58529782</v>
      </c>
      <c r="W112" s="24" t="n">
        <f aca="false">'CalLite Replacement'!S744</f>
        <v>9297</v>
      </c>
      <c r="X112" s="24" t="n">
        <f aca="false">'CalLite Replacement'!T713</f>
        <v>7118</v>
      </c>
      <c r="Y112" s="24" t="n">
        <f aca="false">'CalLite Replacement'!U800</f>
        <v>16182</v>
      </c>
      <c r="Z112" s="24" t="n">
        <f aca="false">'CalLite Replacement'!V804</f>
        <v>1085</v>
      </c>
      <c r="AA112" s="24" t="n">
        <f aca="false">'CalLite Replacement'!W817</f>
        <v>1452</v>
      </c>
      <c r="AB112" s="24" t="n">
        <f aca="false">'CalLite Replacement'!X806</f>
        <v>582.5</v>
      </c>
      <c r="AC112" s="24" t="n">
        <f aca="false">'CalLite Replacement'!Y758</f>
        <v>262.8901485</v>
      </c>
      <c r="AD112" s="24" t="n">
        <f aca="false">'CalLite Replacement'!Z751</f>
        <v>158.2769753</v>
      </c>
      <c r="AE112" s="24" t="n">
        <f aca="false">'CalLite Replacement'!AA801</f>
        <v>321.3</v>
      </c>
      <c r="AF112" s="24" t="n">
        <f aca="false">'CalLite Replacement'!AB608</f>
        <v>1323</v>
      </c>
      <c r="AG112" s="17"/>
      <c r="AI112" s="17"/>
    </row>
    <row r="113" customFormat="false" ht="15" hidden="false" customHeight="false" outlineLevel="0" collapsed="false">
      <c r="A113" s="37" t="n">
        <v>28824</v>
      </c>
      <c r="B113" s="24" t="n">
        <f aca="false">B112+1</f>
        <v>107</v>
      </c>
      <c r="C113" s="17" t="n">
        <f aca="false">B113/($B$1+1)</f>
        <v>0.422924901185771</v>
      </c>
      <c r="D113" s="17" t="n">
        <f aca="false">'CalLite Replacement'!B588</f>
        <v>1818</v>
      </c>
      <c r="E113" s="24" t="n">
        <f aca="false">'CalLite Replacement'!C680</f>
        <v>75.81358643</v>
      </c>
      <c r="F113" s="24" t="n">
        <f aca="false">'CalLite Replacement'!D680</f>
        <v>250.9604213</v>
      </c>
      <c r="G113" s="38" t="n">
        <v>65.7962295081967</v>
      </c>
      <c r="H113" s="24" t="n">
        <f aca="false">'CalLite Replacement'!E642</f>
        <v>391.9473599</v>
      </c>
      <c r="I113" s="24" t="n">
        <f aca="false">'CalLite Replacement'!F794</f>
        <v>78.32606096</v>
      </c>
      <c r="J113" s="24" t="n">
        <f aca="false">'CalLite Replacement'!G794</f>
        <v>167.0277352</v>
      </c>
      <c r="K113" s="24" t="n">
        <f aca="false">'CalLite Replacement'!H804</f>
        <v>16.35</v>
      </c>
      <c r="L113" s="24" t="n">
        <f aca="false">'CalLite Replacement'!I723</f>
        <v>200</v>
      </c>
      <c r="M113" s="24" t="n">
        <f aca="false">'CalLite Replacement'!J622</f>
        <v>172.3375088</v>
      </c>
      <c r="N113" s="24" t="n">
        <f aca="false">'CalLite Replacement'!K680</f>
        <v>448.6926432</v>
      </c>
      <c r="O113" s="24" t="n">
        <f aca="false">'CalLite Replacement'!L680</f>
        <v>338.2191238</v>
      </c>
      <c r="P113" s="24" t="n">
        <f aca="false">'CalLite Replacement'!M680</f>
        <v>189.1610708</v>
      </c>
      <c r="Q113" s="24" t="n">
        <f aca="false">'CalLite Replacement'!N680</f>
        <v>50.75646604</v>
      </c>
      <c r="R113" s="24" t="n">
        <f aca="false">'CalLite Replacement'!O640</f>
        <v>3598</v>
      </c>
      <c r="S113" s="24" t="n">
        <f aca="false">'CalLite Replacement'!P818</f>
        <v>295.3</v>
      </c>
      <c r="T113" s="24" t="n">
        <f aca="false">'CalLite Replacement'!Q680</f>
        <v>160.7499979</v>
      </c>
      <c r="U113" s="39" t="n">
        <v>605</v>
      </c>
      <c r="V113" s="24" t="n">
        <f aca="false">'CalLite Replacement'!R680</f>
        <v>34.17808084</v>
      </c>
      <c r="W113" s="24" t="n">
        <f aca="false">'CalLite Replacement'!S790</f>
        <v>9278</v>
      </c>
      <c r="X113" s="24" t="n">
        <f aca="false">'CalLite Replacement'!T774</f>
        <v>7116</v>
      </c>
      <c r="Y113" s="24" t="n">
        <f aca="false">'CalLite Replacement'!U588</f>
        <v>15553</v>
      </c>
      <c r="Z113" s="24" t="n">
        <f aca="false">'CalLite Replacement'!V649</f>
        <v>1084</v>
      </c>
      <c r="AA113" s="24" t="n">
        <f aca="false">'CalLite Replacement'!W712</f>
        <v>1446</v>
      </c>
      <c r="AB113" s="24" t="n">
        <f aca="false">'CalLite Replacement'!X830</f>
        <v>582.4</v>
      </c>
      <c r="AC113" s="24" t="n">
        <f aca="false">'CalLite Replacement'!Y794</f>
        <v>261.9172733</v>
      </c>
      <c r="AD113" s="24" t="n">
        <f aca="false">'CalLite Replacement'!Z680</f>
        <v>156.4133779</v>
      </c>
      <c r="AE113" s="24" t="n">
        <f aca="false">'CalLite Replacement'!AA820</f>
        <v>313.2</v>
      </c>
      <c r="AF113" s="24" t="n">
        <f aca="false">'CalLite Replacement'!AB815</f>
        <v>1285</v>
      </c>
      <c r="AG113" s="17"/>
      <c r="AI113" s="17"/>
    </row>
    <row r="114" customFormat="false" ht="15" hidden="false" customHeight="false" outlineLevel="0" collapsed="false">
      <c r="A114" s="37" t="n">
        <v>28855</v>
      </c>
      <c r="B114" s="24" t="n">
        <f aca="false">B113+1</f>
        <v>108</v>
      </c>
      <c r="C114" s="17" t="n">
        <f aca="false">B114/($B$1+1)</f>
        <v>0.426877470355731</v>
      </c>
      <c r="D114" s="17" t="n">
        <f aca="false">'CalLite Replacement'!B592</f>
        <v>1762</v>
      </c>
      <c r="E114" s="24" t="n">
        <f aca="false">'CalLite Replacement'!C692</f>
        <v>75.68603172</v>
      </c>
      <c r="F114" s="24" t="n">
        <f aca="false">'CalLite Replacement'!D692</f>
        <v>250.5381859</v>
      </c>
      <c r="G114" s="38" t="n">
        <v>65.3226229508197</v>
      </c>
      <c r="H114" s="24" t="n">
        <f aca="false">'CalLite Replacement'!E797</f>
        <v>383.4541872</v>
      </c>
      <c r="I114" s="24" t="n">
        <f aca="false">'CalLite Replacement'!F730</f>
        <v>78.05053287</v>
      </c>
      <c r="J114" s="24" t="n">
        <f aca="false">'CalLite Replacement'!G730</f>
        <v>166.4401806</v>
      </c>
      <c r="K114" s="24" t="n">
        <f aca="false">'CalLite Replacement'!H744</f>
        <v>16.2</v>
      </c>
      <c r="L114" s="24" t="n">
        <f aca="false">'CalLite Replacement'!I724</f>
        <v>200</v>
      </c>
      <c r="M114" s="24" t="n">
        <f aca="false">'CalLite Replacement'!J810</f>
        <v>170.3469924</v>
      </c>
      <c r="N114" s="24" t="n">
        <f aca="false">'CalLite Replacement'!K692</f>
        <v>447.9377276</v>
      </c>
      <c r="O114" s="24" t="n">
        <f aca="false">'CalLite Replacement'!L692</f>
        <v>337.6500775</v>
      </c>
      <c r="P114" s="24" t="n">
        <f aca="false">'CalLite Replacement'!M692</f>
        <v>188.8428114</v>
      </c>
      <c r="Q114" s="24" t="n">
        <f aca="false">'CalLite Replacement'!N692</f>
        <v>50.6710694</v>
      </c>
      <c r="R114" s="24" t="n">
        <f aca="false">'CalLite Replacement'!O642</f>
        <v>3598</v>
      </c>
      <c r="S114" s="24" t="n">
        <f aca="false">'CalLite Replacement'!P741</f>
        <v>293.2</v>
      </c>
      <c r="T114" s="24" t="n">
        <f aca="false">'CalLite Replacement'!Q692</f>
        <v>160.4795396</v>
      </c>
      <c r="U114" s="39" t="n">
        <v>571</v>
      </c>
      <c r="V114" s="24" t="n">
        <f aca="false">'CalLite Replacement'!R692</f>
        <v>34.12057696</v>
      </c>
      <c r="W114" s="24" t="n">
        <f aca="false">'CalLite Replacement'!S672</f>
        <v>9264</v>
      </c>
      <c r="X114" s="24" t="n">
        <f aca="false">'CalLite Replacement'!T622</f>
        <v>7113</v>
      </c>
      <c r="Y114" s="24" t="n">
        <f aca="false">'CalLite Replacement'!U808</f>
        <v>15542</v>
      </c>
      <c r="Z114" s="24" t="n">
        <f aca="false">'CalLite Replacement'!V767</f>
        <v>1068</v>
      </c>
      <c r="AA114" s="24" t="n">
        <f aca="false">'CalLite Replacement'!W731</f>
        <v>1430</v>
      </c>
      <c r="AB114" s="24" t="n">
        <f aca="false">'CalLite Replacement'!X794</f>
        <v>577.4</v>
      </c>
      <c r="AC114" s="24" t="n">
        <f aca="false">'CalLite Replacement'!Y730</f>
        <v>260.9959252</v>
      </c>
      <c r="AD114" s="24" t="n">
        <f aca="false">'CalLite Replacement'!Z692</f>
        <v>156.1502158</v>
      </c>
      <c r="AE114" s="24" t="n">
        <f aca="false">'CalLite Replacement'!AA777</f>
        <v>310.3</v>
      </c>
      <c r="AF114" s="24" t="n">
        <f aca="false">'CalLite Replacement'!AB724</f>
        <v>1275</v>
      </c>
      <c r="AG114" s="17"/>
      <c r="AI114" s="17"/>
    </row>
    <row r="115" customFormat="false" ht="15" hidden="false" customHeight="false" outlineLevel="0" collapsed="false">
      <c r="A115" s="37" t="n">
        <v>28886</v>
      </c>
      <c r="B115" s="24" t="n">
        <f aca="false">B114+1</f>
        <v>109</v>
      </c>
      <c r="C115" s="17" t="n">
        <f aca="false">B115/($B$1+1)</f>
        <v>0.430830039525692</v>
      </c>
      <c r="D115" s="17" t="n">
        <f aca="false">'CalLite Replacement'!B736</f>
        <v>1749</v>
      </c>
      <c r="E115" s="24" t="n">
        <f aca="false">'CalLite Replacement'!C804</f>
        <v>74.77514613</v>
      </c>
      <c r="F115" s="24" t="n">
        <f aca="false">'CalLite Replacement'!D804</f>
        <v>247.5229449</v>
      </c>
      <c r="G115" s="38" t="n">
        <v>65.112131147541</v>
      </c>
      <c r="H115" s="24" t="n">
        <f aca="false">'CalLite Replacement'!E585</f>
        <v>380.7911709</v>
      </c>
      <c r="I115" s="24" t="n">
        <f aca="false">'CalLite Replacement'!F804</f>
        <v>77.42068725</v>
      </c>
      <c r="J115" s="24" t="n">
        <f aca="false">'CalLite Replacement'!G804</f>
        <v>165.0970557</v>
      </c>
      <c r="K115" s="24" t="n">
        <f aca="false">'CalLite Replacement'!H793</f>
        <v>16.09</v>
      </c>
      <c r="L115" s="24" t="n">
        <f aca="false">'CalLite Replacement'!I725</f>
        <v>200</v>
      </c>
      <c r="M115" s="24" t="n">
        <f aca="false">'CalLite Replacement'!J742</f>
        <v>170.282563</v>
      </c>
      <c r="N115" s="24" t="n">
        <f aca="false">'CalLite Replacement'!K804</f>
        <v>442.5467722</v>
      </c>
      <c r="O115" s="24" t="n">
        <f aca="false">'CalLite Replacement'!L804</f>
        <v>333.5864401</v>
      </c>
      <c r="P115" s="24" t="n">
        <f aca="false">'CalLite Replacement'!M804</f>
        <v>186.5700777</v>
      </c>
      <c r="Q115" s="24" t="n">
        <f aca="false">'CalLite Replacement'!N804</f>
        <v>50.06124026</v>
      </c>
      <c r="R115" s="24" t="n">
        <f aca="false">'CalLite Replacement'!O641</f>
        <v>3596</v>
      </c>
      <c r="S115" s="24" t="n">
        <f aca="false">'CalLite Replacement'!P723</f>
        <v>290.6</v>
      </c>
      <c r="T115" s="24" t="n">
        <f aca="false">'CalLite Replacement'!Q804</f>
        <v>158.5481594</v>
      </c>
      <c r="U115" s="39" t="n">
        <v>547</v>
      </c>
      <c r="V115" s="24" t="n">
        <f aca="false">'CalLite Replacement'!R804</f>
        <v>33.70993393</v>
      </c>
      <c r="W115" s="24" t="n">
        <f aca="false">'CalLite Replacement'!S686</f>
        <v>9239</v>
      </c>
      <c r="X115" s="24" t="n">
        <f aca="false">'CalLite Replacement'!T832</f>
        <v>7086</v>
      </c>
      <c r="Y115" s="24" t="n">
        <f aca="false">'CalLite Replacement'!U602</f>
        <v>15536</v>
      </c>
      <c r="Z115" s="24" t="n">
        <f aca="false">'CalLite Replacement'!V780</f>
        <v>1068</v>
      </c>
      <c r="AA115" s="24" t="n">
        <f aca="false">'CalLite Replacement'!W794</f>
        <v>1430</v>
      </c>
      <c r="AB115" s="24" t="n">
        <f aca="false">'CalLite Replacement'!X790</f>
        <v>479.9</v>
      </c>
      <c r="AC115" s="24" t="n">
        <f aca="false">'CalLite Replacement'!Y804</f>
        <v>258.8897623</v>
      </c>
      <c r="AD115" s="24" t="n">
        <f aca="false">'CalLite Replacement'!Z804</f>
        <v>154.2709393</v>
      </c>
      <c r="AE115" s="24" t="n">
        <f aca="false">'CalLite Replacement'!AA591</f>
        <v>300</v>
      </c>
      <c r="AF115" s="24" t="n">
        <f aca="false">'CalLite Replacement'!AB762</f>
        <v>1272</v>
      </c>
      <c r="AG115" s="17"/>
      <c r="AI115" s="17"/>
    </row>
    <row r="116" customFormat="false" ht="15" hidden="false" customHeight="false" outlineLevel="0" collapsed="false">
      <c r="A116" s="37" t="n">
        <v>28914</v>
      </c>
      <c r="B116" s="24" t="n">
        <f aca="false">B115+1</f>
        <v>110</v>
      </c>
      <c r="C116" s="17" t="n">
        <f aca="false">B116/($B$1+1)</f>
        <v>0.434782608695652</v>
      </c>
      <c r="D116" s="17" t="n">
        <f aca="false">'CalLite Replacement'!B664</f>
        <v>1745</v>
      </c>
      <c r="E116" s="24" t="n">
        <f aca="false">'CalLite Replacement'!C643</f>
        <v>73.25844291</v>
      </c>
      <c r="F116" s="24" t="n">
        <f aca="false">'CalLite Replacement'!D643</f>
        <v>242.5023082</v>
      </c>
      <c r="G116" s="38" t="n">
        <v>60.1831147540984</v>
      </c>
      <c r="H116" s="24" t="n">
        <f aca="false">'CalLite Replacement'!E591</f>
        <v>367.2603031</v>
      </c>
      <c r="I116" s="24" t="n">
        <f aca="false">'CalLite Replacement'!F680</f>
        <v>77.37996297</v>
      </c>
      <c r="J116" s="24" t="n">
        <f aca="false">'CalLite Replacement'!G680</f>
        <v>165.0102125</v>
      </c>
      <c r="K116" s="24" t="n">
        <f aca="false">'CalLite Replacement'!H685</f>
        <v>15.94</v>
      </c>
      <c r="L116" s="24" t="n">
        <f aca="false">'CalLite Replacement'!I726</f>
        <v>200</v>
      </c>
      <c r="M116" s="24" t="n">
        <f aca="false">'CalLite Replacement'!J804</f>
        <v>168.868413</v>
      </c>
      <c r="N116" s="24" t="n">
        <f aca="false">'CalLite Replacement'!K643</f>
        <v>433.5703656</v>
      </c>
      <c r="O116" s="24" t="n">
        <f aca="false">'CalLite Replacement'!L643</f>
        <v>326.8201327</v>
      </c>
      <c r="P116" s="24" t="n">
        <f aca="false">'CalLite Replacement'!M643</f>
        <v>182.7857797</v>
      </c>
      <c r="Q116" s="24" t="n">
        <f aca="false">'CalLite Replacement'!N643</f>
        <v>49.04582207</v>
      </c>
      <c r="R116" s="24" t="n">
        <f aca="false">'CalLite Replacement'!O801</f>
        <v>3586</v>
      </c>
      <c r="S116" s="24" t="n">
        <f aca="false">'CalLite Replacement'!P763</f>
        <v>290.2</v>
      </c>
      <c r="T116" s="24" t="n">
        <f aca="false">'CalLite Replacement'!Q643</f>
        <v>155.3322445</v>
      </c>
      <c r="U116" s="39" t="n">
        <v>542</v>
      </c>
      <c r="V116" s="24" t="n">
        <f aca="false">'CalLite Replacement'!R643</f>
        <v>33.02617779</v>
      </c>
      <c r="W116" s="24" t="n">
        <f aca="false">'CalLite Replacement'!S695</f>
        <v>9207</v>
      </c>
      <c r="X116" s="24" t="n">
        <f aca="false">'CalLite Replacement'!T651</f>
        <v>6986</v>
      </c>
      <c r="Y116" s="24" t="n">
        <f aca="false">'CalLite Replacement'!U729</f>
        <v>15476</v>
      </c>
      <c r="Z116" s="24" t="n">
        <f aca="false">'CalLite Replacement'!V805</f>
        <v>1064</v>
      </c>
      <c r="AA116" s="24" t="n">
        <f aca="false">'CalLite Replacement'!W647</f>
        <v>1420</v>
      </c>
      <c r="AB116" s="24" t="n">
        <f aca="false">'CalLite Replacement'!X599</f>
        <v>477.4</v>
      </c>
      <c r="AC116" s="24" t="n">
        <f aca="false">'CalLite Replacement'!Y680</f>
        <v>258.7535829</v>
      </c>
      <c r="AD116" s="24" t="n">
        <f aca="false">'CalLite Replacement'!Z643</f>
        <v>151.1417815</v>
      </c>
      <c r="AE116" s="24" t="n">
        <f aca="false">'CalLite Replacement'!AA607</f>
        <v>300</v>
      </c>
      <c r="AF116" s="24" t="n">
        <f aca="false">'CalLite Replacement'!AB666</f>
        <v>1261</v>
      </c>
      <c r="AG116" s="17"/>
      <c r="AI116" s="17"/>
    </row>
    <row r="117" customFormat="false" ht="15" hidden="false" customHeight="false" outlineLevel="0" collapsed="false">
      <c r="A117" s="37" t="n">
        <v>28945</v>
      </c>
      <c r="B117" s="24" t="n">
        <f aca="false">B116+1</f>
        <v>111</v>
      </c>
      <c r="C117" s="17" t="n">
        <f aca="false">B117/($B$1+1)</f>
        <v>0.438735177865613</v>
      </c>
      <c r="D117" s="17" t="n">
        <f aca="false">'CalLite Replacement'!B604</f>
        <v>1739</v>
      </c>
      <c r="E117" s="24" t="n">
        <f aca="false">'CalLite Replacement'!C641</f>
        <v>71.34058627</v>
      </c>
      <c r="F117" s="24" t="n">
        <f aca="false">'CalLite Replacement'!D641</f>
        <v>236.1537613</v>
      </c>
      <c r="G117" s="38" t="n">
        <v>59.7270491803279</v>
      </c>
      <c r="H117" s="24" t="n">
        <f aca="false">'CalLite Replacement'!E805</f>
        <v>357.0190697</v>
      </c>
      <c r="I117" s="24" t="n">
        <f aca="false">'CalLite Replacement'!F800</f>
        <v>76.12520969</v>
      </c>
      <c r="J117" s="24" t="n">
        <f aca="false">'CalLite Replacement'!G800</f>
        <v>162.3344926</v>
      </c>
      <c r="K117" s="24" t="n">
        <f aca="false">'CalLite Replacement'!H720</f>
        <v>15.56</v>
      </c>
      <c r="L117" s="24" t="n">
        <f aca="false">'CalLite Replacement'!I727</f>
        <v>200</v>
      </c>
      <c r="M117" s="24" t="n">
        <f aca="false">'CalLite Replacement'!J685</f>
        <v>166.6164494</v>
      </c>
      <c r="N117" s="24" t="n">
        <f aca="false">'CalLite Replacement'!K641</f>
        <v>422.2197858</v>
      </c>
      <c r="O117" s="24" t="n">
        <f aca="false">'CalLite Replacement'!L641</f>
        <v>318.2642019</v>
      </c>
      <c r="P117" s="24" t="n">
        <f aca="false">'CalLite Replacement'!M641</f>
        <v>178.0005712</v>
      </c>
      <c r="Q117" s="24" t="n">
        <f aca="false">'CalLite Replacement'!N641</f>
        <v>47.76183551</v>
      </c>
      <c r="R117" s="24" t="n">
        <f aca="false">'CalLite Replacement'!O706</f>
        <v>3576</v>
      </c>
      <c r="S117" s="24" t="n">
        <f aca="false">'CalLite Replacement'!P746</f>
        <v>287</v>
      </c>
      <c r="T117" s="24" t="n">
        <f aca="false">'CalLite Replacement'!Q641</f>
        <v>151.2657511</v>
      </c>
      <c r="U117" s="39" t="n">
        <v>528</v>
      </c>
      <c r="V117" s="24" t="n">
        <f aca="false">'CalLite Replacement'!R641</f>
        <v>32.16157472</v>
      </c>
      <c r="W117" s="24" t="n">
        <f aca="false">'CalLite Replacement'!S756</f>
        <v>9159</v>
      </c>
      <c r="X117" s="24" t="n">
        <f aca="false">'CalLite Replacement'!T788</f>
        <v>6928</v>
      </c>
      <c r="Y117" s="24" t="n">
        <f aca="false">'CalLite Replacement'!U730</f>
        <v>15405</v>
      </c>
      <c r="Z117" s="24" t="n">
        <f aca="false">'CalLite Replacement'!V745</f>
        <v>1061</v>
      </c>
      <c r="AA117" s="24" t="n">
        <f aca="false">'CalLite Replacement'!W740</f>
        <v>1418</v>
      </c>
      <c r="AB117" s="24" t="n">
        <f aca="false">'CalLite Replacement'!X659</f>
        <v>474.3</v>
      </c>
      <c r="AC117" s="24" t="n">
        <f aca="false">'CalLite Replacement'!Y800</f>
        <v>254.5577692</v>
      </c>
      <c r="AD117" s="24" t="n">
        <f aca="false">'CalLite Replacement'!Z641</f>
        <v>147.1849916</v>
      </c>
      <c r="AE117" s="24" t="n">
        <f aca="false">'CalLite Replacement'!AA639</f>
        <v>300</v>
      </c>
      <c r="AF117" s="24" t="n">
        <f aca="false">'CalLite Replacement'!AB798</f>
        <v>1256</v>
      </c>
      <c r="AG117" s="17"/>
      <c r="AI117" s="17"/>
    </row>
    <row r="118" customFormat="false" ht="15" hidden="false" customHeight="false" outlineLevel="0" collapsed="false">
      <c r="A118" s="37" t="n">
        <v>28975</v>
      </c>
      <c r="B118" s="24" t="n">
        <f aca="false">B117+1</f>
        <v>112</v>
      </c>
      <c r="C118" s="17" t="n">
        <f aca="false">B118/($B$1+1)</f>
        <v>0.442687747035573</v>
      </c>
      <c r="D118" s="17" t="n">
        <f aca="false">'CalLite Replacement'!B820</f>
        <v>1730</v>
      </c>
      <c r="E118" s="24" t="n">
        <f aca="false">'CalLite Replacement'!C800</f>
        <v>70.73090755</v>
      </c>
      <c r="F118" s="24" t="n">
        <f aca="false">'CalLite Replacement'!D800</f>
        <v>234.1355844</v>
      </c>
      <c r="G118" s="38" t="n">
        <v>58.2886885245902</v>
      </c>
      <c r="H118" s="24" t="n">
        <f aca="false">'CalLite Replacement'!E758</f>
        <v>356.5614225</v>
      </c>
      <c r="I118" s="24" t="n">
        <f aca="false">'CalLite Replacement'!F721</f>
        <v>76.04517056</v>
      </c>
      <c r="J118" s="24" t="n">
        <f aca="false">'CalLite Replacement'!G721</f>
        <v>162.1638118</v>
      </c>
      <c r="K118" s="24" t="n">
        <f aca="false">'CalLite Replacement'!H817</f>
        <v>15.53</v>
      </c>
      <c r="L118" s="24" t="n">
        <f aca="false">'CalLite Replacement'!I728</f>
        <v>200</v>
      </c>
      <c r="M118" s="24" t="n">
        <f aca="false">'CalLite Replacement'!J681</f>
        <v>166.1609657</v>
      </c>
      <c r="N118" s="24" t="n">
        <f aca="false">'CalLite Replacement'!K800</f>
        <v>418.6114833</v>
      </c>
      <c r="O118" s="24" t="n">
        <f aca="false">'CalLite Replacement'!L800</f>
        <v>315.5443068</v>
      </c>
      <c r="P118" s="24" t="n">
        <f aca="false">'CalLite Replacement'!M800</f>
        <v>176.4793732</v>
      </c>
      <c r="Q118" s="24" t="n">
        <f aca="false">'CalLite Replacement'!N800</f>
        <v>47.35366148</v>
      </c>
      <c r="R118" s="24" t="n">
        <f aca="false">'CalLite Replacement'!O732</f>
        <v>3513</v>
      </c>
      <c r="S118" s="24" t="n">
        <f aca="false">'CalLite Replacement'!P737</f>
        <v>285.8</v>
      </c>
      <c r="T118" s="24" t="n">
        <f aca="false">'CalLite Replacement'!Q800</f>
        <v>149.9730296</v>
      </c>
      <c r="U118" s="39" t="n">
        <v>519</v>
      </c>
      <c r="V118" s="24" t="n">
        <f aca="false">'CalLite Replacement'!R800</f>
        <v>31.88672097</v>
      </c>
      <c r="W118" s="24" t="n">
        <f aca="false">'CalLite Replacement'!S804</f>
        <v>9110</v>
      </c>
      <c r="X118" s="24" t="n">
        <f aca="false">'CalLite Replacement'!T603</f>
        <v>6912</v>
      </c>
      <c r="Y118" s="24" t="n">
        <f aca="false">'CalLite Replacement'!U748</f>
        <v>15366</v>
      </c>
      <c r="Z118" s="24" t="n">
        <f aca="false">'CalLite Replacement'!V744</f>
        <v>1054</v>
      </c>
      <c r="AA118" s="24" t="n">
        <f aca="false">'CalLite Replacement'!W629</f>
        <v>1410</v>
      </c>
      <c r="AB118" s="24" t="n">
        <f aca="false">'CalLite Replacement'!X634</f>
        <v>469.6</v>
      </c>
      <c r="AC118" s="24" t="n">
        <f aca="false">'CalLite Replacement'!Y721</f>
        <v>254.2901236</v>
      </c>
      <c r="AD118" s="24" t="n">
        <f aca="false">'CalLite Replacement'!Z800</f>
        <v>145.9271444</v>
      </c>
      <c r="AE118" s="24" t="n">
        <f aca="false">'CalLite Replacement'!AA651</f>
        <v>300</v>
      </c>
      <c r="AF118" s="24" t="n">
        <f aca="false">'CalLite Replacement'!AB707</f>
        <v>1243</v>
      </c>
      <c r="AG118" s="17"/>
      <c r="AI118" s="17"/>
    </row>
    <row r="119" customFormat="false" ht="15" hidden="false" customHeight="false" outlineLevel="0" collapsed="false">
      <c r="A119" s="37" t="n">
        <v>29006</v>
      </c>
      <c r="B119" s="24" t="n">
        <f aca="false">B118+1</f>
        <v>113</v>
      </c>
      <c r="C119" s="17" t="n">
        <f aca="false">B119/($B$1+1)</f>
        <v>0.446640316205534</v>
      </c>
      <c r="D119" s="17" t="n">
        <f aca="false">'CalLite Replacement'!B828</f>
        <v>1724</v>
      </c>
      <c r="E119" s="24" t="n">
        <f aca="false">'CalLite Replacement'!C831</f>
        <v>68.09589761</v>
      </c>
      <c r="F119" s="24" t="n">
        <f aca="false">'CalLite Replacement'!D831</f>
        <v>225.413095</v>
      </c>
      <c r="G119" s="38" t="n">
        <v>57.7449180327869</v>
      </c>
      <c r="H119" s="24" t="n">
        <f aca="false">'CalLite Replacement'!E772</f>
        <v>355.4535257</v>
      </c>
      <c r="I119" s="24" t="n">
        <f aca="false">'CalLite Replacement'!F749</f>
        <v>75.45064783</v>
      </c>
      <c r="J119" s="24" t="n">
        <f aca="false">'CalLite Replacement'!G749</f>
        <v>160.8960117</v>
      </c>
      <c r="K119" s="24" t="n">
        <f aca="false">'CalLite Replacement'!H803</f>
        <v>15.51</v>
      </c>
      <c r="L119" s="24" t="n">
        <f aca="false">'CalLite Replacement'!I730</f>
        <v>200</v>
      </c>
      <c r="M119" s="24" t="n">
        <f aca="false">'CalLite Replacement'!J831</f>
        <v>165.8938996</v>
      </c>
      <c r="N119" s="24" t="n">
        <f aca="false">'CalLite Replacement'!K831</f>
        <v>403.0165269</v>
      </c>
      <c r="O119" s="24" t="n">
        <f aca="false">'CalLite Replacement'!L831</f>
        <v>303.7890161</v>
      </c>
      <c r="P119" s="24" t="n">
        <f aca="false">'CalLite Replacement'!M831</f>
        <v>169.9048088</v>
      </c>
      <c r="Q119" s="24" t="n">
        <f aca="false">'CalLite Replacement'!N831</f>
        <v>45.5895477</v>
      </c>
      <c r="R119" s="24" t="n">
        <f aca="false">'CalLite Replacement'!O713</f>
        <v>3491</v>
      </c>
      <c r="S119" s="24" t="n">
        <f aca="false">'CalLite Replacement'!P630</f>
        <v>285.3</v>
      </c>
      <c r="T119" s="24" t="n">
        <f aca="false">'CalLite Replacement'!Q831</f>
        <v>144.3859329</v>
      </c>
      <c r="U119" s="39" t="n">
        <v>509</v>
      </c>
      <c r="V119" s="24" t="n">
        <f aca="false">'CalLite Replacement'!R831</f>
        <v>30.69881275</v>
      </c>
      <c r="W119" s="24" t="n">
        <f aca="false">'CalLite Replacement'!S681</f>
        <v>9090</v>
      </c>
      <c r="X119" s="24" t="n">
        <f aca="false">'CalLite Replacement'!T623</f>
        <v>6846</v>
      </c>
      <c r="Y119" s="24" t="n">
        <f aca="false">'CalLite Replacement'!U706</f>
        <v>15347</v>
      </c>
      <c r="Z119" s="24" t="n">
        <f aca="false">'CalLite Replacement'!V793</f>
        <v>1053</v>
      </c>
      <c r="AA119" s="24" t="n">
        <f aca="false">'CalLite Replacement'!W807</f>
        <v>1394</v>
      </c>
      <c r="AB119" s="24" t="n">
        <f aca="false">'CalLite Replacement'!X600</f>
        <v>452.7</v>
      </c>
      <c r="AC119" s="24" t="n">
        <f aca="false">'CalLite Replacement'!Y749</f>
        <v>252.3020781</v>
      </c>
      <c r="AD119" s="24" t="n">
        <f aca="false">'CalLite Replacement'!Z831</f>
        <v>140.4907731</v>
      </c>
      <c r="AE119" s="24" t="n">
        <f aca="false">'CalLite Replacement'!AA711</f>
        <v>300</v>
      </c>
      <c r="AF119" s="24" t="n">
        <f aca="false">'CalLite Replacement'!AB607</f>
        <v>1233</v>
      </c>
      <c r="AG119" s="17"/>
      <c r="AI119" s="17"/>
    </row>
    <row r="120" customFormat="false" ht="15" hidden="false" customHeight="false" outlineLevel="0" collapsed="false">
      <c r="A120" s="37" t="n">
        <v>29036</v>
      </c>
      <c r="B120" s="24" t="n">
        <f aca="false">B119+1</f>
        <v>114</v>
      </c>
      <c r="C120" s="17" t="n">
        <f aca="false">B120/($B$1+1)</f>
        <v>0.450592885375494</v>
      </c>
      <c r="D120" s="17" t="n">
        <f aca="false">'CalLite Replacement'!B656</f>
        <v>1698</v>
      </c>
      <c r="E120" s="24" t="n">
        <f aca="false">'CalLite Replacement'!C704</f>
        <v>67.41819256</v>
      </c>
      <c r="F120" s="24" t="n">
        <f aca="false">'CalLite Replacement'!D704</f>
        <v>223.1697353</v>
      </c>
      <c r="G120" s="38" t="n">
        <v>57.0257377049181</v>
      </c>
      <c r="H120" s="24" t="n">
        <f aca="false">'CalLite Replacement'!E741</f>
        <v>350.8041916</v>
      </c>
      <c r="I120" s="24" t="n">
        <f aca="false">'CalLite Replacement'!F751</f>
        <v>75.30417497</v>
      </c>
      <c r="J120" s="24" t="n">
        <f aca="false">'CalLite Replacement'!G751</f>
        <v>160.5836632</v>
      </c>
      <c r="K120" s="24" t="n">
        <f aca="false">'CalLite Replacement'!H768</f>
        <v>15.5</v>
      </c>
      <c r="L120" s="24" t="n">
        <f aca="false">'CalLite Replacement'!I734</f>
        <v>200</v>
      </c>
      <c r="M120" s="24" t="n">
        <f aca="false">'CalLite Replacement'!J823</f>
        <v>164.7705754</v>
      </c>
      <c r="N120" s="24" t="n">
        <f aca="false">'CalLite Replacement'!K704</f>
        <v>399.0056195</v>
      </c>
      <c r="O120" s="24" t="n">
        <f aca="false">'CalLite Replacement'!L704</f>
        <v>300.7656423</v>
      </c>
      <c r="P120" s="24" t="n">
        <f aca="false">'CalLite Replacement'!M704</f>
        <v>168.2138795</v>
      </c>
      <c r="Q120" s="24" t="n">
        <f aca="false">'CalLite Replacement'!N704</f>
        <v>45.1358307</v>
      </c>
      <c r="R120" s="24" t="n">
        <f aca="false">'CalLite Replacement'!O780</f>
        <v>3358</v>
      </c>
      <c r="S120" s="24" t="n">
        <f aca="false">'CalLite Replacement'!P735</f>
        <v>284.4</v>
      </c>
      <c r="T120" s="24" t="n">
        <f aca="false">'CalLite Replacement'!Q704</f>
        <v>142.9489729</v>
      </c>
      <c r="U120" s="39" t="n">
        <v>509</v>
      </c>
      <c r="V120" s="24" t="n">
        <f aca="false">'CalLite Replacement'!R704</f>
        <v>30.39329155</v>
      </c>
      <c r="W120" s="24" t="n">
        <f aca="false">'CalLite Replacement'!S716</f>
        <v>8827</v>
      </c>
      <c r="X120" s="24" t="n">
        <f aca="false">'CalLite Replacement'!T813</f>
        <v>6846</v>
      </c>
      <c r="Y120" s="24" t="n">
        <f aca="false">'CalLite Replacement'!U645</f>
        <v>15194</v>
      </c>
      <c r="Z120" s="24" t="n">
        <f aca="false">'CalLite Replacement'!V639</f>
        <v>1033</v>
      </c>
      <c r="AA120" s="24" t="n">
        <f aca="false">'CalLite Replacement'!W590</f>
        <v>1393</v>
      </c>
      <c r="AB120" s="24" t="n">
        <f aca="false">'CalLite Replacement'!X610</f>
        <v>410.3</v>
      </c>
      <c r="AC120" s="24" t="n">
        <f aca="false">'CalLite Replacement'!Y751</f>
        <v>251.8122823</v>
      </c>
      <c r="AD120" s="24" t="n">
        <f aca="false">'CalLite Replacement'!Z704</f>
        <v>139.0925786</v>
      </c>
      <c r="AE120" s="24" t="n">
        <f aca="false">'CalLite Replacement'!AA735</f>
        <v>300</v>
      </c>
      <c r="AF120" s="24" t="n">
        <f aca="false">'CalLite Replacement'!AB750</f>
        <v>1225</v>
      </c>
      <c r="AG120" s="17"/>
      <c r="AI120" s="17"/>
    </row>
    <row r="121" customFormat="false" ht="15" hidden="false" customHeight="false" outlineLevel="0" collapsed="false">
      <c r="A121" s="37" t="n">
        <v>29067</v>
      </c>
      <c r="B121" s="24" t="n">
        <f aca="false">B120+1</f>
        <v>115</v>
      </c>
      <c r="C121" s="17" t="n">
        <f aca="false">B121/($B$1+1)</f>
        <v>0.454545454545455</v>
      </c>
      <c r="D121" s="17" t="n">
        <f aca="false">'CalLite Replacement'!B642</f>
        <v>1683</v>
      </c>
      <c r="E121" s="24" t="n">
        <f aca="false">'CalLite Replacement'!C721</f>
        <v>67.05850207</v>
      </c>
      <c r="F121" s="24" t="n">
        <f aca="false">'CalLite Replacement'!D721</f>
        <v>221.9790769</v>
      </c>
      <c r="G121" s="38" t="n">
        <v>56.7626229508197</v>
      </c>
      <c r="H121" s="24" t="n">
        <f aca="false">'CalLite Replacement'!E639</f>
        <v>341.0749499</v>
      </c>
      <c r="I121" s="24" t="n">
        <f aca="false">'CalLite Replacement'!F643</f>
        <v>73.78001785</v>
      </c>
      <c r="J121" s="24" t="n">
        <f aca="false">'CalLite Replacement'!G643</f>
        <v>157.3334485</v>
      </c>
      <c r="K121" s="24" t="n">
        <f aca="false">'CalLite Replacement'!H732</f>
        <v>15.31</v>
      </c>
      <c r="L121" s="24" t="n">
        <f aca="false">'CalLite Replacement'!I735</f>
        <v>200</v>
      </c>
      <c r="M121" s="24" t="n">
        <f aca="false">'CalLite Replacement'!J720</f>
        <v>162.3983893</v>
      </c>
      <c r="N121" s="24" t="n">
        <f aca="false">'CalLite Replacement'!K721</f>
        <v>396.8768391</v>
      </c>
      <c r="O121" s="24" t="n">
        <f aca="false">'CalLite Replacement'!L721</f>
        <v>299.1609932</v>
      </c>
      <c r="P121" s="24" t="n">
        <f aca="false">'CalLite Replacement'!M721</f>
        <v>167.3164225</v>
      </c>
      <c r="Q121" s="24" t="n">
        <f aca="false">'CalLite Replacement'!N721</f>
        <v>44.89502138</v>
      </c>
      <c r="R121" s="24" t="n">
        <f aca="false">'CalLite Replacement'!O729</f>
        <v>3308</v>
      </c>
      <c r="S121" s="24" t="n">
        <f aca="false">'CalLite Replacement'!P669</f>
        <v>283.1</v>
      </c>
      <c r="T121" s="24" t="n">
        <f aca="false">'CalLite Replacement'!Q721</f>
        <v>142.1863096</v>
      </c>
      <c r="U121" s="39" t="n">
        <v>503</v>
      </c>
      <c r="V121" s="24" t="n">
        <f aca="false">'CalLite Replacement'!R721</f>
        <v>30.23113683</v>
      </c>
      <c r="W121" s="24" t="n">
        <f aca="false">'CalLite Replacement'!S732</f>
        <v>8811</v>
      </c>
      <c r="X121" s="24" t="n">
        <f aca="false">'CalLite Replacement'!T808</f>
        <v>6823</v>
      </c>
      <c r="Y121" s="24" t="n">
        <f aca="false">'CalLite Replacement'!U670</f>
        <v>15162</v>
      </c>
      <c r="Z121" s="24" t="n">
        <f aca="false">'CalLite Replacement'!V612</f>
        <v>1030</v>
      </c>
      <c r="AA121" s="24" t="n">
        <f aca="false">'CalLite Replacement'!W759</f>
        <v>1387</v>
      </c>
      <c r="AB121" s="24" t="n">
        <f aca="false">'CalLite Replacement'!X699</f>
        <v>409.7</v>
      </c>
      <c r="AC121" s="24" t="n">
        <f aca="false">'CalLite Replacement'!Y643</f>
        <v>246.7155997</v>
      </c>
      <c r="AD121" s="24" t="n">
        <f aca="false">'CalLite Replacement'!Z721</f>
        <v>138.3504899</v>
      </c>
      <c r="AE121" s="24" t="n">
        <f aca="false">'CalLite Replacement'!AA819</f>
        <v>300</v>
      </c>
      <c r="AF121" s="24" t="n">
        <f aca="false">'CalLite Replacement'!AB665</f>
        <v>1219</v>
      </c>
      <c r="AG121" s="17"/>
      <c r="AI121" s="17"/>
    </row>
    <row r="122" customFormat="false" ht="15" hidden="false" customHeight="false" outlineLevel="0" collapsed="false">
      <c r="A122" s="37" t="n">
        <v>29098</v>
      </c>
      <c r="B122" s="24" t="n">
        <f aca="false">B121+1</f>
        <v>116</v>
      </c>
      <c r="C122" s="17" t="n">
        <f aca="false">B122/($B$1+1)</f>
        <v>0.458498023715415</v>
      </c>
      <c r="D122" s="17" t="n">
        <f aca="false">'CalLite Replacement'!B819</f>
        <v>1644</v>
      </c>
      <c r="E122" s="24" t="n">
        <f aca="false">'CalLite Replacement'!C596</f>
        <v>66.25656825</v>
      </c>
      <c r="F122" s="24" t="n">
        <f aca="false">'CalLite Replacement'!D596</f>
        <v>219.3244914</v>
      </c>
      <c r="G122" s="38" t="n">
        <v>55.2891803278689</v>
      </c>
      <c r="H122" s="24" t="n">
        <f aca="false">'CalLite Replacement'!E638</f>
        <v>339.9313367</v>
      </c>
      <c r="I122" s="24" t="n">
        <f aca="false">'CalLite Replacement'!F628</f>
        <v>73.35643659</v>
      </c>
      <c r="J122" s="24" t="n">
        <f aca="false">'CalLite Replacement'!G628</f>
        <v>156.4301755</v>
      </c>
      <c r="K122" s="24" t="n">
        <f aca="false">'CalLite Replacement'!H805</f>
        <v>15.24</v>
      </c>
      <c r="L122" s="24" t="n">
        <f aca="false">'CalLite Replacement'!I736</f>
        <v>200</v>
      </c>
      <c r="M122" s="24" t="n">
        <f aca="false">'CalLite Replacement'!J669</f>
        <v>162.3444549</v>
      </c>
      <c r="N122" s="24" t="n">
        <f aca="false">'CalLite Replacement'!K596</f>
        <v>392.1307003</v>
      </c>
      <c r="O122" s="24" t="n">
        <f aca="false">'CalLite Replacement'!L596</f>
        <v>295.5834108</v>
      </c>
      <c r="P122" s="24" t="n">
        <f aca="false">'CalLite Replacement'!M596</f>
        <v>165.3155323</v>
      </c>
      <c r="Q122" s="24" t="n">
        <f aca="false">'CalLite Replacement'!N596</f>
        <v>44.3581344</v>
      </c>
      <c r="R122" s="24" t="n">
        <f aca="false">'CalLite Replacement'!O684</f>
        <v>3297</v>
      </c>
      <c r="S122" s="24" t="n">
        <f aca="false">'CalLite Replacement'!P674</f>
        <v>282.6</v>
      </c>
      <c r="T122" s="24" t="n">
        <f aca="false">'CalLite Replacement'!Q596</f>
        <v>140.4859434</v>
      </c>
      <c r="U122" s="39" t="n">
        <v>503</v>
      </c>
      <c r="V122" s="24" t="n">
        <f aca="false">'CalLite Replacement'!R596</f>
        <v>29.86961114</v>
      </c>
      <c r="W122" s="24" t="n">
        <f aca="false">'CalLite Replacement'!S749</f>
        <v>8791</v>
      </c>
      <c r="X122" s="24" t="n">
        <f aca="false">'CalLite Replacement'!T635</f>
        <v>6811</v>
      </c>
      <c r="Y122" s="24" t="n">
        <f aca="false">'CalLite Replacement'!U636</f>
        <v>15124</v>
      </c>
      <c r="Z122" s="24" t="n">
        <f aca="false">'CalLite Replacement'!V803</f>
        <v>1028</v>
      </c>
      <c r="AA122" s="24" t="n">
        <f aca="false">'CalLite Replacement'!W752</f>
        <v>1384</v>
      </c>
      <c r="AB122" s="24" t="n">
        <f aca="false">'CalLite Replacement'!X581</f>
        <v>386.5</v>
      </c>
      <c r="AC122" s="24" t="n">
        <f aca="false">'CalLite Replacement'!Y628</f>
        <v>245.2991714</v>
      </c>
      <c r="AD122" s="24" t="n">
        <f aca="false">'CalLite Replacement'!Z596</f>
        <v>136.6959952</v>
      </c>
      <c r="AE122" s="24" t="n">
        <f aca="false">'CalLite Replacement'!AA822</f>
        <v>300</v>
      </c>
      <c r="AF122" s="24" t="n">
        <f aca="false">'CalLite Replacement'!AB686</f>
        <v>1217</v>
      </c>
      <c r="AG122" s="17"/>
      <c r="AI122" s="17"/>
    </row>
    <row r="123" customFormat="false" ht="15" hidden="false" customHeight="false" outlineLevel="0" collapsed="false">
      <c r="A123" s="37" t="n">
        <v>29128</v>
      </c>
      <c r="B123" s="24" t="n">
        <f aca="false">B122+1</f>
        <v>117</v>
      </c>
      <c r="C123" s="17" t="n">
        <f aca="false">B123/($B$1+1)</f>
        <v>0.462450592885376</v>
      </c>
      <c r="D123" s="17" t="n">
        <f aca="false">'CalLite Replacement'!B663</f>
        <v>1643</v>
      </c>
      <c r="E123" s="24" t="n">
        <f aca="false">'CalLite Replacement'!C585</f>
        <v>65.94820221</v>
      </c>
      <c r="F123" s="24" t="n">
        <f aca="false">'CalLite Replacement'!D585</f>
        <v>218.3037288</v>
      </c>
      <c r="G123" s="38" t="n">
        <v>55.0786885245902</v>
      </c>
      <c r="H123" s="24" t="n">
        <f aca="false">'CalLite Replacement'!E633</f>
        <v>329.1863973</v>
      </c>
      <c r="I123" s="24" t="n">
        <f aca="false">'CalLite Replacement'!F699</f>
        <v>73.33419172</v>
      </c>
      <c r="J123" s="24" t="n">
        <f aca="false">'CalLite Replacement'!G699</f>
        <v>156.3827391</v>
      </c>
      <c r="K123" s="24" t="n">
        <f aca="false">'CalLite Replacement'!H719</f>
        <v>15.11</v>
      </c>
      <c r="L123" s="24" t="n">
        <f aca="false">'CalLite Replacement'!I737</f>
        <v>200</v>
      </c>
      <c r="M123" s="24" t="n">
        <f aca="false">'CalLite Replacement'!J718</f>
        <v>159.3183415</v>
      </c>
      <c r="N123" s="24" t="n">
        <f aca="false">'CalLite Replacement'!K585</f>
        <v>390.3056768</v>
      </c>
      <c r="O123" s="24" t="n">
        <f aca="false">'CalLite Replacement'!L585</f>
        <v>294.20773</v>
      </c>
      <c r="P123" s="24" t="n">
        <f aca="false">'CalLite Replacement'!M585</f>
        <v>164.5461339</v>
      </c>
      <c r="Q123" s="24" t="n">
        <f aca="false">'CalLite Replacement'!N585</f>
        <v>44.15168631</v>
      </c>
      <c r="R123" s="24" t="n">
        <f aca="false">'CalLite Replacement'!O826</f>
        <v>3289</v>
      </c>
      <c r="S123" s="24" t="n">
        <f aca="false">'CalLite Replacement'!P666</f>
        <v>281.9</v>
      </c>
      <c r="T123" s="24" t="n">
        <f aca="false">'CalLite Replacement'!Q585</f>
        <v>139.8321049</v>
      </c>
      <c r="U123" s="39" t="n">
        <v>495</v>
      </c>
      <c r="V123" s="24" t="n">
        <f aca="false">'CalLite Replacement'!R585</f>
        <v>29.73059437</v>
      </c>
      <c r="W123" s="24" t="n">
        <f aca="false">'CalLite Replacement'!S624</f>
        <v>8626</v>
      </c>
      <c r="X123" s="24" t="n">
        <f aca="false">'CalLite Replacement'!T761</f>
        <v>6811</v>
      </c>
      <c r="Y123" s="24" t="n">
        <f aca="false">'CalLite Replacement'!U766</f>
        <v>15123</v>
      </c>
      <c r="Z123" s="24" t="n">
        <f aca="false">'CalLite Replacement'!V743</f>
        <v>1020</v>
      </c>
      <c r="AA123" s="24" t="n">
        <f aca="false">'CalLite Replacement'!W705</f>
        <v>1377</v>
      </c>
      <c r="AB123" s="24" t="n">
        <f aca="false">'CalLite Replacement'!X605</f>
        <v>379.4</v>
      </c>
      <c r="AC123" s="24" t="n">
        <f aca="false">'CalLite Replacement'!Y699</f>
        <v>245.224786</v>
      </c>
      <c r="AD123" s="24" t="n">
        <f aca="false">'CalLite Replacement'!Z585</f>
        <v>136.0597956</v>
      </c>
      <c r="AE123" s="24" t="n">
        <f aca="false">'CalLite Replacement'!AA586</f>
        <v>250</v>
      </c>
      <c r="AF123" s="24" t="n">
        <f aca="false">'CalLite Replacement'!AB587</f>
        <v>1202</v>
      </c>
      <c r="AG123" s="17"/>
      <c r="AI123" s="17"/>
    </row>
    <row r="124" customFormat="false" ht="15" hidden="false" customHeight="false" outlineLevel="0" collapsed="false">
      <c r="A124" s="37" t="n">
        <v>29159</v>
      </c>
      <c r="B124" s="24" t="n">
        <f aca="false">B123+1</f>
        <v>118</v>
      </c>
      <c r="C124" s="17" t="n">
        <f aca="false">B124/($B$1+1)</f>
        <v>0.466403162055336</v>
      </c>
      <c r="D124" s="17" t="n">
        <f aca="false">'CalLite Replacement'!B799</f>
        <v>1641</v>
      </c>
      <c r="E124" s="24" t="n">
        <f aca="false">'CalLite Replacement'!C638</f>
        <v>65.51764996</v>
      </c>
      <c r="F124" s="24" t="n">
        <f aca="false">'CalLite Replacement'!D638</f>
        <v>216.8785018</v>
      </c>
      <c r="G124" s="38" t="n">
        <v>54.0262295081967</v>
      </c>
      <c r="H124" s="24" t="n">
        <f aca="false">'CalLite Replacement'!E804</f>
        <v>326.7342335</v>
      </c>
      <c r="I124" s="24" t="n">
        <f aca="false">'CalLite Replacement'!F608</f>
        <v>72.67400785</v>
      </c>
      <c r="J124" s="24" t="n">
        <f aca="false">'CalLite Replacement'!G608</f>
        <v>154.9749188</v>
      </c>
      <c r="K124" s="24" t="n">
        <f aca="false">'CalLite Replacement'!H589</f>
        <v>14.98</v>
      </c>
      <c r="L124" s="24" t="n">
        <f aca="false">'CalLite Replacement'!I738</f>
        <v>200</v>
      </c>
      <c r="M124" s="24" t="n">
        <f aca="false">'CalLite Replacement'!J709</f>
        <v>150.3962616</v>
      </c>
      <c r="N124" s="24" t="n">
        <f aca="false">'CalLite Replacement'!K638</f>
        <v>387.7575105</v>
      </c>
      <c r="O124" s="24" t="n">
        <f aca="false">'CalLite Replacement'!L638</f>
        <v>292.2869529</v>
      </c>
      <c r="P124" s="24" t="n">
        <f aca="false">'CalLite Replacement'!M638</f>
        <v>163.471871</v>
      </c>
      <c r="Q124" s="24" t="n">
        <f aca="false">'CalLite Replacement'!N638</f>
        <v>43.86343573</v>
      </c>
      <c r="R124" s="24" t="n">
        <f aca="false">'CalLite Replacement'!O794</f>
        <v>3278</v>
      </c>
      <c r="S124" s="24" t="n">
        <f aca="false">'CalLite Replacement'!P716</f>
        <v>280.4</v>
      </c>
      <c r="T124" s="24" t="n">
        <f aca="false">'CalLite Replacement'!Q638</f>
        <v>138.919191</v>
      </c>
      <c r="U124" s="39" t="n">
        <v>495</v>
      </c>
      <c r="V124" s="24" t="n">
        <f aca="false">'CalLite Replacement'!R638</f>
        <v>29.53649395</v>
      </c>
      <c r="W124" s="24" t="n">
        <f aca="false">'CalLite Replacement'!S751</f>
        <v>8598</v>
      </c>
      <c r="X124" s="24" t="n">
        <f aca="false">'CalLite Replacement'!T587</f>
        <v>6804</v>
      </c>
      <c r="Y124" s="24" t="n">
        <f aca="false">'CalLite Replacement'!U683</f>
        <v>14945</v>
      </c>
      <c r="Z124" s="24" t="n">
        <f aca="false">'CalLite Replacement'!V818</f>
        <v>1015</v>
      </c>
      <c r="AA124" s="24" t="n">
        <f aca="false">'CalLite Replacement'!W818</f>
        <v>1355</v>
      </c>
      <c r="AB124" s="24" t="n">
        <f aca="false">'CalLite Replacement'!X731</f>
        <v>365.3</v>
      </c>
      <c r="AC124" s="24" t="n">
        <f aca="false">'CalLite Replacement'!Y608</f>
        <v>243.0171739</v>
      </c>
      <c r="AD124" s="24" t="n">
        <f aca="false">'CalLite Replacement'!Z638</f>
        <v>135.1715098</v>
      </c>
      <c r="AE124" s="24" t="n">
        <f aca="false">'CalLite Replacement'!AA587</f>
        <v>250</v>
      </c>
      <c r="AF124" s="24" t="n">
        <f aca="false">'CalLite Replacement'!AB761</f>
        <v>1157</v>
      </c>
      <c r="AG124" s="17"/>
      <c r="AI124" s="17"/>
    </row>
    <row r="125" customFormat="false" ht="15" hidden="false" customHeight="false" outlineLevel="0" collapsed="false">
      <c r="A125" s="37" t="n">
        <v>29189</v>
      </c>
      <c r="B125" s="24" t="n">
        <f aca="false">B124+1</f>
        <v>119</v>
      </c>
      <c r="C125" s="17" t="n">
        <f aca="false">B125/($B$1+1)</f>
        <v>0.470355731225296</v>
      </c>
      <c r="D125" s="17" t="n">
        <f aca="false">'CalLite Replacement'!B751</f>
        <v>1632</v>
      </c>
      <c r="E125" s="24" t="n">
        <f aca="false">'CalLite Replacement'!C637</f>
        <v>64.97232462</v>
      </c>
      <c r="F125" s="24" t="n">
        <f aca="false">'CalLite Replacement'!D637</f>
        <v>215.0733494</v>
      </c>
      <c r="G125" s="38" t="n">
        <v>52.9913114754099</v>
      </c>
      <c r="H125" s="24" t="n">
        <f aca="false">'CalLite Replacement'!E662</f>
        <v>306.620337</v>
      </c>
      <c r="I125" s="24" t="n">
        <f aca="false">'CalLite Replacement'!F633</f>
        <v>71.01848206</v>
      </c>
      <c r="J125" s="24" t="n">
        <f aca="false">'CalLite Replacement'!G633</f>
        <v>151.4445648</v>
      </c>
      <c r="K125" s="24" t="n">
        <f aca="false">'CalLite Replacement'!H624</f>
        <v>14.9</v>
      </c>
      <c r="L125" s="24" t="n">
        <f aca="false">'CalLite Replacement'!I739</f>
        <v>200</v>
      </c>
      <c r="M125" s="24" t="n">
        <f aca="false">'CalLite Replacement'!J733</f>
        <v>144.0836306</v>
      </c>
      <c r="N125" s="24" t="n">
        <f aca="false">'CalLite Replacement'!K637</f>
        <v>384.5300749</v>
      </c>
      <c r="O125" s="24" t="n">
        <f aca="false">'CalLite Replacement'!L637</f>
        <v>289.8541507</v>
      </c>
      <c r="P125" s="24" t="n">
        <f aca="false">'CalLite Replacement'!M637</f>
        <v>162.1112399</v>
      </c>
      <c r="Q125" s="24" t="n">
        <f aca="false">'CalLite Replacement'!N637</f>
        <v>43.49834566</v>
      </c>
      <c r="R125" s="24" t="n">
        <f aca="false">'CalLite Replacement'!O657</f>
        <v>3178</v>
      </c>
      <c r="S125" s="24" t="n">
        <f aca="false">'CalLite Replacement'!P799</f>
        <v>279.2</v>
      </c>
      <c r="T125" s="24" t="n">
        <f aca="false">'CalLite Replacement'!Q637</f>
        <v>137.7629201</v>
      </c>
      <c r="U125" s="39" t="n">
        <v>494</v>
      </c>
      <c r="V125" s="24" t="n">
        <f aca="false">'CalLite Replacement'!R637</f>
        <v>29.29065182</v>
      </c>
      <c r="W125" s="24" t="n">
        <f aca="false">'CalLite Replacement'!S768</f>
        <v>8502</v>
      </c>
      <c r="X125" s="24" t="n">
        <f aca="false">'CalLite Replacement'!T821</f>
        <v>6746</v>
      </c>
      <c r="Y125" s="24" t="n">
        <f aca="false">'CalLite Replacement'!U751</f>
        <v>14837</v>
      </c>
      <c r="Z125" s="24" t="n">
        <f aca="false">'CalLite Replacement'!V602</f>
        <v>1013</v>
      </c>
      <c r="AA125" s="24" t="n">
        <f aca="false">'CalLite Replacement'!W713</f>
        <v>1348</v>
      </c>
      <c r="AB125" s="24" t="n">
        <f aca="false">'CalLite Replacement'!X606</f>
        <v>364.3</v>
      </c>
      <c r="AC125" s="24" t="n">
        <f aca="false">'CalLite Replacement'!Y633</f>
        <v>237.4812029</v>
      </c>
      <c r="AD125" s="24" t="n">
        <f aca="false">'CalLite Replacement'!Z637</f>
        <v>134.0464321</v>
      </c>
      <c r="AE125" s="24" t="n">
        <f aca="false">'CalLite Replacement'!AA588</f>
        <v>250</v>
      </c>
      <c r="AF125" s="24" t="n">
        <f aca="false">'CalLite Replacement'!AB604</f>
        <v>1118</v>
      </c>
      <c r="AG125" s="17"/>
      <c r="AI125" s="17"/>
    </row>
    <row r="126" customFormat="false" ht="15" hidden="false" customHeight="false" outlineLevel="0" collapsed="false">
      <c r="A126" s="37" t="n">
        <v>29220</v>
      </c>
      <c r="B126" s="24" t="n">
        <f aca="false">B125+1</f>
        <v>120</v>
      </c>
      <c r="C126" s="17" t="n">
        <f aca="false">B126/($B$1+1)</f>
        <v>0.474308300395257</v>
      </c>
      <c r="D126" s="17" t="n">
        <f aca="false">'CalLite Replacement'!B666</f>
        <v>1629</v>
      </c>
      <c r="E126" s="24" t="n">
        <f aca="false">'CalLite Replacement'!C621</f>
        <v>64.90729145</v>
      </c>
      <c r="F126" s="24" t="n">
        <f aca="false">'CalLite Replacement'!D621</f>
        <v>214.8580746</v>
      </c>
      <c r="G126" s="38" t="n">
        <v>50.5531147540984</v>
      </c>
      <c r="H126" s="24" t="n">
        <f aca="false">'CalLite Replacement'!E621</f>
        <v>303.8703331</v>
      </c>
      <c r="I126" s="24" t="n">
        <f aca="false">'CalLite Replacement'!F596</f>
        <v>70.1240371</v>
      </c>
      <c r="J126" s="24" t="n">
        <f aca="false">'CalLite Replacement'!G596</f>
        <v>149.5371905</v>
      </c>
      <c r="K126" s="24" t="n">
        <f aca="false">'CalLite Replacement'!H661</f>
        <v>14.85</v>
      </c>
      <c r="L126" s="24" t="n">
        <f aca="false">'CalLite Replacement'!I740</f>
        <v>200</v>
      </c>
      <c r="M126" s="24" t="n">
        <f aca="false">'CalLite Replacement'!J628</f>
        <v>143.411535</v>
      </c>
      <c r="N126" s="24" t="n">
        <f aca="false">'CalLite Replacement'!K621</f>
        <v>384.1451847</v>
      </c>
      <c r="O126" s="24" t="n">
        <f aca="false">'CalLite Replacement'!L621</f>
        <v>289.5640251</v>
      </c>
      <c r="P126" s="24" t="n">
        <f aca="false">'CalLite Replacement'!M621</f>
        <v>161.9489768</v>
      </c>
      <c r="Q126" s="24" t="n">
        <f aca="false">'CalLite Replacement'!N621</f>
        <v>43.45480658</v>
      </c>
      <c r="R126" s="24" t="n">
        <f aca="false">'CalLite Replacement'!O754</f>
        <v>3066</v>
      </c>
      <c r="S126" s="24" t="n">
        <f aca="false">'CalLite Replacement'!P665</f>
        <v>277.4</v>
      </c>
      <c r="T126" s="24" t="n">
        <f aca="false">'CalLite Replacement'!Q621</f>
        <v>137.6250281</v>
      </c>
      <c r="U126" s="39" t="n">
        <v>476</v>
      </c>
      <c r="V126" s="24" t="n">
        <f aca="false">'CalLite Replacement'!R621</f>
        <v>29.26133374</v>
      </c>
      <c r="W126" s="24" t="n">
        <f aca="false">'CalLite Replacement'!S600</f>
        <v>8497</v>
      </c>
      <c r="X126" s="24" t="n">
        <f aca="false">'CalLite Replacement'!T776</f>
        <v>6724</v>
      </c>
      <c r="Y126" s="24" t="n">
        <f aca="false">'CalLite Replacement'!U611</f>
        <v>14814</v>
      </c>
      <c r="Z126" s="24" t="n">
        <f aca="false">'CalLite Replacement'!V598</f>
        <v>998.4</v>
      </c>
      <c r="AA126" s="24" t="n">
        <f aca="false">'CalLite Replacement'!W716</f>
        <v>1346</v>
      </c>
      <c r="AB126" s="24" t="n">
        <f aca="false">'CalLite Replacement'!X666</f>
        <v>364.3</v>
      </c>
      <c r="AC126" s="24" t="n">
        <f aca="false">'CalLite Replacement'!Y596</f>
        <v>234.4902369</v>
      </c>
      <c r="AD126" s="24" t="n">
        <f aca="false">'CalLite Replacement'!Z621</f>
        <v>133.9122601</v>
      </c>
      <c r="AE126" s="24" t="n">
        <f aca="false">'CalLite Replacement'!AA589</f>
        <v>250</v>
      </c>
      <c r="AF126" s="24" t="n">
        <f aca="false">'CalLite Replacement'!AB731</f>
        <v>1113</v>
      </c>
      <c r="AG126" s="17"/>
      <c r="AI126" s="17"/>
    </row>
    <row r="127" customFormat="false" ht="15" hidden="false" customHeight="false" outlineLevel="0" collapsed="false">
      <c r="A127" s="37" t="n">
        <v>29251</v>
      </c>
      <c r="B127" s="24" t="n">
        <f aca="false">B126+1</f>
        <v>121</v>
      </c>
      <c r="C127" s="17" t="n">
        <f aca="false">B127/($B$1+1)</f>
        <v>0.478260869565217</v>
      </c>
      <c r="D127" s="17" t="n">
        <f aca="false">'CalLite Replacement'!B788</f>
        <v>1619</v>
      </c>
      <c r="E127" s="24" t="n">
        <f aca="false">'CalLite Replacement'!C786</f>
        <v>64.23320857</v>
      </c>
      <c r="F127" s="24" t="n">
        <f aca="false">'CalLite Replacement'!D786</f>
        <v>212.6267051</v>
      </c>
      <c r="G127" s="38" t="n">
        <v>48.3604918032787</v>
      </c>
      <c r="H127" s="24" t="n">
        <f aca="false">'CalLite Replacement'!E752</f>
        <v>300.2226206</v>
      </c>
      <c r="I127" s="24" t="n">
        <f aca="false">'CalLite Replacement'!F622</f>
        <v>69.85433871</v>
      </c>
      <c r="J127" s="24" t="n">
        <f aca="false">'CalLite Replacement'!G622</f>
        <v>148.9620676</v>
      </c>
      <c r="K127" s="24" t="n">
        <f aca="false">'CalLite Replacement'!H769</f>
        <v>14.85</v>
      </c>
      <c r="L127" s="24" t="n">
        <f aca="false">'CalLite Replacement'!I742</f>
        <v>200</v>
      </c>
      <c r="M127" s="24" t="n">
        <f aca="false">'CalLite Replacement'!J595</f>
        <v>137.976378</v>
      </c>
      <c r="N127" s="24" t="n">
        <f aca="false">'CalLite Replacement'!K786</f>
        <v>380.1557147</v>
      </c>
      <c r="O127" s="24" t="n">
        <f aca="false">'CalLite Replacement'!L786</f>
        <v>286.5568105</v>
      </c>
      <c r="P127" s="24" t="n">
        <f aca="false">'CalLite Replacement'!M786</f>
        <v>160.2670852</v>
      </c>
      <c r="Q127" s="24" t="n">
        <f aca="false">'CalLite Replacement'!N786</f>
        <v>43.00351459</v>
      </c>
      <c r="R127" s="24" t="n">
        <f aca="false">'CalLite Replacement'!O778</f>
        <v>3051</v>
      </c>
      <c r="S127" s="24" t="n">
        <f aca="false">'CalLite Replacement'!P724</f>
        <v>277.3</v>
      </c>
      <c r="T127" s="24" t="n">
        <f aca="false">'CalLite Replacement'!Q786</f>
        <v>136.1957484</v>
      </c>
      <c r="U127" s="39" t="n">
        <v>462</v>
      </c>
      <c r="V127" s="24" t="n">
        <f aca="false">'CalLite Replacement'!R786</f>
        <v>28.95744547</v>
      </c>
      <c r="W127" s="24" t="n">
        <f aca="false">'CalLite Replacement'!S653</f>
        <v>8484</v>
      </c>
      <c r="X127" s="24" t="n">
        <f aca="false">'CalLite Replacement'!T593</f>
        <v>6710</v>
      </c>
      <c r="Y127" s="24" t="n">
        <f aca="false">'CalLite Replacement'!U820</f>
        <v>14812</v>
      </c>
      <c r="Z127" s="24" t="n">
        <f aca="false">'CalLite Replacement'!V814</f>
        <v>978</v>
      </c>
      <c r="AA127" s="24" t="n">
        <f aca="false">'CalLite Replacement'!W814</f>
        <v>1343</v>
      </c>
      <c r="AB127" s="24" t="n">
        <f aca="false">'CalLite Replacement'!X665</f>
        <v>358.5</v>
      </c>
      <c r="AC127" s="24" t="n">
        <f aca="false">'CalLite Replacement'!Y622</f>
        <v>233.588383</v>
      </c>
      <c r="AD127" s="24" t="n">
        <f aca="false">'CalLite Replacement'!Z786</f>
        <v>132.5215387</v>
      </c>
      <c r="AE127" s="24" t="n">
        <f aca="false">'CalLite Replacement'!AA599</f>
        <v>250</v>
      </c>
      <c r="AF127" s="24" t="n">
        <f aca="false">'CalLite Replacement'!AB767</f>
        <v>1108</v>
      </c>
      <c r="AG127" s="17"/>
      <c r="AI127" s="17"/>
    </row>
    <row r="128" customFormat="false" ht="15" hidden="false" customHeight="false" outlineLevel="0" collapsed="false">
      <c r="A128" s="37" t="n">
        <v>29280</v>
      </c>
      <c r="B128" s="24" t="n">
        <f aca="false">B127+1</f>
        <v>122</v>
      </c>
      <c r="C128" s="17" t="n">
        <f aca="false">B128/($B$1+1)</f>
        <v>0.482213438735178</v>
      </c>
      <c r="D128" s="17" t="n">
        <f aca="false">'CalLite Replacement'!B670</f>
        <v>1617</v>
      </c>
      <c r="E128" s="24" t="n">
        <f aca="false">'CalLite Replacement'!C812</f>
        <v>64.09597634</v>
      </c>
      <c r="F128" s="24" t="n">
        <f aca="false">'CalLite Replacement'!D812</f>
        <v>212.1724349</v>
      </c>
      <c r="G128" s="38" t="n">
        <v>48.0798360655738</v>
      </c>
      <c r="H128" s="24" t="n">
        <f aca="false">'CalLite Replacement'!E788</f>
        <v>295.1749255</v>
      </c>
      <c r="I128" s="24" t="n">
        <f aca="false">'CalLite Replacement'!F642</f>
        <v>69.32190035</v>
      </c>
      <c r="J128" s="24" t="n">
        <f aca="false">'CalLite Replacement'!G642</f>
        <v>147.8266604</v>
      </c>
      <c r="K128" s="24" t="n">
        <f aca="false">'CalLite Replacement'!H829</f>
        <v>14.81</v>
      </c>
      <c r="L128" s="24" t="n">
        <f aca="false">'CalLite Replacement'!I746</f>
        <v>200</v>
      </c>
      <c r="M128" s="24" t="n">
        <f aca="false">'CalLite Replacement'!J767</f>
        <v>134.9763876</v>
      </c>
      <c r="N128" s="24" t="n">
        <f aca="false">'CalLite Replacement'!K812</f>
        <v>379.343524</v>
      </c>
      <c r="O128" s="24" t="n">
        <f aca="false">'CalLite Replacement'!L812</f>
        <v>285.9445909</v>
      </c>
      <c r="P128" s="24" t="n">
        <f aca="false">'CalLite Replacement'!M812</f>
        <v>159.9246796</v>
      </c>
      <c r="Q128" s="24" t="n">
        <f aca="false">'CalLite Replacement'!N812</f>
        <v>42.91163893</v>
      </c>
      <c r="R128" s="24" t="n">
        <f aca="false">'CalLite Replacement'!O645</f>
        <v>3042</v>
      </c>
      <c r="S128" s="24" t="n">
        <f aca="false">'CalLite Replacement'!P646</f>
        <v>276.8</v>
      </c>
      <c r="T128" s="24" t="n">
        <f aca="false">'CalLite Replacement'!Q812</f>
        <v>135.9047705</v>
      </c>
      <c r="U128" s="39" t="n">
        <v>459</v>
      </c>
      <c r="V128" s="24" t="n">
        <f aca="false">'CalLite Replacement'!R812</f>
        <v>28.8955788</v>
      </c>
      <c r="W128" s="24" t="n">
        <f aca="false">'CalLite Replacement'!S780</f>
        <v>8473</v>
      </c>
      <c r="X128" s="24" t="n">
        <f aca="false">'CalLite Replacement'!T737</f>
        <v>6636</v>
      </c>
      <c r="Y128" s="24" t="n">
        <f aca="false">'CalLite Replacement'!U724</f>
        <v>14779</v>
      </c>
      <c r="Z128" s="24" t="n">
        <f aca="false">'CalLite Replacement'!V798</f>
        <v>963.2</v>
      </c>
      <c r="AA128" s="24" t="n">
        <f aca="false">'CalLite Replacement'!W709</f>
        <v>1327</v>
      </c>
      <c r="AB128" s="24" t="n">
        <f aca="false">'CalLite Replacement'!X647</f>
        <v>358</v>
      </c>
      <c r="AC128" s="24" t="n">
        <f aca="false">'CalLite Replacement'!Y642</f>
        <v>231.8079436</v>
      </c>
      <c r="AD128" s="24" t="n">
        <f aca="false">'CalLite Replacement'!Z812</f>
        <v>132.2384106</v>
      </c>
      <c r="AE128" s="24" t="n">
        <f aca="false">'CalLite Replacement'!AA600</f>
        <v>250</v>
      </c>
      <c r="AF128" s="24" t="n">
        <f aca="false">'CalLite Replacement'!AB752</f>
        <v>1082</v>
      </c>
      <c r="AG128" s="17"/>
      <c r="AI128" s="17"/>
    </row>
    <row r="129" customFormat="false" ht="15" hidden="false" customHeight="false" outlineLevel="0" collapsed="false">
      <c r="A129" s="37" t="n">
        <v>29311</v>
      </c>
      <c r="B129" s="24" t="n">
        <f aca="false">B128+1</f>
        <v>123</v>
      </c>
      <c r="C129" s="17" t="n">
        <f aca="false">B129/($B$1+1)</f>
        <v>0.486166007905138</v>
      </c>
      <c r="D129" s="17" t="n">
        <f aca="false">'CalLite Replacement'!B719</f>
        <v>1584</v>
      </c>
      <c r="E129" s="24" t="n">
        <f aca="false">'CalLite Replacement'!C608</f>
        <v>61.57837934</v>
      </c>
      <c r="F129" s="24" t="n">
        <f aca="false">'CalLite Replacement'!D608</f>
        <v>203.8386093</v>
      </c>
      <c r="G129" s="38" t="n">
        <v>44.0804918032787</v>
      </c>
      <c r="H129" s="24" t="n">
        <f aca="false">'CalLite Replacement'!E794</f>
        <v>286.1717961</v>
      </c>
      <c r="I129" s="24" t="n">
        <f aca="false">'CalLite Replacement'!F731</f>
        <v>69.28101591</v>
      </c>
      <c r="J129" s="24" t="n">
        <f aca="false">'CalLite Replacement'!G731</f>
        <v>147.7394757</v>
      </c>
      <c r="K129" s="24" t="n">
        <f aca="false">'CalLite Replacement'!H684</f>
        <v>14.66</v>
      </c>
      <c r="L129" s="24" t="n">
        <f aca="false">'CalLite Replacement'!I747</f>
        <v>200</v>
      </c>
      <c r="M129" s="24" t="n">
        <f aca="false">'CalLite Replacement'!J757</f>
        <v>132.4357421</v>
      </c>
      <c r="N129" s="24" t="n">
        <f aca="false">'CalLite Replacement'!K608</f>
        <v>364.4434605</v>
      </c>
      <c r="O129" s="24" t="n">
        <f aca="false">'CalLite Replacement'!L608</f>
        <v>274.713102</v>
      </c>
      <c r="P129" s="24" t="n">
        <f aca="false">'CalLite Replacement'!M608</f>
        <v>153.6430701</v>
      </c>
      <c r="Q129" s="24" t="n">
        <f aca="false">'CalLite Replacement'!N608</f>
        <v>41.22613198</v>
      </c>
      <c r="R129" s="24" t="n">
        <f aca="false">'CalLite Replacement'!O614</f>
        <v>2997</v>
      </c>
      <c r="S129" s="24" t="n">
        <f aca="false">'CalLite Replacement'!P810</f>
        <v>275.5</v>
      </c>
      <c r="T129" s="24" t="n">
        <f aca="false">'CalLite Replacement'!Q608</f>
        <v>130.5666282</v>
      </c>
      <c r="U129" s="39" t="n">
        <v>436</v>
      </c>
      <c r="V129" s="24" t="n">
        <f aca="false">'CalLite Replacement'!R608</f>
        <v>27.76060237</v>
      </c>
      <c r="W129" s="24" t="n">
        <f aca="false">'CalLite Replacement'!S675</f>
        <v>8445</v>
      </c>
      <c r="X129" s="24" t="n">
        <f aca="false">'CalLite Replacement'!T731</f>
        <v>6634</v>
      </c>
      <c r="Y129" s="24" t="n">
        <f aca="false">'CalLite Replacement'!U723</f>
        <v>14698</v>
      </c>
      <c r="Z129" s="24" t="n">
        <f aca="false">'CalLite Replacement'!V710</f>
        <v>955.7</v>
      </c>
      <c r="AA129" s="24" t="n">
        <f aca="false">'CalLite Replacement'!W764</f>
        <v>1326</v>
      </c>
      <c r="AB129" s="24" t="n">
        <f aca="false">'CalLite Replacement'!X588</f>
        <v>357.7</v>
      </c>
      <c r="AC129" s="24" t="n">
        <f aca="false">'CalLite Replacement'!Y731</f>
        <v>231.6712287</v>
      </c>
      <c r="AD129" s="24" t="n">
        <f aca="false">'CalLite Replacement'!Z608</f>
        <v>127.0442776</v>
      </c>
      <c r="AE129" s="24" t="n">
        <f aca="false">'CalLite Replacement'!AA601</f>
        <v>250</v>
      </c>
      <c r="AF129" s="24" t="n">
        <f aca="false">'CalLite Replacement'!AB774</f>
        <v>1076</v>
      </c>
      <c r="AG129" s="17"/>
      <c r="AI129" s="17"/>
    </row>
    <row r="130" customFormat="false" ht="15" hidden="false" customHeight="false" outlineLevel="0" collapsed="false">
      <c r="A130" s="37" t="n">
        <v>29341</v>
      </c>
      <c r="B130" s="24" t="n">
        <f aca="false">B129+1</f>
        <v>124</v>
      </c>
      <c r="C130" s="17" t="n">
        <f aca="false">B130/($B$1+1)</f>
        <v>0.490118577075099</v>
      </c>
      <c r="D130" s="17" t="n">
        <f aca="false">'CalLite Replacement'!B776</f>
        <v>1578</v>
      </c>
      <c r="E130" s="24" t="n">
        <f aca="false">'CalLite Replacement'!C639</f>
        <v>61.23694358</v>
      </c>
      <c r="F130" s="24" t="n">
        <f aca="false">'CalLite Replacement'!D639</f>
        <v>202.7083784</v>
      </c>
      <c r="G130" s="38" t="n">
        <v>43.8349180327869</v>
      </c>
      <c r="H130" s="24" t="n">
        <f aca="false">'CalLite Replacement'!E652</f>
        <v>279.0536292</v>
      </c>
      <c r="I130" s="24" t="n">
        <f aca="false">'CalLite Replacement'!F732</f>
        <v>67.46958981</v>
      </c>
      <c r="J130" s="24" t="n">
        <f aca="false">'CalLite Replacement'!G732</f>
        <v>143.8766694</v>
      </c>
      <c r="K130" s="24" t="n">
        <f aca="false">'CalLite Replacement'!H671</f>
        <v>14.61</v>
      </c>
      <c r="L130" s="24" t="n">
        <f aca="false">'CalLite Replacement'!I748</f>
        <v>200</v>
      </c>
      <c r="M130" s="24" t="n">
        <f aca="false">'CalLite Replacement'!J637</f>
        <v>131.5536886</v>
      </c>
      <c r="N130" s="24" t="n">
        <f aca="false">'CalLite Replacement'!K639</f>
        <v>362.4227183</v>
      </c>
      <c r="O130" s="24" t="n">
        <f aca="false">'CalLite Replacement'!L639</f>
        <v>273.1898909</v>
      </c>
      <c r="P130" s="24" t="n">
        <f aca="false">'CalLite Replacement'!M639</f>
        <v>152.7911601</v>
      </c>
      <c r="Q130" s="24" t="n">
        <f aca="false">'CalLite Replacement'!N639</f>
        <v>40.99754403</v>
      </c>
      <c r="R130" s="24" t="n">
        <f aca="false">'CalLite Replacement'!O717</f>
        <v>2992</v>
      </c>
      <c r="S130" s="24" t="n">
        <f aca="false">'CalLite Replacement'!P736</f>
        <v>274.4</v>
      </c>
      <c r="T130" s="24" t="n">
        <f aca="false">'CalLite Replacement'!Q639</f>
        <v>129.8426709</v>
      </c>
      <c r="U130" s="39" t="n">
        <v>412</v>
      </c>
      <c r="V130" s="24" t="n">
        <f aca="false">'CalLite Replacement'!R639</f>
        <v>27.6066772</v>
      </c>
      <c r="W130" s="24" t="n">
        <f aca="false">'CalLite Replacement'!S648</f>
        <v>8419</v>
      </c>
      <c r="X130" s="24" t="n">
        <f aca="false">'CalLite Replacement'!T724</f>
        <v>6613</v>
      </c>
      <c r="Y130" s="24" t="n">
        <f aca="false">'CalLite Replacement'!U828</f>
        <v>14609</v>
      </c>
      <c r="Z130" s="24" t="n">
        <f aca="false">'CalLite Replacement'!V611</f>
        <v>945.7</v>
      </c>
      <c r="AA130" s="24" t="n">
        <f aca="false">'CalLite Replacement'!W800</f>
        <v>1320</v>
      </c>
      <c r="AB130" s="24" t="n">
        <f aca="false">'CalLite Replacement'!X732</f>
        <v>348.2</v>
      </c>
      <c r="AC130" s="24" t="n">
        <f aca="false">'CalLite Replacement'!Y732</f>
        <v>225.6139371</v>
      </c>
      <c r="AD130" s="24" t="n">
        <f aca="false">'CalLite Replacement'!Z639</f>
        <v>126.3398508</v>
      </c>
      <c r="AE130" s="24" t="n">
        <f aca="false">'CalLite Replacement'!AA635</f>
        <v>250</v>
      </c>
      <c r="AF130" s="24" t="n">
        <f aca="false">'CalLite Replacement'!AB822</f>
        <v>1052</v>
      </c>
      <c r="AG130" s="17"/>
      <c r="AI130" s="17"/>
    </row>
    <row r="131" customFormat="false" ht="15" hidden="false" customHeight="false" outlineLevel="0" collapsed="false">
      <c r="A131" s="37" t="n">
        <v>29372</v>
      </c>
      <c r="B131" s="24" t="n">
        <f aca="false">B130+1</f>
        <v>125</v>
      </c>
      <c r="C131" s="17" t="n">
        <f aca="false">B131/($B$1+1)</f>
        <v>0.494071146245059</v>
      </c>
      <c r="D131" s="17" t="n">
        <f aca="false">'CalLite Replacement'!B600</f>
        <v>1547</v>
      </c>
      <c r="E131" s="24" t="n">
        <f aca="false">'CalLite Replacement'!C806</f>
        <v>60.66868731</v>
      </c>
      <c r="F131" s="24" t="n">
        <f aca="false">'CalLite Replacement'!D806</f>
        <v>200.8273193</v>
      </c>
      <c r="G131" s="38" t="n">
        <v>43.6419672131148</v>
      </c>
      <c r="H131" s="24" t="n">
        <f aca="false">'CalLite Replacement'!E628</f>
        <v>277.0123253</v>
      </c>
      <c r="I131" s="24" t="n">
        <f aca="false">'CalLite Replacement'!F637</f>
        <v>66.90309052</v>
      </c>
      <c r="J131" s="24" t="n">
        <f aca="false">'CalLite Replacement'!G637</f>
        <v>142.6686284</v>
      </c>
      <c r="K131" s="24" t="n">
        <f aca="false">'CalLite Replacement'!H673</f>
        <v>14.46</v>
      </c>
      <c r="L131" s="24" t="n">
        <f aca="false">'CalLite Replacement'!I749</f>
        <v>200</v>
      </c>
      <c r="M131" s="24" t="n">
        <f aca="false">'CalLite Replacement'!J719</f>
        <v>128.6271773</v>
      </c>
      <c r="N131" s="24" t="n">
        <f aca="false">'CalLite Replacement'!K806</f>
        <v>359.059569</v>
      </c>
      <c r="O131" s="24" t="n">
        <f aca="false">'CalLite Replacement'!L806</f>
        <v>270.6547893</v>
      </c>
      <c r="P131" s="24" t="n">
        <f aca="false">'CalLite Replacement'!M806</f>
        <v>151.3733144</v>
      </c>
      <c r="Q131" s="24" t="n">
        <f aca="false">'CalLite Replacement'!N806</f>
        <v>40.61710193</v>
      </c>
      <c r="R131" s="24" t="n">
        <f aca="false">'CalLite Replacement'!O658</f>
        <v>2961</v>
      </c>
      <c r="S131" s="24" t="n">
        <f aca="false">'CalLite Replacement'!P809</f>
        <v>274.4</v>
      </c>
      <c r="T131" s="24" t="n">
        <f aca="false">'CalLite Replacement'!Q806</f>
        <v>128.6377788</v>
      </c>
      <c r="U131" s="39" t="n">
        <v>410</v>
      </c>
      <c r="V131" s="24" t="n">
        <f aca="false">'CalLite Replacement'!R806</f>
        <v>27.35049741</v>
      </c>
      <c r="W131" s="24" t="n">
        <f aca="false">'CalLite Replacement'!S696</f>
        <v>8378</v>
      </c>
      <c r="X131" s="24" t="n">
        <f aca="false">'CalLite Replacement'!T606</f>
        <v>6583</v>
      </c>
      <c r="Y131" s="24" t="n">
        <f aca="false">'CalLite Replacement'!U718</f>
        <v>14589</v>
      </c>
      <c r="Z131" s="24" t="n">
        <f aca="false">'CalLite Replacement'!V795</f>
        <v>940.1</v>
      </c>
      <c r="AA131" s="24" t="n">
        <f aca="false">'CalLite Replacement'!W710</f>
        <v>1308</v>
      </c>
      <c r="AB131" s="24" t="n">
        <f aca="false">'CalLite Replacement'!X587</f>
        <v>346.3</v>
      </c>
      <c r="AC131" s="24" t="n">
        <f aca="false">'CalLite Replacement'!Y637</f>
        <v>223.7196002</v>
      </c>
      <c r="AD131" s="24" t="n">
        <f aca="false">'CalLite Replacement'!Z806</f>
        <v>125.1674635</v>
      </c>
      <c r="AE131" s="24" t="n">
        <f aca="false">'CalLite Replacement'!AA636</f>
        <v>250</v>
      </c>
      <c r="AF131" s="24" t="n">
        <f aca="false">'CalLite Replacement'!AB751</f>
        <v>1025</v>
      </c>
      <c r="AG131" s="17"/>
      <c r="AI131" s="17"/>
    </row>
    <row r="132" customFormat="false" ht="15" hidden="false" customHeight="false" outlineLevel="0" collapsed="false">
      <c r="A132" s="37" t="n">
        <v>29402</v>
      </c>
      <c r="B132" s="24" t="n">
        <f aca="false">B131+1</f>
        <v>126</v>
      </c>
      <c r="C132" s="17" t="n">
        <f aca="false">B132/($B$1+1)</f>
        <v>0.49802371541502</v>
      </c>
      <c r="D132" s="17" t="n">
        <f aca="false">'CalLite Replacement'!B710</f>
        <v>1542</v>
      </c>
      <c r="E132" s="24" t="n">
        <f aca="false">'CalLite Replacement'!C741</f>
        <v>60.41101872</v>
      </c>
      <c r="F132" s="24" t="n">
        <f aca="false">'CalLite Replacement'!D741</f>
        <v>199.974377</v>
      </c>
      <c r="G132" s="38" t="n">
        <v>41.7124590163934</v>
      </c>
      <c r="H132" s="24" t="n">
        <f aca="false">'CalLite Replacement'!E704</f>
        <v>270.1500635</v>
      </c>
      <c r="I132" s="24" t="n">
        <f aca="false">'CalLite Replacement'!F810</f>
        <v>65.96777731</v>
      </c>
      <c r="J132" s="24" t="n">
        <f aca="false">'CalLite Replacement'!G810</f>
        <v>140.6741039</v>
      </c>
      <c r="K132" s="24" t="n">
        <f aca="false">'CalLite Replacement'!H601</f>
        <v>14.35</v>
      </c>
      <c r="L132" s="24" t="n">
        <f aca="false">'CalLite Replacement'!I750</f>
        <v>200</v>
      </c>
      <c r="M132" s="24" t="n">
        <f aca="false">'CalLite Replacement'!J785</f>
        <v>128.2152723</v>
      </c>
      <c r="N132" s="24" t="n">
        <f aca="false">'CalLite Replacement'!K741</f>
        <v>357.5345917</v>
      </c>
      <c r="O132" s="24" t="n">
        <f aca="false">'CalLite Replacement'!L741</f>
        <v>269.5052798</v>
      </c>
      <c r="P132" s="24" t="n">
        <f aca="false">'CalLite Replacement'!M741</f>
        <v>150.7304103</v>
      </c>
      <c r="Q132" s="24" t="n">
        <f aca="false">'CalLite Replacement'!N741</f>
        <v>40.44459529</v>
      </c>
      <c r="R132" s="24" t="n">
        <f aca="false">'CalLite Replacement'!O694</f>
        <v>2942</v>
      </c>
      <c r="S132" s="24" t="n">
        <f aca="false">'CalLite Replacement'!P639</f>
        <v>272.6</v>
      </c>
      <c r="T132" s="24" t="n">
        <f aca="false">'CalLite Replacement'!Q741</f>
        <v>128.0914357</v>
      </c>
      <c r="U132" s="39" t="n">
        <v>410</v>
      </c>
      <c r="V132" s="24" t="n">
        <f aca="false">'CalLite Replacement'!R741</f>
        <v>27.23433594</v>
      </c>
      <c r="W132" s="24" t="n">
        <f aca="false">'CalLite Replacement'!S633</f>
        <v>8311</v>
      </c>
      <c r="X132" s="24" t="n">
        <f aca="false">'CalLite Replacement'!T710</f>
        <v>6566</v>
      </c>
      <c r="Y132" s="24" t="n">
        <f aca="false">'CalLite Replacement'!U720</f>
        <v>14580</v>
      </c>
      <c r="Z132" s="24" t="n">
        <f aca="false">'CalLite Replacement'!V675</f>
        <v>928.7</v>
      </c>
      <c r="AA132" s="24" t="n">
        <f aca="false">'CalLite Replacement'!W621</f>
        <v>1299</v>
      </c>
      <c r="AB132" s="24" t="n">
        <f aca="false">'CalLite Replacement'!X636</f>
        <v>340.7</v>
      </c>
      <c r="AC132" s="24" t="n">
        <f aca="false">'CalLite Replacement'!Y810</f>
        <v>220.5919734</v>
      </c>
      <c r="AD132" s="24" t="n">
        <f aca="false">'CalLite Replacement'!Z741</f>
        <v>124.6358594</v>
      </c>
      <c r="AE132" s="24" t="n">
        <f aca="false">'CalLite Replacement'!AA637</f>
        <v>250</v>
      </c>
      <c r="AF132" s="24" t="n">
        <f aca="false">'CalLite Replacement'!AB801</f>
        <v>1000</v>
      </c>
      <c r="AG132" s="17"/>
      <c r="AI132" s="17"/>
    </row>
    <row r="133" customFormat="false" ht="15" hidden="false" customHeight="false" outlineLevel="0" collapsed="false">
      <c r="A133" s="37" t="n">
        <v>29433</v>
      </c>
      <c r="B133" s="24" t="n">
        <f aca="false">B132+1</f>
        <v>127</v>
      </c>
      <c r="C133" s="17" t="n">
        <f aca="false">B133/($B$1+1)</f>
        <v>0.50197628458498</v>
      </c>
      <c r="D133" s="17" t="n">
        <f aca="false">'CalLite Replacement'!B599</f>
        <v>1535</v>
      </c>
      <c r="E133" s="24" t="n">
        <f aca="false">'CalLite Replacement'!C730</f>
        <v>60.06859151</v>
      </c>
      <c r="F133" s="24" t="n">
        <f aca="false">'CalLite Replacement'!D730</f>
        <v>198.8408641</v>
      </c>
      <c r="G133" s="38" t="n">
        <v>41.4493442622951</v>
      </c>
      <c r="H133" s="24" t="n">
        <f aca="false">'CalLite Replacement'!E832</f>
        <v>267.8303681</v>
      </c>
      <c r="I133" s="24" t="n">
        <f aca="false">'CalLite Replacement'!F704</f>
        <v>65.38750629</v>
      </c>
      <c r="J133" s="24" t="n">
        <f aca="false">'CalLite Replacement'!G704</f>
        <v>139.4366951</v>
      </c>
      <c r="K133" s="24" t="n">
        <f aca="false">'CalLite Replacement'!H709</f>
        <v>14.3</v>
      </c>
      <c r="L133" s="24" t="n">
        <f aca="false">'CalLite Replacement'!I751</f>
        <v>200</v>
      </c>
      <c r="M133" s="24" t="n">
        <f aca="false">'CalLite Replacement'!J731</f>
        <v>127.6904206</v>
      </c>
      <c r="N133" s="24" t="n">
        <f aca="false">'CalLite Replacement'!K730</f>
        <v>355.5079817</v>
      </c>
      <c r="O133" s="24" t="n">
        <f aca="false">'CalLite Replacement'!L730</f>
        <v>267.9776455</v>
      </c>
      <c r="P133" s="24" t="n">
        <f aca="false">'CalLite Replacement'!M730</f>
        <v>149.8760265</v>
      </c>
      <c r="Q133" s="24" t="n">
        <f aca="false">'CalLite Replacement'!N730</f>
        <v>40.21534356</v>
      </c>
      <c r="R133" s="24" t="n">
        <f aca="false">'CalLite Replacement'!O807</f>
        <v>2930</v>
      </c>
      <c r="S133" s="24" t="n">
        <f aca="false">'CalLite Replacement'!P708</f>
        <v>272.4</v>
      </c>
      <c r="T133" s="24" t="n">
        <f aca="false">'CalLite Replacement'!Q730</f>
        <v>127.3653762</v>
      </c>
      <c r="U133" s="39" t="n">
        <v>409</v>
      </c>
      <c r="V133" s="24" t="n">
        <f aca="false">'CalLite Replacement'!R730</f>
        <v>27.07996381</v>
      </c>
      <c r="W133" s="24" t="n">
        <f aca="false">'CalLite Replacement'!S642</f>
        <v>8247</v>
      </c>
      <c r="X133" s="24" t="n">
        <f aca="false">'CalLite Replacement'!T598</f>
        <v>6549</v>
      </c>
      <c r="Y133" s="24" t="n">
        <f aca="false">'CalLite Replacement'!U657</f>
        <v>14566</v>
      </c>
      <c r="Z133" s="24" t="n">
        <f aca="false">'CalLite Replacement'!V629</f>
        <v>924.5</v>
      </c>
      <c r="AA133" s="24" t="n">
        <f aca="false">'CalLite Replacement'!W769</f>
        <v>1283</v>
      </c>
      <c r="AB133" s="24" t="n">
        <f aca="false">'CalLite Replacement'!X720</f>
        <v>340.7</v>
      </c>
      <c r="AC133" s="24" t="n">
        <f aca="false">'CalLite Replacement'!Y704</f>
        <v>218.6515847</v>
      </c>
      <c r="AD133" s="24" t="n">
        <f aca="false">'CalLite Replacement'!Z730</f>
        <v>123.9293871</v>
      </c>
      <c r="AE133" s="24" t="n">
        <f aca="false">'CalLite Replacement'!AA646</f>
        <v>250</v>
      </c>
      <c r="AF133" s="24" t="n">
        <f aca="false">'CalLite Replacement'!AB628</f>
        <v>989.6</v>
      </c>
      <c r="AG133" s="17"/>
      <c r="AI133" s="17"/>
    </row>
    <row r="134" customFormat="false" ht="15" hidden="false" customHeight="false" outlineLevel="0" collapsed="false">
      <c r="A134" s="37" t="n">
        <v>29464</v>
      </c>
      <c r="B134" s="24" t="n">
        <f aca="false">B133+1</f>
        <v>128</v>
      </c>
      <c r="C134" s="17" t="n">
        <f aca="false">B134/($B$1+1)</f>
        <v>0.505928853754941</v>
      </c>
      <c r="D134" s="17" t="n">
        <f aca="false">'CalLite Replacement'!B713</f>
        <v>1530</v>
      </c>
      <c r="E134" s="24" t="n">
        <f aca="false">'CalLite Replacement'!C709</f>
        <v>60.05513054</v>
      </c>
      <c r="F134" s="24" t="n">
        <f aca="false">'CalLite Replacement'!D709</f>
        <v>198.7963052</v>
      </c>
      <c r="G134" s="38" t="n">
        <v>40.186393442623</v>
      </c>
      <c r="H134" s="24" t="n">
        <f aca="false">'CalLite Replacement'!E637</f>
        <v>261.2815786</v>
      </c>
      <c r="I134" s="24" t="n">
        <f aca="false">'CalLite Replacement'!F709</f>
        <v>65.17658881</v>
      </c>
      <c r="J134" s="24" t="n">
        <f aca="false">'CalLite Replacement'!G709</f>
        <v>138.9869206</v>
      </c>
      <c r="K134" s="24" t="n">
        <f aca="false">'CalLite Replacement'!H610</f>
        <v>14.22</v>
      </c>
      <c r="L134" s="24" t="n">
        <f aca="false">'CalLite Replacement'!I752</f>
        <v>200</v>
      </c>
      <c r="M134" s="24" t="n">
        <f aca="false">'CalLite Replacement'!J766</f>
        <v>126.4578946</v>
      </c>
      <c r="N134" s="24" t="n">
        <f aca="false">'CalLite Replacement'!K709</f>
        <v>355.4283148</v>
      </c>
      <c r="O134" s="24" t="n">
        <f aca="false">'CalLite Replacement'!L709</f>
        <v>267.9175935</v>
      </c>
      <c r="P134" s="24" t="n">
        <f aca="false">'CalLite Replacement'!M709</f>
        <v>149.8424403</v>
      </c>
      <c r="Q134" s="24" t="n">
        <f aca="false">'CalLite Replacement'!N709</f>
        <v>40.20633158</v>
      </c>
      <c r="R134" s="24" t="n">
        <f aca="false">'CalLite Replacement'!O666</f>
        <v>2805</v>
      </c>
      <c r="S134" s="24" t="n">
        <f aca="false">'CalLite Replacement'!P607</f>
        <v>272.3</v>
      </c>
      <c r="T134" s="24" t="n">
        <f aca="false">'CalLite Replacement'!Q709</f>
        <v>127.3368345</v>
      </c>
      <c r="U134" s="39" t="n">
        <v>408</v>
      </c>
      <c r="V134" s="24" t="n">
        <f aca="false">'CalLite Replacement'!R709</f>
        <v>27.07389537</v>
      </c>
      <c r="W134" s="24" t="n">
        <f aca="false">'CalLite Replacement'!S607</f>
        <v>8116</v>
      </c>
      <c r="X134" s="24" t="n">
        <f aca="false">'CalLite Replacement'!T767</f>
        <v>6544</v>
      </c>
      <c r="Y134" s="24" t="n">
        <f aca="false">'CalLite Replacement'!U603</f>
        <v>14552</v>
      </c>
      <c r="Z134" s="24" t="n">
        <f aca="false">'CalLite Replacement'!V706</f>
        <v>920</v>
      </c>
      <c r="AA134" s="24" t="n">
        <f aca="false">'CalLite Replacement'!W719</f>
        <v>1275</v>
      </c>
      <c r="AB134" s="24" t="n">
        <f aca="false">'CalLite Replacement'!X756</f>
        <v>340.7</v>
      </c>
      <c r="AC134" s="24" t="n">
        <f aca="false">'CalLite Replacement'!Y709</f>
        <v>217.9462903</v>
      </c>
      <c r="AD134" s="24" t="n">
        <f aca="false">'CalLite Replacement'!Z709</f>
        <v>123.9016154</v>
      </c>
      <c r="AE134" s="24" t="n">
        <f aca="false">'CalLite Replacement'!AA647</f>
        <v>250</v>
      </c>
      <c r="AF134" s="24" t="n">
        <f aca="false">'CalLite Replacement'!AB738</f>
        <v>947</v>
      </c>
      <c r="AG134" s="17"/>
      <c r="AI134" s="17"/>
    </row>
    <row r="135" customFormat="false" ht="15" hidden="false" customHeight="false" outlineLevel="0" collapsed="false">
      <c r="A135" s="37" t="n">
        <v>29494</v>
      </c>
      <c r="B135" s="24" t="n">
        <f aca="false">B134+1</f>
        <v>129</v>
      </c>
      <c r="C135" s="17" t="n">
        <f aca="false">B135/($B$1+1)</f>
        <v>0.509881422924901</v>
      </c>
      <c r="D135" s="17" t="n">
        <f aca="false">'CalLite Replacement'!B601</f>
        <v>1521</v>
      </c>
      <c r="E135" s="24" t="n">
        <f aca="false">'CalLite Replacement'!C652</f>
        <v>57.16630584</v>
      </c>
      <c r="F135" s="24" t="n">
        <f aca="false">'CalLite Replacement'!D652</f>
        <v>189.2336305</v>
      </c>
      <c r="G135" s="38" t="n">
        <v>38.2744262295082</v>
      </c>
      <c r="H135" s="24" t="n">
        <f aca="false">'CalLite Replacement'!E730</f>
        <v>257.8380314</v>
      </c>
      <c r="I135" s="24" t="n">
        <f aca="false">'CalLite Replacement'!F693</f>
        <v>64.95178242</v>
      </c>
      <c r="J135" s="24" t="n">
        <f aca="false">'CalLite Replacement'!G693</f>
        <v>138.5075284</v>
      </c>
      <c r="K135" s="24" t="n">
        <f aca="false">'CalLite Replacement'!H762</f>
        <v>14.19</v>
      </c>
      <c r="L135" s="24" t="n">
        <f aca="false">'CalLite Replacement'!I758</f>
        <v>200</v>
      </c>
      <c r="M135" s="24" t="n">
        <f aca="false">'CalLite Replacement'!J596</f>
        <v>121.7078411</v>
      </c>
      <c r="N135" s="24" t="n">
        <f aca="false">'CalLite Replacement'!K652</f>
        <v>338.3311894</v>
      </c>
      <c r="O135" s="24" t="n">
        <f aca="false">'CalLite Replacement'!L652</f>
        <v>255.0299859</v>
      </c>
      <c r="P135" s="24" t="n">
        <f aca="false">'CalLite Replacement'!M652</f>
        <v>142.6345875</v>
      </c>
      <c r="Q135" s="24" t="n">
        <f aca="false">'CalLite Replacement'!N652</f>
        <v>38.27229126</v>
      </c>
      <c r="R135" s="24" t="n">
        <f aca="false">'CalLite Replacement'!O803</f>
        <v>2673</v>
      </c>
      <c r="S135" s="24" t="n">
        <f aca="false">'CalLite Replacement'!P663</f>
        <v>270.6</v>
      </c>
      <c r="T135" s="24" t="n">
        <f aca="false">'CalLite Replacement'!Q652</f>
        <v>121.2115661</v>
      </c>
      <c r="U135" s="39" t="n">
        <v>406</v>
      </c>
      <c r="V135" s="24" t="n">
        <f aca="false">'CalLite Replacement'!R652</f>
        <v>25.77156305</v>
      </c>
      <c r="W135" s="24" t="n">
        <f aca="false">'CalLite Replacement'!S800</f>
        <v>8058</v>
      </c>
      <c r="X135" s="24" t="n">
        <f aca="false">'CalLite Replacement'!T602</f>
        <v>6471</v>
      </c>
      <c r="Y135" s="24" t="n">
        <f aca="false">'CalLite Replacement'!U816</f>
        <v>14432</v>
      </c>
      <c r="Z135" s="24" t="n">
        <f aca="false">'CalLite Replacement'!V827</f>
        <v>908.4</v>
      </c>
      <c r="AA135" s="24" t="n">
        <f aca="false">'CalLite Replacement'!W707</f>
        <v>1266</v>
      </c>
      <c r="AB135" s="24" t="n">
        <f aca="false">'CalLite Replacement'!X768</f>
        <v>340.7</v>
      </c>
      <c r="AC135" s="24" t="n">
        <f aca="false">'CalLite Replacement'!Y693</f>
        <v>217.1945523</v>
      </c>
      <c r="AD135" s="24" t="n">
        <f aca="false">'CalLite Replacement'!Z652</f>
        <v>117.941591</v>
      </c>
      <c r="AE135" s="24" t="n">
        <f aca="false">'CalLite Replacement'!AA648</f>
        <v>250</v>
      </c>
      <c r="AF135" s="24" t="n">
        <f aca="false">'CalLite Replacement'!AB753</f>
        <v>900</v>
      </c>
      <c r="AG135" s="17"/>
      <c r="AI135" s="17"/>
    </row>
    <row r="136" customFormat="false" ht="15" hidden="false" customHeight="false" outlineLevel="0" collapsed="false">
      <c r="A136" s="37" t="n">
        <v>29525</v>
      </c>
      <c r="B136" s="24" t="n">
        <f aca="false">B135+1</f>
        <v>130</v>
      </c>
      <c r="C136" s="17" t="n">
        <f aca="false">B136/($B$1+1)</f>
        <v>0.513833992094862</v>
      </c>
      <c r="D136" s="17" t="n">
        <f aca="false">'CalLite Replacement'!B708</f>
        <v>1485</v>
      </c>
      <c r="E136" s="24" t="n">
        <f aca="false">'CalLite Replacement'!C662</f>
        <v>55.54116128</v>
      </c>
      <c r="F136" s="24" t="n">
        <f aca="false">'CalLite Replacement'!D662</f>
        <v>183.8540279</v>
      </c>
      <c r="G136" s="38" t="n">
        <v>37.9586885245902</v>
      </c>
      <c r="H136" s="24" t="n">
        <f aca="false">'CalLite Replacement'!E641</f>
        <v>257.6102106</v>
      </c>
      <c r="I136" s="24" t="n">
        <f aca="false">'CalLite Replacement'!F832</f>
        <v>64.22492428</v>
      </c>
      <c r="J136" s="24" t="n">
        <f aca="false">'CalLite Replacement'!G832</f>
        <v>136.9575274</v>
      </c>
      <c r="K136" s="24" t="n">
        <f aca="false">'CalLite Replacement'!H697</f>
        <v>14.18</v>
      </c>
      <c r="L136" s="24" t="n">
        <f aca="false">'CalLite Replacement'!I761</f>
        <v>200</v>
      </c>
      <c r="M136" s="24" t="n">
        <f aca="false">'CalLite Replacement'!J639</f>
        <v>117.5535486</v>
      </c>
      <c r="N136" s="24" t="n">
        <f aca="false">'CalLite Replacement'!K662</f>
        <v>328.7129871</v>
      </c>
      <c r="O136" s="24" t="n">
        <f aca="false">'CalLite Replacement'!L662</f>
        <v>247.7799005</v>
      </c>
      <c r="P136" s="24" t="n">
        <f aca="false">'CalLite Replacement'!M662</f>
        <v>138.5797195</v>
      </c>
      <c r="Q136" s="24" t="n">
        <f aca="false">'CalLite Replacement'!N662</f>
        <v>37.18427263</v>
      </c>
      <c r="R136" s="24" t="n">
        <f aca="false">'CalLite Replacement'!O742</f>
        <v>2655</v>
      </c>
      <c r="S136" s="24" t="n">
        <f aca="false">'CalLite Replacement'!P619</f>
        <v>270.4</v>
      </c>
      <c r="T136" s="24" t="n">
        <f aca="false">'CalLite Replacement'!Q662</f>
        <v>117.7657196</v>
      </c>
      <c r="U136" s="39" t="n">
        <v>405</v>
      </c>
      <c r="V136" s="24" t="n">
        <f aca="false">'CalLite Replacement'!R662</f>
        <v>25.03891967</v>
      </c>
      <c r="W136" s="24" t="n">
        <f aca="false">'CalLite Replacement'!S669</f>
        <v>7977</v>
      </c>
      <c r="X136" s="24" t="n">
        <f aca="false">'CalLite Replacement'!T759</f>
        <v>6396</v>
      </c>
      <c r="Y136" s="24" t="n">
        <f aca="false">'CalLite Replacement'!U608</f>
        <v>14365</v>
      </c>
      <c r="Z136" s="24" t="n">
        <f aca="false">'CalLite Replacement'!V806</f>
        <v>904.4</v>
      </c>
      <c r="AA136" s="24" t="n">
        <f aca="false">'CalLite Replacement'!W641</f>
        <v>1265</v>
      </c>
      <c r="AB136" s="24" t="n">
        <f aca="false">'CalLite Replacement'!X792</f>
        <v>340.7</v>
      </c>
      <c r="AC136" s="24" t="n">
        <f aca="false">'CalLite Replacement'!Y832</f>
        <v>214.7639858</v>
      </c>
      <c r="AD136" s="24" t="n">
        <f aca="false">'CalLite Replacement'!Z662</f>
        <v>114.5887044</v>
      </c>
      <c r="AE136" s="24" t="n">
        <f aca="false">'CalLite Replacement'!AA649</f>
        <v>250</v>
      </c>
      <c r="AF136" s="24" t="n">
        <f aca="false">'CalLite Replacement'!AB606</f>
        <v>865</v>
      </c>
      <c r="AG136" s="17"/>
      <c r="AI136" s="17"/>
    </row>
    <row r="137" customFormat="false" ht="15" hidden="false" customHeight="false" outlineLevel="0" collapsed="false">
      <c r="A137" s="37" t="n">
        <v>29555</v>
      </c>
      <c r="B137" s="24" t="n">
        <f aca="false">B136+1</f>
        <v>131</v>
      </c>
      <c r="C137" s="17" t="n">
        <f aca="false">B137/($B$1+1)</f>
        <v>0.517786561264822</v>
      </c>
      <c r="D137" s="17" t="n">
        <f aca="false">'CalLite Replacement'!B640</f>
        <v>1481</v>
      </c>
      <c r="E137" s="24" t="n">
        <f aca="false">'CalLite Replacement'!C776</f>
        <v>54.75139918</v>
      </c>
      <c r="F137" s="24" t="n">
        <f aca="false">'CalLite Replacement'!D776</f>
        <v>181.2397336</v>
      </c>
      <c r="G137" s="38" t="n">
        <v>37.923606557377</v>
      </c>
      <c r="H137" s="24" t="n">
        <f aca="false">'CalLite Replacement'!E699</f>
        <v>247.0169835</v>
      </c>
      <c r="I137" s="24" t="n">
        <f aca="false">'CalLite Replacement'!F768</f>
        <v>64.02411683</v>
      </c>
      <c r="J137" s="24" t="n">
        <f aca="false">'CalLite Replacement'!G768</f>
        <v>136.5293122</v>
      </c>
      <c r="K137" s="24" t="n">
        <f aca="false">'CalLite Replacement'!H792</f>
        <v>14.09</v>
      </c>
      <c r="L137" s="24" t="n">
        <f aca="false">'CalLite Replacement'!I764</f>
        <v>200</v>
      </c>
      <c r="M137" s="24" t="n">
        <f aca="false">'CalLite Replacement'!J704</f>
        <v>116.4165361</v>
      </c>
      <c r="N137" s="24" t="n">
        <f aca="false">'CalLite Replacement'!K776</f>
        <v>324.038885</v>
      </c>
      <c r="O137" s="24" t="n">
        <f aca="false">'CalLite Replacement'!L776</f>
        <v>244.2566185</v>
      </c>
      <c r="P137" s="24" t="n">
        <f aca="false">'CalLite Replacement'!M776</f>
        <v>136.6091987</v>
      </c>
      <c r="Q137" s="24" t="n">
        <f aca="false">'CalLite Replacement'!N776</f>
        <v>36.6555345</v>
      </c>
      <c r="R137" s="24" t="n">
        <f aca="false">'CalLite Replacement'!O776</f>
        <v>2645</v>
      </c>
      <c r="S137" s="24" t="n">
        <f aca="false">'CalLite Replacement'!P718</f>
        <v>270.4</v>
      </c>
      <c r="T137" s="24" t="n">
        <f aca="false">'CalLite Replacement'!Q776</f>
        <v>116.0911615</v>
      </c>
      <c r="U137" s="39" t="n">
        <v>388</v>
      </c>
      <c r="V137" s="24" t="n">
        <f aca="false">'CalLite Replacement'!R776</f>
        <v>24.6828812</v>
      </c>
      <c r="W137" s="24" t="n">
        <f aca="false">'CalLite Replacement'!S666</f>
        <v>7973</v>
      </c>
      <c r="X137" s="24" t="n">
        <f aca="false">'CalLite Replacement'!T634</f>
        <v>6393</v>
      </c>
      <c r="Y137" s="24" t="n">
        <f aca="false">'CalLite Replacement'!U832</f>
        <v>14332</v>
      </c>
      <c r="Z137" s="24" t="n">
        <f aca="false">'CalLite Replacement'!V779</f>
        <v>898.4</v>
      </c>
      <c r="AA137" s="24" t="n">
        <f aca="false">'CalLite Replacement'!W721</f>
        <v>1250</v>
      </c>
      <c r="AB137" s="24" t="n">
        <f aca="false">'CalLite Replacement'!X648</f>
        <v>338.4</v>
      </c>
      <c r="AC137" s="24" t="n">
        <f aca="false">'CalLite Replacement'!Y768</f>
        <v>214.0924987</v>
      </c>
      <c r="AD137" s="24" t="n">
        <f aca="false">'CalLite Replacement'!Z776</f>
        <v>112.9593216</v>
      </c>
      <c r="AE137" s="24" t="n">
        <f aca="false">'CalLite Replacement'!AA659</f>
        <v>250</v>
      </c>
      <c r="AF137" s="24" t="n">
        <f aca="false">'CalLite Replacement'!AB603</f>
        <v>851.8</v>
      </c>
      <c r="AG137" s="17"/>
      <c r="AI137" s="17"/>
    </row>
    <row r="138" customFormat="false" ht="15" hidden="false" customHeight="false" outlineLevel="0" collapsed="false">
      <c r="A138" s="37" t="n">
        <v>29586</v>
      </c>
      <c r="B138" s="24" t="n">
        <f aca="false">B137+1</f>
        <v>132</v>
      </c>
      <c r="C138" s="17" t="n">
        <f aca="false">B138/($B$1+1)</f>
        <v>0.521739130434783</v>
      </c>
      <c r="D138" s="17" t="n">
        <f aca="false">'CalLite Replacement'!B590</f>
        <v>1478</v>
      </c>
      <c r="E138" s="24" t="n">
        <f aca="false">'CalLite Replacement'!C633</f>
        <v>53.74392826</v>
      </c>
      <c r="F138" s="24" t="n">
        <f aca="false">'CalLite Replacement'!D633</f>
        <v>177.904773</v>
      </c>
      <c r="G138" s="38" t="n">
        <v>37.3798360655738</v>
      </c>
      <c r="H138" s="24" t="n">
        <f aca="false">'CalLite Replacement'!E831</f>
        <v>235.6973433</v>
      </c>
      <c r="I138" s="24" t="n">
        <f aca="false">'CalLite Replacement'!F831</f>
        <v>62.99960975</v>
      </c>
      <c r="J138" s="24" t="n">
        <f aca="false">'CalLite Replacement'!G831</f>
        <v>134.3445847</v>
      </c>
      <c r="K138" s="24" t="n">
        <f aca="false">'CalLite Replacement'!H636</f>
        <v>14.01</v>
      </c>
      <c r="L138" s="24" t="n">
        <f aca="false">'CalLite Replacement'!I814</f>
        <v>200</v>
      </c>
      <c r="M138" s="24" t="n">
        <f aca="false">'CalLite Replacement'!J675</f>
        <v>116.3288701</v>
      </c>
      <c r="N138" s="24" t="n">
        <f aca="false">'CalLite Replacement'!K633</f>
        <v>318.0763022</v>
      </c>
      <c r="O138" s="24" t="n">
        <f aca="false">'CalLite Replacement'!L633</f>
        <v>239.7620952</v>
      </c>
      <c r="P138" s="24" t="n">
        <f aca="false">'CalLite Replacement'!M633</f>
        <v>134.0954768</v>
      </c>
      <c r="Q138" s="24" t="n">
        <f aca="false">'CalLite Replacement'!N633</f>
        <v>35.98104243</v>
      </c>
      <c r="R138" s="24" t="n">
        <f aca="false">'CalLite Replacement'!O608</f>
        <v>2555</v>
      </c>
      <c r="S138" s="24" t="n">
        <f aca="false">'CalLite Replacement'!P753</f>
        <v>267.4</v>
      </c>
      <c r="T138" s="24" t="n">
        <f aca="false">'CalLite Replacement'!Q633</f>
        <v>113.9549883</v>
      </c>
      <c r="U138" s="39" t="n">
        <v>378</v>
      </c>
      <c r="V138" s="24" t="n">
        <f aca="false">'CalLite Replacement'!R633</f>
        <v>24.22869582</v>
      </c>
      <c r="W138" s="24" t="n">
        <f aca="false">'CalLite Replacement'!S720</f>
        <v>7948</v>
      </c>
      <c r="X138" s="24" t="n">
        <f aca="false">'CalLite Replacement'!T658</f>
        <v>6379</v>
      </c>
      <c r="Y138" s="24" t="n">
        <f aca="false">'CalLite Replacement'!U760</f>
        <v>14261</v>
      </c>
      <c r="Z138" s="24" t="n">
        <f aca="false">'CalLite Replacement'!V791</f>
        <v>897.3</v>
      </c>
      <c r="AA138" s="24" t="n">
        <f aca="false">'CalLite Replacement'!W662</f>
        <v>1247</v>
      </c>
      <c r="AB138" s="24" t="n">
        <f aca="false">'CalLite Replacement'!X631</f>
        <v>337.6</v>
      </c>
      <c r="AC138" s="24" t="n">
        <f aca="false">'CalLite Replacement'!Y831</f>
        <v>210.6666134</v>
      </c>
      <c r="AD138" s="24" t="n">
        <f aca="false">'CalLite Replacement'!Z633</f>
        <v>110.8807769</v>
      </c>
      <c r="AE138" s="24" t="n">
        <f aca="false">'CalLite Replacement'!AA660</f>
        <v>250</v>
      </c>
      <c r="AF138" s="24" t="n">
        <f aca="false">'CalLite Replacement'!AB773</f>
        <v>841.3</v>
      </c>
      <c r="AG138" s="17"/>
      <c r="AI138" s="17"/>
    </row>
    <row r="139" customFormat="false" ht="15" hidden="false" customHeight="false" outlineLevel="0" collapsed="false">
      <c r="A139" s="37" t="n">
        <v>29617</v>
      </c>
      <c r="B139" s="24" t="n">
        <f aca="false">B138+1</f>
        <v>133</v>
      </c>
      <c r="C139" s="17" t="n">
        <f aca="false">B139/($B$1+1)</f>
        <v>0.525691699604743</v>
      </c>
      <c r="D139" s="17" t="n">
        <f aca="false">'CalLite Replacement'!B816</f>
        <v>1468</v>
      </c>
      <c r="E139" s="24" t="n">
        <f aca="false">'CalLite Replacement'!C685</f>
        <v>53.71689478</v>
      </c>
      <c r="F139" s="24" t="n">
        <f aca="false">'CalLite Replacement'!D685</f>
        <v>177.8152859</v>
      </c>
      <c r="G139" s="38" t="n">
        <v>35.2924590163934</v>
      </c>
      <c r="H139" s="24" t="n">
        <f aca="false">'CalLite Replacement'!E807</f>
        <v>235.3989318</v>
      </c>
      <c r="I139" s="24" t="n">
        <f aca="false">'CalLite Replacement'!F745</f>
        <v>62.10459354</v>
      </c>
      <c r="J139" s="24" t="n">
        <f aca="false">'CalLite Replacement'!G745</f>
        <v>132.4359922</v>
      </c>
      <c r="K139" s="24" t="n">
        <f aca="false">'CalLite Replacement'!H745</f>
        <v>14</v>
      </c>
      <c r="L139" s="24" t="n">
        <f aca="false">'CalLite Replacement'!I818</f>
        <v>200</v>
      </c>
      <c r="M139" s="24" t="n">
        <f aca="false">'CalLite Replacement'!J590</f>
        <v>116.1596233</v>
      </c>
      <c r="N139" s="24" t="n">
        <f aca="false">'CalLite Replacement'!K685</f>
        <v>317.9163081</v>
      </c>
      <c r="O139" s="24" t="n">
        <f aca="false">'CalLite Replacement'!L685</f>
        <v>239.6414936</v>
      </c>
      <c r="P139" s="24" t="n">
        <f aca="false">'CalLite Replacement'!M685</f>
        <v>134.028026</v>
      </c>
      <c r="Q139" s="24" t="n">
        <f aca="false">'CalLite Replacement'!N685</f>
        <v>35.96294377</v>
      </c>
      <c r="R139" s="24" t="n">
        <f aca="false">'CalLite Replacement'!O756</f>
        <v>2543</v>
      </c>
      <c r="S139" s="24" t="n">
        <f aca="false">'CalLite Replacement'!P675</f>
        <v>265.8</v>
      </c>
      <c r="T139" s="24" t="n">
        <f aca="false">'CalLite Replacement'!Q685</f>
        <v>113.8976684</v>
      </c>
      <c r="U139" s="39" t="n">
        <v>372</v>
      </c>
      <c r="V139" s="24" t="n">
        <f aca="false">'CalLite Replacement'!R685</f>
        <v>24.21650866</v>
      </c>
      <c r="W139" s="24" t="n">
        <f aca="false">'CalLite Replacement'!S752</f>
        <v>7703</v>
      </c>
      <c r="X139" s="24" t="n">
        <f aca="false">'CalLite Replacement'!T779</f>
        <v>6328</v>
      </c>
      <c r="Y139" s="24" t="n">
        <f aca="false">'CalLite Replacement'!U717</f>
        <v>14235</v>
      </c>
      <c r="Z139" s="24" t="n">
        <f aca="false">'CalLite Replacement'!V603</f>
        <v>893.8</v>
      </c>
      <c r="AA139" s="24" t="n">
        <f aca="false">'CalLite Replacement'!W795</f>
        <v>1221</v>
      </c>
      <c r="AB139" s="24" t="n">
        <f aca="false">'CalLite Replacement'!X624</f>
        <v>331.8</v>
      </c>
      <c r="AC139" s="24" t="n">
        <f aca="false">'CalLite Replacement'!Y745</f>
        <v>207.6737372</v>
      </c>
      <c r="AD139" s="24" t="n">
        <f aca="false">'CalLite Replacement'!Z685</f>
        <v>110.8250033</v>
      </c>
      <c r="AE139" s="24" t="n">
        <f aca="false">'CalLite Replacement'!AA661</f>
        <v>250</v>
      </c>
      <c r="AF139" s="24" t="n">
        <f aca="false">'CalLite Replacement'!AB821</f>
        <v>780.3</v>
      </c>
      <c r="AG139" s="17"/>
      <c r="AI139" s="17"/>
    </row>
    <row r="140" customFormat="false" ht="15" hidden="false" customHeight="false" outlineLevel="0" collapsed="false">
      <c r="A140" s="37" t="n">
        <v>29645</v>
      </c>
      <c r="B140" s="24" t="n">
        <f aca="false">B139+1</f>
        <v>134</v>
      </c>
      <c r="C140" s="17" t="n">
        <f aca="false">B140/($B$1+1)</f>
        <v>0.529644268774704</v>
      </c>
      <c r="D140" s="17" t="n">
        <f aca="false">'CalLite Replacement'!B737</f>
        <v>1463</v>
      </c>
      <c r="E140" s="24" t="n">
        <f aca="false">'CalLite Replacement'!C788</f>
        <v>52.95745462</v>
      </c>
      <c r="F140" s="24" t="n">
        <f aca="false">'CalLite Replacement'!D788</f>
        <v>175.3013642</v>
      </c>
      <c r="G140" s="38" t="n">
        <v>34.6434426229508</v>
      </c>
      <c r="H140" s="24" t="n">
        <f aca="false">'CalLite Replacement'!E821</f>
        <v>232.0537634</v>
      </c>
      <c r="I140" s="24" t="n">
        <f aca="false">'CalLite Replacement'!F685</f>
        <v>61.75040487</v>
      </c>
      <c r="J140" s="24" t="n">
        <f aca="false">'CalLite Replacement'!G685</f>
        <v>131.6806966</v>
      </c>
      <c r="K140" s="24" t="n">
        <f aca="false">'CalLite Replacement'!H756</f>
        <v>13.98</v>
      </c>
      <c r="L140" s="24" t="n">
        <f aca="false">'CalLite Replacement'!I819</f>
        <v>200</v>
      </c>
      <c r="M140" s="24" t="n">
        <f aca="false">'CalLite Replacement'!J743</f>
        <v>115.1539371</v>
      </c>
      <c r="N140" s="24" t="n">
        <f aca="false">'CalLite Replacement'!K788</f>
        <v>313.4216624</v>
      </c>
      <c r="O140" s="24" t="n">
        <f aca="false">'CalLite Replacement'!L788</f>
        <v>236.2534836</v>
      </c>
      <c r="P140" s="24" t="n">
        <f aca="false">'CalLite Replacement'!M788</f>
        <v>132.133161</v>
      </c>
      <c r="Q140" s="24" t="n">
        <f aca="false">'CalLite Replacement'!N788</f>
        <v>35.4545059</v>
      </c>
      <c r="R140" s="24" t="n">
        <f aca="false">'CalLite Replacement'!O743</f>
        <v>2524</v>
      </c>
      <c r="S140" s="24" t="n">
        <f aca="false">'CalLite Replacement'!P651</f>
        <v>265.6</v>
      </c>
      <c r="T140" s="24" t="n">
        <f aca="false">'CalLite Replacement'!Q788</f>
        <v>112.2874028</v>
      </c>
      <c r="U140" s="39" t="n">
        <v>371</v>
      </c>
      <c r="V140" s="24" t="n">
        <f aca="false">'CalLite Replacement'!R788</f>
        <v>23.87413985</v>
      </c>
      <c r="W140" s="24" t="n">
        <f aca="false">'CalLite Replacement'!S829</f>
        <v>7669</v>
      </c>
      <c r="X140" s="24" t="n">
        <f aca="false">'CalLite Replacement'!T718</f>
        <v>6227</v>
      </c>
      <c r="Y140" s="24" t="n">
        <f aca="false">'CalLite Replacement'!U705</f>
        <v>14232</v>
      </c>
      <c r="Z140" s="24" t="n">
        <f aca="false">'CalLite Replacement'!V590</f>
        <v>885.6</v>
      </c>
      <c r="AA140" s="24" t="n">
        <f aca="false">'CalLite Replacement'!W806</f>
        <v>1221</v>
      </c>
      <c r="AB140" s="24" t="n">
        <f aca="false">'CalLite Replacement'!X779</f>
        <v>330.4</v>
      </c>
      <c r="AC140" s="24" t="n">
        <f aca="false">'CalLite Replacement'!Y685</f>
        <v>206.4893532</v>
      </c>
      <c r="AD140" s="24" t="n">
        <f aca="false">'CalLite Replacement'!Z788</f>
        <v>109.2581786</v>
      </c>
      <c r="AE140" s="24" t="n">
        <f aca="false">'CalLite Replacement'!AA684</f>
        <v>250</v>
      </c>
      <c r="AF140" s="24" t="n">
        <f aca="false">'CalLite Replacement'!AB832</f>
        <v>780.1</v>
      </c>
      <c r="AG140" s="17"/>
      <c r="AI140" s="17"/>
    </row>
    <row r="141" customFormat="false" ht="15" hidden="false" customHeight="false" outlineLevel="0" collapsed="false">
      <c r="A141" s="37" t="n">
        <v>29676</v>
      </c>
      <c r="B141" s="24" t="n">
        <f aca="false">B140+1</f>
        <v>135</v>
      </c>
      <c r="C141" s="17" t="n">
        <f aca="false">B141/($B$1+1)</f>
        <v>0.533596837944664</v>
      </c>
      <c r="D141" s="17" t="n">
        <f aca="false">'CalLite Replacement'!B593</f>
        <v>1454</v>
      </c>
      <c r="E141" s="24" t="n">
        <f aca="false">'CalLite Replacement'!C622</f>
        <v>52.25730501</v>
      </c>
      <c r="F141" s="24" t="n">
        <f aca="false">'CalLite Replacement'!D622</f>
        <v>172.9837078</v>
      </c>
      <c r="G141" s="38" t="n">
        <v>34.3452459016394</v>
      </c>
      <c r="H141" s="24" t="n">
        <f aca="false">'CalLite Replacement'!E693</f>
        <v>228.6313515</v>
      </c>
      <c r="I141" s="24" t="n">
        <f aca="false">'CalLite Replacement'!F824</f>
        <v>61.5139909</v>
      </c>
      <c r="J141" s="24" t="n">
        <f aca="false">'CalLite Replacement'!G824</f>
        <v>131.1765516</v>
      </c>
      <c r="K141" s="24" t="n">
        <f aca="false">'CalLite Replacement'!H742</f>
        <v>13.95</v>
      </c>
      <c r="L141" s="24" t="n">
        <f aca="false">'CalLite Replacement'!I820</f>
        <v>200</v>
      </c>
      <c r="M141" s="24" t="n">
        <f aca="false">'CalLite Replacement'!J613</f>
        <v>112.2806888</v>
      </c>
      <c r="N141" s="24" t="n">
        <f aca="false">'CalLite Replacement'!K622</f>
        <v>309.2779199</v>
      </c>
      <c r="O141" s="24" t="n">
        <f aca="false">'CalLite Replacement'!L622</f>
        <v>233.1299804</v>
      </c>
      <c r="P141" s="24" t="n">
        <f aca="false">'CalLite Replacement'!M622</f>
        <v>130.3862307</v>
      </c>
      <c r="Q141" s="24" t="n">
        <f aca="false">'CalLite Replacement'!N622</f>
        <v>34.98576248</v>
      </c>
      <c r="R141" s="24" t="n">
        <f aca="false">'CalLite Replacement'!O594</f>
        <v>2493</v>
      </c>
      <c r="S141" s="24" t="n">
        <f aca="false">'CalLite Replacement'!P740</f>
        <v>265</v>
      </c>
      <c r="T141" s="24" t="n">
        <f aca="false">'CalLite Replacement'!Q622</f>
        <v>110.802853</v>
      </c>
      <c r="U141" s="39" t="n">
        <v>370</v>
      </c>
      <c r="V141" s="24" t="n">
        <f aca="false">'CalLite Replacement'!R622</f>
        <v>23.55850026</v>
      </c>
      <c r="W141" s="24" t="n">
        <f aca="false">'CalLite Replacement'!S708</f>
        <v>7630</v>
      </c>
      <c r="X141" s="24" t="n">
        <f aca="false">'CalLite Replacement'!T723</f>
        <v>6210</v>
      </c>
      <c r="Y141" s="24" t="n">
        <f aca="false">'CalLite Replacement'!U664</f>
        <v>14130</v>
      </c>
      <c r="Z141" s="24" t="n">
        <f aca="false">'CalLite Replacement'!V638</f>
        <v>883.7</v>
      </c>
      <c r="AA141" s="24" t="n">
        <f aca="false">'CalLite Replacement'!W720</f>
        <v>1213</v>
      </c>
      <c r="AB141" s="24" t="n">
        <f aca="false">'CalLite Replacement'!X672</f>
        <v>329.7</v>
      </c>
      <c r="AC141" s="24" t="n">
        <f aca="false">'CalLite Replacement'!Y824</f>
        <v>205.6988002</v>
      </c>
      <c r="AD141" s="24" t="n">
        <f aca="false">'CalLite Replacement'!Z622</f>
        <v>107.813678</v>
      </c>
      <c r="AE141" s="24" t="n">
        <f aca="false">'CalLite Replacement'!AA696</f>
        <v>250</v>
      </c>
      <c r="AF141" s="24" t="n">
        <f aca="false">'CalLite Replacement'!AB825</f>
        <v>750</v>
      </c>
      <c r="AG141" s="17"/>
      <c r="AI141" s="17"/>
    </row>
    <row r="142" customFormat="false" ht="15" hidden="false" customHeight="false" outlineLevel="0" collapsed="false">
      <c r="A142" s="37" t="n">
        <v>29706</v>
      </c>
      <c r="B142" s="24" t="n">
        <f aca="false">B141+1</f>
        <v>136</v>
      </c>
      <c r="C142" s="17" t="n">
        <f aca="false">B142/($B$1+1)</f>
        <v>0.537549407114625</v>
      </c>
      <c r="D142" s="17" t="n">
        <f aca="false">'CalLite Replacement'!B723</f>
        <v>1445</v>
      </c>
      <c r="E142" s="24" t="n">
        <f aca="false">'CalLite Replacement'!C640</f>
        <v>51.2062251</v>
      </c>
      <c r="F142" s="24" t="n">
        <f aca="false">'CalLite Replacement'!D640</f>
        <v>169.5043914</v>
      </c>
      <c r="G142" s="38" t="n">
        <v>31.2404918032787</v>
      </c>
      <c r="H142" s="24" t="n">
        <f aca="false">'CalLite Replacement'!E686</f>
        <v>217.5015912</v>
      </c>
      <c r="I142" s="24" t="n">
        <f aca="false">'CalLite Replacement'!F623</f>
        <v>60.66748545</v>
      </c>
      <c r="J142" s="24" t="n">
        <f aca="false">'CalLite Replacement'!G623</f>
        <v>129.3714068</v>
      </c>
      <c r="K142" s="24" t="n">
        <f aca="false">'CalLite Replacement'!H623</f>
        <v>13.9</v>
      </c>
      <c r="L142" s="24" t="n">
        <f aca="false">'CalLite Replacement'!I821</f>
        <v>200</v>
      </c>
      <c r="M142" s="24" t="n">
        <f aca="false">'CalLite Replacement'!J775</f>
        <v>111.1192358</v>
      </c>
      <c r="N142" s="24" t="n">
        <f aca="false">'CalLite Replacement'!K640</f>
        <v>303.0572431</v>
      </c>
      <c r="O142" s="24" t="n">
        <f aca="false">'CalLite Replacement'!L640</f>
        <v>228.4409089</v>
      </c>
      <c r="P142" s="24" t="n">
        <f aca="false">'CalLite Replacement'!M640</f>
        <v>127.7637008</v>
      </c>
      <c r="Q142" s="24" t="n">
        <f aca="false">'CalLite Replacement'!N640</f>
        <v>34.2820746</v>
      </c>
      <c r="R142" s="24" t="n">
        <f aca="false">'CalLite Replacement'!O809</f>
        <v>2433</v>
      </c>
      <c r="S142" s="24" t="n">
        <f aca="false">'CalLite Replacement'!P814</f>
        <v>264.3</v>
      </c>
      <c r="T142" s="24" t="n">
        <f aca="false">'CalLite Replacement'!Q640</f>
        <v>108.5742143</v>
      </c>
      <c r="U142" s="39" t="n">
        <v>362</v>
      </c>
      <c r="V142" s="24" t="n">
        <f aca="false">'CalLite Replacement'!R640</f>
        <v>23.08465518</v>
      </c>
      <c r="W142" s="24" t="n">
        <f aca="false">'CalLite Replacement'!S657</f>
        <v>7577</v>
      </c>
      <c r="X142" s="24" t="n">
        <f aca="false">'CalLite Replacement'!T730</f>
        <v>6197</v>
      </c>
      <c r="Y142" s="24" t="n">
        <f aca="false">'CalLite Replacement'!U788</f>
        <v>13953</v>
      </c>
      <c r="Z142" s="24" t="n">
        <f aca="false">'CalLite Replacement'!V677</f>
        <v>878.1</v>
      </c>
      <c r="AA142" s="24" t="n">
        <f aca="false">'CalLite Replacement'!W613</f>
        <v>1193</v>
      </c>
      <c r="AB142" s="24" t="n">
        <f aca="false">'CalLite Replacement'!X623</f>
        <v>328.9</v>
      </c>
      <c r="AC142" s="24" t="n">
        <f aca="false">'CalLite Replacement'!Y623</f>
        <v>202.8681409</v>
      </c>
      <c r="AD142" s="24" t="n">
        <f aca="false">'CalLite Replacement'!Z640</f>
        <v>105.6451622</v>
      </c>
      <c r="AE142" s="24" t="n">
        <f aca="false">'CalLite Replacement'!AA697</f>
        <v>250</v>
      </c>
      <c r="AF142" s="24" t="n">
        <f aca="false">'CalLite Replacement'!AB652</f>
        <v>740.7</v>
      </c>
      <c r="AG142" s="17"/>
      <c r="AI142" s="17"/>
    </row>
    <row r="143" customFormat="false" ht="15" hidden="false" customHeight="false" outlineLevel="0" collapsed="false">
      <c r="A143" s="37" t="n">
        <v>29737</v>
      </c>
      <c r="B143" s="24" t="n">
        <f aca="false">B142+1</f>
        <v>137</v>
      </c>
      <c r="C143" s="17" t="n">
        <f aca="false">B143/($B$1+1)</f>
        <v>0.541501976284585</v>
      </c>
      <c r="D143" s="17" t="n">
        <f aca="false">'CalLite Replacement'!B605</f>
        <v>1439</v>
      </c>
      <c r="E143" s="24" t="n">
        <f aca="false">'CalLite Replacement'!C821</f>
        <v>50.92094882</v>
      </c>
      <c r="F143" s="24" t="n">
        <f aca="false">'CalLite Replacement'!D821</f>
        <v>168.5600612</v>
      </c>
      <c r="G143" s="38" t="n">
        <v>30.8896721311475</v>
      </c>
      <c r="H143" s="24" t="n">
        <f aca="false">'CalLite Replacement'!E721</f>
        <v>214.8509929</v>
      </c>
      <c r="I143" s="24" t="n">
        <f aca="false">'CalLite Replacement'!F765</f>
        <v>59.88285325</v>
      </c>
      <c r="J143" s="24" t="n">
        <f aca="false">'CalLite Replacement'!G765</f>
        <v>127.6982045</v>
      </c>
      <c r="K143" s="24" t="n">
        <f aca="false">'CalLite Replacement'!H743</f>
        <v>13.79</v>
      </c>
      <c r="L143" s="24" t="n">
        <f aca="false">'CalLite Replacement'!I822</f>
        <v>200</v>
      </c>
      <c r="M143" s="24" t="n">
        <f aca="false">'CalLite Replacement'!J806</f>
        <v>110.5931776</v>
      </c>
      <c r="N143" s="24" t="n">
        <f aca="false">'CalLite Replacement'!K821</f>
        <v>301.3688733</v>
      </c>
      <c r="O143" s="24" t="n">
        <f aca="false">'CalLite Replacement'!L821</f>
        <v>227.168236</v>
      </c>
      <c r="P143" s="24" t="n">
        <f aca="false">'CalLite Replacement'!M821</f>
        <v>127.0519132</v>
      </c>
      <c r="Q143" s="24" t="n">
        <f aca="false">'CalLite Replacement'!N821</f>
        <v>34.09108488</v>
      </c>
      <c r="R143" s="24" t="n">
        <f aca="false">'CalLite Replacement'!O804</f>
        <v>2432</v>
      </c>
      <c r="S143" s="24" t="n">
        <f aca="false">'CalLite Replacement'!P775</f>
        <v>262.4</v>
      </c>
      <c r="T143" s="24" t="n">
        <f aca="false">'CalLite Replacement'!Q821</f>
        <v>107.9693338</v>
      </c>
      <c r="U143" s="39" t="n">
        <v>355</v>
      </c>
      <c r="V143" s="24" t="n">
        <f aca="false">'CalLite Replacement'!R821</f>
        <v>22.95604769</v>
      </c>
      <c r="W143" s="24" t="n">
        <f aca="false">'CalLite Replacement'!S741</f>
        <v>7510</v>
      </c>
      <c r="X143" s="24" t="n">
        <f aca="false">'CalLite Replacement'!T829</f>
        <v>6182</v>
      </c>
      <c r="Y143" s="24" t="n">
        <f aca="false">'CalLite Replacement'!U695</f>
        <v>13941</v>
      </c>
      <c r="Z143" s="24" t="n">
        <f aca="false">'CalLite Replacement'!V623</f>
        <v>877.6</v>
      </c>
      <c r="AA143" s="24" t="n">
        <f aca="false">'CalLite Replacement'!W781</f>
        <v>1188</v>
      </c>
      <c r="AB143" s="24" t="n">
        <f aca="false">'CalLite Replacement'!X828</f>
        <v>328.9</v>
      </c>
      <c r="AC143" s="24" t="n">
        <f aca="false">'CalLite Replacement'!Y765</f>
        <v>200.2443816</v>
      </c>
      <c r="AD143" s="24" t="n">
        <f aca="false">'CalLite Replacement'!Z821</f>
        <v>105.0565998</v>
      </c>
      <c r="AE143" s="24" t="n">
        <f aca="false">'CalLite Replacement'!AA706</f>
        <v>250</v>
      </c>
      <c r="AF143" s="24" t="n">
        <f aca="false">'CalLite Replacement'!AB641</f>
        <v>715.4</v>
      </c>
      <c r="AG143" s="17"/>
      <c r="AI143" s="17"/>
    </row>
    <row r="144" customFormat="false" ht="15" hidden="false" customHeight="false" outlineLevel="0" collapsed="false">
      <c r="A144" s="37" t="n">
        <v>29767</v>
      </c>
      <c r="B144" s="24" t="n">
        <f aca="false">B143+1</f>
        <v>138</v>
      </c>
      <c r="C144" s="17" t="n">
        <f aca="false">B144/($B$1+1)</f>
        <v>0.545454545454545</v>
      </c>
      <c r="D144" s="17" t="n">
        <f aca="false">'CalLite Replacement'!B821</f>
        <v>1434</v>
      </c>
      <c r="E144" s="24" t="n">
        <f aca="false">'CalLite Replacement'!C669</f>
        <v>49.93104646</v>
      </c>
      <c r="F144" s="24" t="n">
        <f aca="false">'CalLite Replacement'!D669</f>
        <v>165.2832566</v>
      </c>
      <c r="G144" s="38" t="n">
        <v>30.5213114754098</v>
      </c>
      <c r="H144" s="24" t="n">
        <f aca="false">'CalLite Replacement'!E776</f>
        <v>208.6844066</v>
      </c>
      <c r="I144" s="24" t="n">
        <f aca="false">'CalLite Replacement'!F797</f>
        <v>59.62260464</v>
      </c>
      <c r="J144" s="24" t="n">
        <f aca="false">'CalLite Replacement'!G797</f>
        <v>127.143233</v>
      </c>
      <c r="K144" s="24" t="n">
        <f aca="false">'CalLite Replacement'!H600</f>
        <v>13.77</v>
      </c>
      <c r="L144" s="24" t="n">
        <f aca="false">'CalLite Replacement'!I823</f>
        <v>200</v>
      </c>
      <c r="M144" s="24" t="n">
        <f aca="false">'CalLite Replacement'!J812</f>
        <v>110.1522343</v>
      </c>
      <c r="N144" s="24" t="n">
        <f aca="false">'CalLite Replacement'!K669</f>
        <v>295.5102676</v>
      </c>
      <c r="O144" s="24" t="n">
        <f aca="false">'CalLite Replacement'!L669</f>
        <v>222.7520894</v>
      </c>
      <c r="P144" s="24" t="n">
        <f aca="false">'CalLite Replacement'!M669</f>
        <v>124.5820262</v>
      </c>
      <c r="Q144" s="24" t="n">
        <f aca="false">'CalLite Replacement'!N669</f>
        <v>33.42835478</v>
      </c>
      <c r="R144" s="24" t="n">
        <f aca="false">'CalLite Replacement'!O705</f>
        <v>2187</v>
      </c>
      <c r="S144" s="24" t="n">
        <f aca="false">'CalLite Replacement'!P798</f>
        <v>262.4</v>
      </c>
      <c r="T144" s="24" t="n">
        <f aca="false">'CalLite Replacement'!Q669</f>
        <v>105.8704118</v>
      </c>
      <c r="U144" s="39" t="n">
        <v>350</v>
      </c>
      <c r="V144" s="24" t="n">
        <f aca="false">'CalLite Replacement'!R669</f>
        <v>22.50978252</v>
      </c>
      <c r="W144" s="24" t="n">
        <f aca="false">'CalLite Replacement'!S652</f>
        <v>7252</v>
      </c>
      <c r="X144" s="24" t="n">
        <f aca="false">'CalLite Replacement'!T641</f>
        <v>6160</v>
      </c>
      <c r="Y144" s="24" t="n">
        <f aca="false">'CalLite Replacement'!U651</f>
        <v>13919</v>
      </c>
      <c r="Z144" s="24" t="n">
        <f aca="false">'CalLite Replacement'!V586</f>
        <v>851.5</v>
      </c>
      <c r="AA144" s="24" t="n">
        <f aca="false">'CalLite Replacement'!W829</f>
        <v>1176</v>
      </c>
      <c r="AB144" s="24" t="n">
        <f aca="false">'CalLite Replacement'!X744</f>
        <v>328.4</v>
      </c>
      <c r="AC144" s="24" t="n">
        <f aca="false">'CalLite Replacement'!Y797</f>
        <v>199.3741271</v>
      </c>
      <c r="AD144" s="24" t="n">
        <f aca="false">'CalLite Replacement'!Z669</f>
        <v>103.0143014</v>
      </c>
      <c r="AE144" s="24" t="n">
        <f aca="false">'CalLite Replacement'!AA707</f>
        <v>250</v>
      </c>
      <c r="AF144" s="24" t="n">
        <f aca="false">'CalLite Replacement'!AB723</f>
        <v>708.9</v>
      </c>
      <c r="AG144" s="17"/>
      <c r="AI144" s="17"/>
    </row>
    <row r="145" customFormat="false" ht="15" hidden="false" customHeight="false" outlineLevel="0" collapsed="false">
      <c r="A145" s="37" t="n">
        <v>29798</v>
      </c>
      <c r="B145" s="24" t="n">
        <f aca="false">B144+1</f>
        <v>139</v>
      </c>
      <c r="C145" s="17" t="n">
        <f aca="false">B145/($B$1+1)</f>
        <v>0.549407114624506</v>
      </c>
      <c r="D145" s="17" t="n">
        <f aca="false">'CalLite Replacement'!B660</f>
        <v>1429</v>
      </c>
      <c r="E145" s="24" t="n">
        <f aca="false">'CalLite Replacement'!C765</f>
        <v>49.04215214</v>
      </c>
      <c r="F145" s="24" t="n">
        <f aca="false">'CalLite Replacement'!D765</f>
        <v>162.3408118</v>
      </c>
      <c r="G145" s="38" t="n">
        <v>30.2231147540984</v>
      </c>
      <c r="H145" s="24" t="n">
        <f aca="false">'CalLite Replacement'!E644</f>
        <v>204.0252848</v>
      </c>
      <c r="I145" s="24" t="n">
        <f aca="false">'CalLite Replacement'!F718</f>
        <v>58.80411922</v>
      </c>
      <c r="J145" s="24" t="n">
        <f aca="false">'CalLite Replacement'!G718</f>
        <v>125.3978399</v>
      </c>
      <c r="K145" s="24" t="n">
        <f aca="false">'CalLite Replacement'!H616</f>
        <v>13.58</v>
      </c>
      <c r="L145" s="24" t="n">
        <f aca="false">'CalLite Replacement'!I824</f>
        <v>200</v>
      </c>
      <c r="M145" s="24" t="n">
        <f aca="false">'CalLite Replacement'!J695</f>
        <v>107.430358</v>
      </c>
      <c r="N145" s="24" t="n">
        <f aca="false">'CalLite Replacement'!K765</f>
        <v>290.2494646</v>
      </c>
      <c r="O145" s="24" t="n">
        <f aca="false">'CalLite Replacement'!L765</f>
        <v>218.7865594</v>
      </c>
      <c r="P145" s="24" t="n">
        <f aca="false">'CalLite Replacement'!M765</f>
        <v>122.3641625</v>
      </c>
      <c r="Q145" s="24" t="n">
        <f aca="false">'CalLite Replacement'!N765</f>
        <v>32.83324859</v>
      </c>
      <c r="R145" s="24" t="n">
        <f aca="false">'CalLite Replacement'!O660</f>
        <v>2127</v>
      </c>
      <c r="S145" s="24" t="n">
        <f aca="false">'CalLite Replacement'!P749</f>
        <v>262</v>
      </c>
      <c r="T145" s="24" t="n">
        <f aca="false">'CalLite Replacement'!Q765</f>
        <v>103.9856604</v>
      </c>
      <c r="U145" s="39" t="n">
        <v>349</v>
      </c>
      <c r="V145" s="24" t="n">
        <f aca="false">'CalLite Replacement'!R765</f>
        <v>22.10905353</v>
      </c>
      <c r="W145" s="24" t="n">
        <f aca="false">'CalLite Replacement'!S765</f>
        <v>7202</v>
      </c>
      <c r="X145" s="24" t="n">
        <f aca="false">'CalLite Replacement'!T803</f>
        <v>6138</v>
      </c>
      <c r="Y145" s="24" t="n">
        <f aca="false">'CalLite Replacement'!U774</f>
        <v>13901</v>
      </c>
      <c r="Z145" s="24" t="n">
        <f aca="false">'CalLite Replacement'!V723</f>
        <v>848</v>
      </c>
      <c r="AA145" s="24" t="n">
        <f aca="false">'CalLite Replacement'!W672</f>
        <v>1175</v>
      </c>
      <c r="AB145" s="24" t="n">
        <f aca="false">'CalLite Replacement'!X780</f>
        <v>328.4</v>
      </c>
      <c r="AC145" s="24" t="n">
        <f aca="false">'CalLite Replacement'!Y718</f>
        <v>196.6371649</v>
      </c>
      <c r="AD145" s="24" t="n">
        <f aca="false">'CalLite Replacement'!Z765</f>
        <v>101.1803957</v>
      </c>
      <c r="AE145" s="24" t="n">
        <f aca="false">'CalLite Replacement'!AA708</f>
        <v>250</v>
      </c>
      <c r="AF145" s="24" t="n">
        <f aca="false">'CalLite Replacement'!AB808</f>
        <v>705.3</v>
      </c>
      <c r="AG145" s="17"/>
      <c r="AI145" s="17"/>
    </row>
    <row r="146" customFormat="false" ht="15" hidden="false" customHeight="false" outlineLevel="0" collapsed="false">
      <c r="A146" s="37" t="n">
        <v>29829</v>
      </c>
      <c r="B146" s="24" t="n">
        <f aca="false">B145+1</f>
        <v>140</v>
      </c>
      <c r="C146" s="17" t="n">
        <f aca="false">B146/($B$1+1)</f>
        <v>0.553359683794466</v>
      </c>
      <c r="D146" s="17" t="n">
        <f aca="false">'CalLite Replacement'!B772</f>
        <v>1420</v>
      </c>
      <c r="E146" s="24" t="n">
        <f aca="false">'CalLite Replacement'!C654</f>
        <v>48.92041659</v>
      </c>
      <c r="F146" s="24" t="n">
        <f aca="false">'CalLite Replacement'!D654</f>
        <v>161.9378391</v>
      </c>
      <c r="G146" s="38" t="n">
        <v>29.644262295082</v>
      </c>
      <c r="H146" s="24" t="n">
        <f aca="false">'CalLite Replacement'!E654</f>
        <v>202.1519905</v>
      </c>
      <c r="I146" s="24" t="n">
        <f aca="false">'CalLite Replacement'!F669</f>
        <v>57.21227293</v>
      </c>
      <c r="J146" s="24" t="n">
        <f aca="false">'CalLite Replacement'!G669</f>
        <v>122.0032803</v>
      </c>
      <c r="K146" s="24" t="n">
        <f aca="false">'CalLite Replacement'!H612</f>
        <v>13.52</v>
      </c>
      <c r="L146" s="24" t="n">
        <f aca="false">'CalLite Replacement'!I826</f>
        <v>200</v>
      </c>
      <c r="M146" s="24" t="n">
        <f aca="false">'CalLite Replacement'!J796</f>
        <v>105.1831474</v>
      </c>
      <c r="N146" s="24" t="n">
        <f aca="false">'CalLite Replacement'!K654</f>
        <v>289.5289889</v>
      </c>
      <c r="O146" s="24" t="n">
        <f aca="false">'CalLite Replacement'!L654</f>
        <v>218.2434734</v>
      </c>
      <c r="P146" s="24" t="n">
        <f aca="false">'CalLite Replacement'!M654</f>
        <v>122.0604224</v>
      </c>
      <c r="Q146" s="24" t="n">
        <f aca="false">'CalLite Replacement'!N654</f>
        <v>32.75174781</v>
      </c>
      <c r="R146" s="24" t="n">
        <f aca="false">'CalLite Replacement'!O802</f>
        <v>2118</v>
      </c>
      <c r="S146" s="24" t="n">
        <f aca="false">'CalLite Replacement'!P747</f>
        <v>259.4</v>
      </c>
      <c r="T146" s="24" t="n">
        <f aca="false">'CalLite Replacement'!Q654</f>
        <v>103.7275406</v>
      </c>
      <c r="U146" s="39" t="n">
        <v>346</v>
      </c>
      <c r="V146" s="24" t="n">
        <f aca="false">'CalLite Replacement'!R654</f>
        <v>22.05417303</v>
      </c>
      <c r="W146" s="24" t="n">
        <f aca="false">'CalLite Replacement'!S705</f>
        <v>7101</v>
      </c>
      <c r="X146" s="24" t="n">
        <f aca="false">'CalLite Replacement'!T664</f>
        <v>6115</v>
      </c>
      <c r="Y146" s="24" t="n">
        <f aca="false">'CalLite Replacement'!U818</f>
        <v>13672</v>
      </c>
      <c r="Z146" s="24" t="n">
        <f aca="false">'CalLite Replacement'!V650</f>
        <v>841.7</v>
      </c>
      <c r="AA146" s="24" t="n">
        <f aca="false">'CalLite Replacement'!W650</f>
        <v>1174</v>
      </c>
      <c r="AB146" s="24" t="n">
        <f aca="false">'CalLite Replacement'!X708</f>
        <v>327.9</v>
      </c>
      <c r="AC146" s="24" t="n">
        <f aca="false">'CalLite Replacement'!Y669</f>
        <v>191.314134</v>
      </c>
      <c r="AD146" s="24" t="n">
        <f aca="false">'CalLite Replacement'!Z654</f>
        <v>100.9292393</v>
      </c>
      <c r="AE146" s="24" t="n">
        <f aca="false">'CalLite Replacement'!AA709</f>
        <v>250</v>
      </c>
      <c r="AF146" s="24" t="n">
        <f aca="false">'CalLite Replacement'!AB611</f>
        <v>700</v>
      </c>
      <c r="AG146" s="17"/>
      <c r="AI146" s="17"/>
    </row>
    <row r="147" customFormat="false" ht="15" hidden="false" customHeight="false" outlineLevel="0" collapsed="false">
      <c r="A147" s="37" t="n">
        <v>29859</v>
      </c>
      <c r="B147" s="24" t="n">
        <f aca="false">B146+1</f>
        <v>141</v>
      </c>
      <c r="C147" s="17" t="n">
        <f aca="false">B147/($B$1+1)</f>
        <v>0.557312252964427</v>
      </c>
      <c r="D147" s="17" t="n">
        <f aca="false">'CalLite Replacement'!B639</f>
        <v>1416</v>
      </c>
      <c r="E147" s="24" t="n">
        <f aca="false">'CalLite Replacement'!C824</f>
        <v>48.59872798</v>
      </c>
      <c r="F147" s="24" t="n">
        <f aca="false">'CalLite Replacement'!D824</f>
        <v>160.8729757</v>
      </c>
      <c r="G147" s="38" t="n">
        <v>29.047868852459</v>
      </c>
      <c r="H147" s="24" t="n">
        <f aca="false">'CalLite Replacement'!E622</f>
        <v>185.2218502</v>
      </c>
      <c r="I147" s="24" t="n">
        <f aca="false">'CalLite Replacement'!F636</f>
        <v>56.35186562</v>
      </c>
      <c r="J147" s="24" t="n">
        <f aca="false">'CalLite Replacement'!G636</f>
        <v>120.1684902</v>
      </c>
      <c r="K147" s="24" t="n">
        <f aca="false">'CalLite Replacement'!H647</f>
        <v>13.49</v>
      </c>
      <c r="L147" s="24" t="n">
        <f aca="false">'CalLite Replacement'!I830</f>
        <v>200</v>
      </c>
      <c r="M147" s="24" t="n">
        <f aca="false">'CalLite Replacement'!J626</f>
        <v>105.1231459</v>
      </c>
      <c r="N147" s="24" t="n">
        <f aca="false">'CalLite Replacement'!K824</f>
        <v>287.6251176</v>
      </c>
      <c r="O147" s="24" t="n">
        <f aca="false">'CalLite Replacement'!L824</f>
        <v>216.8083581</v>
      </c>
      <c r="P147" s="24" t="n">
        <f aca="false">'CalLite Replacement'!M824</f>
        <v>121.2577831</v>
      </c>
      <c r="Q147" s="24" t="n">
        <f aca="false">'CalLite Replacement'!N824</f>
        <v>32.53638039</v>
      </c>
      <c r="R147" s="24" t="n">
        <f aca="false">'CalLite Replacement'!O647</f>
        <v>2070</v>
      </c>
      <c r="S147" s="24" t="n">
        <f aca="false">'CalLite Replacement'!P825</f>
        <v>258.3</v>
      </c>
      <c r="T147" s="24" t="n">
        <f aca="false">'CalLite Replacement'!Q824</f>
        <v>103.0454539</v>
      </c>
      <c r="U147" s="39" t="n">
        <v>339</v>
      </c>
      <c r="V147" s="24" t="n">
        <f aca="false">'CalLite Replacement'!R824</f>
        <v>21.90915022</v>
      </c>
      <c r="W147" s="24" t="n">
        <f aca="false">'CalLite Replacement'!S813</f>
        <v>7087</v>
      </c>
      <c r="X147" s="24" t="n">
        <f aca="false">'CalLite Replacement'!T762</f>
        <v>6050</v>
      </c>
      <c r="Y147" s="24" t="n">
        <f aca="false">'CalLite Replacement'!U591</f>
        <v>13542</v>
      </c>
      <c r="Z147" s="24" t="n">
        <f aca="false">'CalLite Replacement'!V755</f>
        <v>841</v>
      </c>
      <c r="AA147" s="24" t="n">
        <f aca="false">'CalLite Replacement'!W722</f>
        <v>1171</v>
      </c>
      <c r="AB147" s="24" t="n">
        <f aca="false">'CalLite Replacement'!X671</f>
        <v>327.8</v>
      </c>
      <c r="AC147" s="24" t="n">
        <f aca="false">'CalLite Replacement'!Y636</f>
        <v>188.4369877</v>
      </c>
      <c r="AD147" s="24" t="n">
        <f aca="false">'CalLite Replacement'!Z824</f>
        <v>100.2655535</v>
      </c>
      <c r="AE147" s="24" t="n">
        <f aca="false">'CalLite Replacement'!AA730</f>
        <v>250</v>
      </c>
      <c r="AF147" s="24" t="n">
        <f aca="false">'CalLite Replacement'!AB635</f>
        <v>700</v>
      </c>
      <c r="AG147" s="17"/>
      <c r="AI147" s="17"/>
    </row>
    <row r="148" customFormat="false" ht="15" hidden="false" customHeight="false" outlineLevel="0" collapsed="false">
      <c r="A148" s="37" t="n">
        <v>29890</v>
      </c>
      <c r="B148" s="24" t="n">
        <f aca="false">B147+1</f>
        <v>142</v>
      </c>
      <c r="C148" s="17" t="n">
        <f aca="false">B148/($B$1+1)</f>
        <v>0.561264822134387</v>
      </c>
      <c r="D148" s="17" t="n">
        <f aca="false">'CalLite Replacement'!B732</f>
        <v>1397</v>
      </c>
      <c r="E148" s="24" t="n">
        <f aca="false">'CalLite Replacement'!C733</f>
        <v>48.48871621</v>
      </c>
      <c r="F148" s="24" t="n">
        <f aca="false">'CalLite Replacement'!D733</f>
        <v>160.5088115</v>
      </c>
      <c r="G148" s="38" t="n">
        <v>28.574262295082</v>
      </c>
      <c r="H148" s="24" t="n">
        <f aca="false">'CalLite Replacement'!E656</f>
        <v>183.5685466</v>
      </c>
      <c r="I148" s="24" t="n">
        <f aca="false">'CalLite Replacement'!F588</f>
        <v>56.28098169</v>
      </c>
      <c r="J148" s="24" t="n">
        <f aca="false">'CalLite Replacement'!G588</f>
        <v>120.0173325</v>
      </c>
      <c r="K148" s="24" t="n">
        <f aca="false">'CalLite Replacement'!H695</f>
        <v>13.45</v>
      </c>
      <c r="L148" s="24" t="n">
        <f aca="false">'CalLite Replacement'!I789</f>
        <v>156.5</v>
      </c>
      <c r="M148" s="24" t="n">
        <f aca="false">'CalLite Replacement'!J654</f>
        <v>105.1055032</v>
      </c>
      <c r="N148" s="24" t="n">
        <f aca="false">'CalLite Replacement'!K733</f>
        <v>286.9740276</v>
      </c>
      <c r="O148" s="24" t="n">
        <f aca="false">'CalLite Replacement'!L733</f>
        <v>216.3175742</v>
      </c>
      <c r="P148" s="24" t="n">
        <f aca="false">'CalLite Replacement'!M733</f>
        <v>120.9832948</v>
      </c>
      <c r="Q148" s="24" t="n">
        <f aca="false">'CalLite Replacement'!N733</f>
        <v>32.46272856</v>
      </c>
      <c r="R148" s="24" t="n">
        <f aca="false">'CalLite Replacement'!O610</f>
        <v>2058</v>
      </c>
      <c r="S148" s="24" t="n">
        <f aca="false">'CalLite Replacement'!P806</f>
        <v>257.3</v>
      </c>
      <c r="T148" s="24" t="n">
        <f aca="false">'CalLite Replacement'!Q733</f>
        <v>102.8121923</v>
      </c>
      <c r="U148" s="39" t="n">
        <v>337</v>
      </c>
      <c r="V148" s="24" t="n">
        <f aca="false">'CalLite Replacement'!R733</f>
        <v>21.859555</v>
      </c>
      <c r="W148" s="24" t="n">
        <f aca="false">'CalLite Replacement'!S824</f>
        <v>7063</v>
      </c>
      <c r="X148" s="24" t="n">
        <f aca="false">'CalLite Replacement'!T742</f>
        <v>5977</v>
      </c>
      <c r="Y148" s="24" t="n">
        <f aca="false">'CalLite Replacement'!U824</f>
        <v>13471</v>
      </c>
      <c r="Z148" s="24" t="n">
        <f aca="false">'CalLite Replacement'!V674</f>
        <v>821</v>
      </c>
      <c r="AA148" s="24" t="n">
        <f aca="false">'CalLite Replacement'!W792</f>
        <v>1170</v>
      </c>
      <c r="AB148" s="24" t="n">
        <f aca="false">'CalLite Replacement'!X827</f>
        <v>327.7</v>
      </c>
      <c r="AC148" s="24" t="n">
        <f aca="false">'CalLite Replacement'!Y588</f>
        <v>188.1999564</v>
      </c>
      <c r="AD148" s="24" t="n">
        <f aca="false">'CalLite Replacement'!Z733</f>
        <v>100.0385848</v>
      </c>
      <c r="AE148" s="24" t="n">
        <f aca="false">'CalLite Replacement'!AA731</f>
        <v>250</v>
      </c>
      <c r="AF148" s="24" t="n">
        <f aca="false">'CalLite Replacement'!AB659</f>
        <v>700</v>
      </c>
      <c r="AG148" s="17"/>
      <c r="AI148" s="17"/>
    </row>
    <row r="149" customFormat="false" ht="15" hidden="false" customHeight="false" outlineLevel="0" collapsed="false">
      <c r="A149" s="37" t="n">
        <v>29920</v>
      </c>
      <c r="B149" s="24" t="n">
        <f aca="false">B148+1</f>
        <v>143</v>
      </c>
      <c r="C149" s="17" t="n">
        <f aca="false">B149/($B$1+1)</f>
        <v>0.565217391304348</v>
      </c>
      <c r="D149" s="17" t="n">
        <f aca="false">'CalLite Replacement'!B826</f>
        <v>1381</v>
      </c>
      <c r="E149" s="24" t="n">
        <f aca="false">'CalLite Replacement'!C811</f>
        <v>47.66467714</v>
      </c>
      <c r="F149" s="24" t="n">
        <f aca="false">'CalLite Replacement'!D811</f>
        <v>157.7810525</v>
      </c>
      <c r="G149" s="38" t="n">
        <v>27.504262295082</v>
      </c>
      <c r="H149" s="24" t="n">
        <f aca="false">'CalLite Replacement'!E709</f>
        <v>183.1579463</v>
      </c>
      <c r="I149" s="24" t="n">
        <f aca="false">'CalLite Replacement'!F812</f>
        <v>56.04329595</v>
      </c>
      <c r="J149" s="24" t="n">
        <f aca="false">'CalLite Replacement'!G812</f>
        <v>119.5104756</v>
      </c>
      <c r="K149" s="24" t="n">
        <f aca="false">'CalLite Replacement'!H755</f>
        <v>13.37</v>
      </c>
      <c r="L149" s="24" t="n">
        <f aca="false">'CalLite Replacement'!I589</f>
        <v>150</v>
      </c>
      <c r="M149" s="24" t="n">
        <f aca="false">'CalLite Replacement'!J821</f>
        <v>102.2332726</v>
      </c>
      <c r="N149" s="24" t="n">
        <f aca="false">'CalLite Replacement'!K811</f>
        <v>282.0970618</v>
      </c>
      <c r="O149" s="24" t="n">
        <f aca="false">'CalLite Replacement'!L811</f>
        <v>212.641376</v>
      </c>
      <c r="P149" s="24" t="n">
        <f aca="false">'CalLite Replacement'!M811</f>
        <v>118.9272503</v>
      </c>
      <c r="Q149" s="24" t="n">
        <f aca="false">'CalLite Replacement'!N811</f>
        <v>31.91104235</v>
      </c>
      <c r="R149" s="24" t="n">
        <f aca="false">'CalLite Replacement'!O772</f>
        <v>2058</v>
      </c>
      <c r="S149" s="24" t="n">
        <f aca="false">'CalLite Replacement'!P748</f>
        <v>257</v>
      </c>
      <c r="T149" s="24" t="n">
        <f aca="false">'CalLite Replacement'!Q811</f>
        <v>101.0649557</v>
      </c>
      <c r="U149" s="39" t="n">
        <v>329</v>
      </c>
      <c r="V149" s="24" t="n">
        <f aca="false">'CalLite Replacement'!R811</f>
        <v>21.48806389</v>
      </c>
      <c r="W149" s="24" t="n">
        <f aca="false">'CalLite Replacement'!S597</f>
        <v>7056</v>
      </c>
      <c r="X149" s="24" t="n">
        <f aca="false">'CalLite Replacement'!T818</f>
        <v>5969</v>
      </c>
      <c r="Y149" s="24" t="n">
        <f aca="false">'CalLite Replacement'!U761</f>
        <v>13387</v>
      </c>
      <c r="Z149" s="24" t="n">
        <f aca="false">'CalLite Replacement'!V718</f>
        <v>798.6</v>
      </c>
      <c r="AA149" s="24" t="n">
        <f aca="false">'CalLite Replacement'!W625</f>
        <v>1167</v>
      </c>
      <c r="AB149" s="24" t="n">
        <f aca="false">'CalLite Replacement'!X816</f>
        <v>327.4</v>
      </c>
      <c r="AC149" s="24" t="n">
        <f aca="false">'CalLite Replacement'!Y812</f>
        <v>187.4051508</v>
      </c>
      <c r="AD149" s="24" t="n">
        <f aca="false">'CalLite Replacement'!Z811</f>
        <v>98.33848404</v>
      </c>
      <c r="AE149" s="24" t="n">
        <f aca="false">'CalLite Replacement'!AA732</f>
        <v>250</v>
      </c>
      <c r="AF149" s="24" t="n">
        <f aca="false">'CalLite Replacement'!AB671</f>
        <v>700</v>
      </c>
      <c r="AG149" s="17"/>
      <c r="AI149" s="17"/>
    </row>
    <row r="150" customFormat="false" ht="15" hidden="false" customHeight="false" outlineLevel="0" collapsed="false">
      <c r="A150" s="37" t="n">
        <v>29951</v>
      </c>
      <c r="B150" s="24" t="n">
        <f aca="false">B149+1</f>
        <v>144</v>
      </c>
      <c r="C150" s="17" t="n">
        <f aca="false">B150/($B$1+1)</f>
        <v>0.569169960474308</v>
      </c>
      <c r="D150" s="17" t="n">
        <f aca="false">'CalLite Replacement'!B648</f>
        <v>1363</v>
      </c>
      <c r="E150" s="24" t="n">
        <f aca="false">'CalLite Replacement'!C787</f>
        <v>47.27288019</v>
      </c>
      <c r="F150" s="24" t="n">
        <f aca="false">'CalLite Replacement'!D787</f>
        <v>156.4841144</v>
      </c>
      <c r="G150" s="38" t="n">
        <v>27.3113114754098</v>
      </c>
      <c r="H150" s="24" t="n">
        <f aca="false">'CalLite Replacement'!E742</f>
        <v>180.8703016</v>
      </c>
      <c r="I150" s="24" t="n">
        <f aca="false">'CalLite Replacement'!F776</f>
        <v>55.75191465</v>
      </c>
      <c r="J150" s="24" t="n">
        <f aca="false">'CalLite Replacement'!G776</f>
        <v>118.8891146</v>
      </c>
      <c r="K150" s="24" t="n">
        <f aca="false">'CalLite Replacement'!H731</f>
        <v>13.33</v>
      </c>
      <c r="L150" s="24" t="n">
        <f aca="false">'CalLite Replacement'!I601</f>
        <v>150</v>
      </c>
      <c r="M150" s="24" t="n">
        <f aca="false">'CalLite Replacement'!J652</f>
        <v>96.87842094</v>
      </c>
      <c r="N150" s="24" t="n">
        <f aca="false">'CalLite Replacement'!K787</f>
        <v>279.7782636</v>
      </c>
      <c r="O150" s="24" t="n">
        <f aca="false">'CalLite Replacement'!L787</f>
        <v>210.8934938</v>
      </c>
      <c r="P150" s="24" t="n">
        <f aca="false">'CalLite Replacement'!M787</f>
        <v>117.949685</v>
      </c>
      <c r="Q150" s="24" t="n">
        <f aca="false">'CalLite Replacement'!N787</f>
        <v>31.64873806</v>
      </c>
      <c r="R150" s="24" t="n">
        <f aca="false">'CalLite Replacement'!O791</f>
        <v>2050</v>
      </c>
      <c r="S150" s="24" t="n">
        <f aca="false">'CalLite Replacement'!P586</f>
        <v>256.2</v>
      </c>
      <c r="T150" s="24" t="n">
        <f aca="false">'CalLite Replacement'!Q787</f>
        <v>100.2342159</v>
      </c>
      <c r="U150" s="39" t="n">
        <v>324</v>
      </c>
      <c r="V150" s="24" t="n">
        <f aca="false">'CalLite Replacement'!R787</f>
        <v>21.31143502</v>
      </c>
      <c r="W150" s="24" t="n">
        <f aca="false">'CalLite Replacement'!S645</f>
        <v>6999</v>
      </c>
      <c r="X150" s="24" t="n">
        <f aca="false">'CalLite Replacement'!T669</f>
        <v>5934</v>
      </c>
      <c r="Y150" s="24" t="n">
        <f aca="false">'CalLite Replacement'!U759</f>
        <v>13278</v>
      </c>
      <c r="Z150" s="24" t="n">
        <f aca="false">'CalLite Replacement'!V742</f>
        <v>793.1</v>
      </c>
      <c r="AA150" s="24" t="n">
        <f aca="false">'CalLite Replacement'!W815</f>
        <v>1158</v>
      </c>
      <c r="AB150" s="24" t="n">
        <f aca="false">'CalLite Replacement'!X649</f>
        <v>326.8</v>
      </c>
      <c r="AC150" s="24" t="n">
        <f aca="false">'CalLite Replacement'!Y776</f>
        <v>186.4307905</v>
      </c>
      <c r="AD150" s="24" t="n">
        <f aca="false">'CalLite Replacement'!Z787</f>
        <v>97.53015552</v>
      </c>
      <c r="AE150" s="24" t="n">
        <f aca="false">'CalLite Replacement'!AA814</f>
        <v>250</v>
      </c>
      <c r="AF150" s="24" t="n">
        <f aca="false">'CalLite Replacement'!AB719</f>
        <v>700</v>
      </c>
      <c r="AG150" s="17"/>
      <c r="AI150" s="17"/>
    </row>
    <row r="151" customFormat="false" ht="15" hidden="false" customHeight="false" outlineLevel="0" collapsed="false">
      <c r="A151" s="37" t="n">
        <v>29982</v>
      </c>
      <c r="B151" s="24" t="n">
        <f aca="false">B150+1</f>
        <v>145</v>
      </c>
      <c r="C151" s="17" t="n">
        <f aca="false">B151/($B$1+1)</f>
        <v>0.573122529644269</v>
      </c>
      <c r="D151" s="17" t="n">
        <f aca="false">'CalLite Replacement'!B771</f>
        <v>1355</v>
      </c>
      <c r="E151" s="24" t="n">
        <f aca="false">'CalLite Replacement'!C742</f>
        <v>46.6841347</v>
      </c>
      <c r="F151" s="24" t="n">
        <f aca="false">'CalLite Replacement'!D742</f>
        <v>154.5352313</v>
      </c>
      <c r="G151" s="38" t="n">
        <v>26.9780327868852</v>
      </c>
      <c r="H151" s="24" t="n">
        <f aca="false">'CalLite Replacement'!E765</f>
        <v>176.9761844</v>
      </c>
      <c r="I151" s="24" t="n">
        <f aca="false">'CalLite Replacement'!F586</f>
        <v>54.74577967</v>
      </c>
      <c r="J151" s="24" t="n">
        <f aca="false">'CalLite Replacement'!G586</f>
        <v>116.743565</v>
      </c>
      <c r="K151" s="24" t="n">
        <f aca="false">'CalLite Replacement'!H659</f>
        <v>13.31</v>
      </c>
      <c r="L151" s="24" t="n">
        <f aca="false">'CalLite Replacement'!I613</f>
        <v>150</v>
      </c>
      <c r="M151" s="24" t="n">
        <f aca="false">'CalLite Replacement'!J832</f>
        <v>96.49284188</v>
      </c>
      <c r="N151" s="24" t="n">
        <f aca="false">'CalLite Replacement'!K742</f>
        <v>276.2938515</v>
      </c>
      <c r="O151" s="24" t="n">
        <f aca="false">'CalLite Replacement'!L742</f>
        <v>208.2669859</v>
      </c>
      <c r="P151" s="24" t="n">
        <f aca="false">'CalLite Replacement'!M742</f>
        <v>116.480717</v>
      </c>
      <c r="Q151" s="24" t="n">
        <f aca="false">'CalLite Replacement'!N742</f>
        <v>31.25457862</v>
      </c>
      <c r="R151" s="24" t="n">
        <f aca="false">'CalLite Replacement'!O792</f>
        <v>2048</v>
      </c>
      <c r="S151" s="24" t="n">
        <f aca="false">'CalLite Replacement'!P664</f>
        <v>255.7</v>
      </c>
      <c r="T151" s="24" t="n">
        <f aca="false">'CalLite Replacement'!Q742</f>
        <v>98.98587983</v>
      </c>
      <c r="U151" s="39" t="n">
        <v>322</v>
      </c>
      <c r="V151" s="24" t="n">
        <f aca="false">'CalLite Replacement'!R742</f>
        <v>21.04601833</v>
      </c>
      <c r="W151" s="24" t="n">
        <f aca="false">'CalLite Replacement'!S665</f>
        <v>6951</v>
      </c>
      <c r="X151" s="24" t="n">
        <f aca="false">'CalLite Replacement'!T604</f>
        <v>5838</v>
      </c>
      <c r="Y151" s="24" t="n">
        <f aca="false">'CalLite Replacement'!U735</f>
        <v>13188</v>
      </c>
      <c r="Z151" s="24" t="n">
        <f aca="false">'CalLite Replacement'!V645</f>
        <v>783.9</v>
      </c>
      <c r="AA151" s="24" t="n">
        <f aca="false">'CalLite Replacement'!W587</f>
        <v>1156</v>
      </c>
      <c r="AB151" s="24" t="n">
        <f aca="false">'CalLite Replacement'!X733</f>
        <v>326</v>
      </c>
      <c r="AC151" s="24" t="n">
        <f aca="false">'CalLite Replacement'!Y586</f>
        <v>183.0663404</v>
      </c>
      <c r="AD151" s="24" t="n">
        <f aca="false">'CalLite Replacement'!Z742</f>
        <v>96.31549629</v>
      </c>
      <c r="AE151" s="24" t="n">
        <f aca="false">'CalLite Replacement'!AA815</f>
        <v>250</v>
      </c>
      <c r="AF151" s="24" t="n">
        <f aca="false">'CalLite Replacement'!AB743</f>
        <v>700</v>
      </c>
      <c r="AG151" s="17"/>
      <c r="AI151" s="17"/>
    </row>
    <row r="152" customFormat="false" ht="15" hidden="false" customHeight="false" outlineLevel="0" collapsed="false">
      <c r="A152" s="37" t="n">
        <v>30010</v>
      </c>
      <c r="B152" s="24" t="n">
        <f aca="false">B151+1</f>
        <v>146</v>
      </c>
      <c r="C152" s="17" t="n">
        <f aca="false">B152/($B$1+1)</f>
        <v>0.577075098814229</v>
      </c>
      <c r="D152" s="17" t="n">
        <f aca="false">'CalLite Replacement'!B636</f>
        <v>1351</v>
      </c>
      <c r="E152" s="24" t="n">
        <f aca="false">'CalLite Replacement'!C745</f>
        <v>45.87531987</v>
      </c>
      <c r="F152" s="24" t="n">
        <f aca="false">'CalLite Replacement'!D745</f>
        <v>151.857868</v>
      </c>
      <c r="G152" s="38" t="n">
        <v>26.7850819672131</v>
      </c>
      <c r="H152" s="24" t="n">
        <f aca="false">'CalLite Replacement'!E745</f>
        <v>176.9362632</v>
      </c>
      <c r="I152" s="24" t="n">
        <f aca="false">'CalLite Replacement'!F788</f>
        <v>54.32021989</v>
      </c>
      <c r="J152" s="24" t="n">
        <f aca="false">'CalLite Replacement'!G788</f>
        <v>115.8360728</v>
      </c>
      <c r="K152" s="24" t="n">
        <f aca="false">'CalLite Replacement'!H816</f>
        <v>13.26</v>
      </c>
      <c r="L152" s="24" t="n">
        <f aca="false">'CalLite Replacement'!I618</f>
        <v>150</v>
      </c>
      <c r="M152" s="24" t="n">
        <f aca="false">'CalLite Replacement'!J811</f>
        <v>94.33885066</v>
      </c>
      <c r="N152" s="24" t="n">
        <f aca="false">'CalLite Replacement'!K745</f>
        <v>271.5069884</v>
      </c>
      <c r="O152" s="24" t="n">
        <f aca="false">'CalLite Replacement'!L745</f>
        <v>204.6587059</v>
      </c>
      <c r="P152" s="24" t="n">
        <f aca="false">'CalLite Replacement'!M745</f>
        <v>114.4626582</v>
      </c>
      <c r="Q152" s="24" t="n">
        <f aca="false">'CalLite Replacement'!N745</f>
        <v>30.71308488</v>
      </c>
      <c r="R152" s="24" t="n">
        <f aca="false">'CalLite Replacement'!O590</f>
        <v>1999</v>
      </c>
      <c r="S152" s="24" t="n">
        <f aca="false">'CalLite Replacement'!P822</f>
        <v>253.8</v>
      </c>
      <c r="T152" s="24" t="n">
        <f aca="false">'CalLite Replacement'!Q745</f>
        <v>97.27092361</v>
      </c>
      <c r="U152" s="39" t="n">
        <v>322</v>
      </c>
      <c r="V152" s="24" t="n">
        <f aca="false">'CalLite Replacement'!R745</f>
        <v>20.68139057</v>
      </c>
      <c r="W152" s="24" t="n">
        <f aca="false">'CalLite Replacement'!S776</f>
        <v>6930</v>
      </c>
      <c r="X152" s="24" t="n">
        <f aca="false">'CalLite Replacement'!T620</f>
        <v>5694</v>
      </c>
      <c r="Y152" s="24" t="n">
        <f aca="false">'CalLite Replacement'!U752</f>
        <v>13180</v>
      </c>
      <c r="Z152" s="24" t="n">
        <f aca="false">'CalLite Replacement'!V670</f>
        <v>783.3</v>
      </c>
      <c r="AA152" s="24" t="n">
        <f aca="false">'CalLite Replacement'!W756</f>
        <v>1156</v>
      </c>
      <c r="AB152" s="24" t="n">
        <f aca="false">'CalLite Replacement'!X612</f>
        <v>319.2</v>
      </c>
      <c r="AC152" s="24" t="n">
        <f aca="false">'CalLite Replacement'!Y788</f>
        <v>181.643296</v>
      </c>
      <c r="AD152" s="24" t="n">
        <f aca="false">'CalLite Replacement'!Z745</f>
        <v>94.64680516</v>
      </c>
      <c r="AE152" s="24" t="n">
        <f aca="false">'CalLite Replacement'!AA816</f>
        <v>250</v>
      </c>
      <c r="AF152" s="24" t="n">
        <f aca="false">'CalLite Replacement'!AB779</f>
        <v>700</v>
      </c>
      <c r="AG152" s="17"/>
      <c r="AI152" s="17"/>
    </row>
    <row r="153" customFormat="false" ht="15" hidden="false" customHeight="false" outlineLevel="0" collapsed="false">
      <c r="A153" s="37" t="n">
        <v>30041</v>
      </c>
      <c r="B153" s="24" t="n">
        <f aca="false">B152+1</f>
        <v>147</v>
      </c>
      <c r="C153" s="17" t="n">
        <f aca="false">B153/($B$1+1)</f>
        <v>0.58102766798419</v>
      </c>
      <c r="D153" s="17" t="n">
        <f aca="false">'CalLite Replacement'!B798</f>
        <v>1350</v>
      </c>
      <c r="E153" s="24" t="n">
        <f aca="false">'CalLite Replacement'!C768</f>
        <v>44.28204692</v>
      </c>
      <c r="F153" s="24" t="n">
        <f aca="false">'CalLite Replacement'!D768</f>
        <v>146.5837679</v>
      </c>
      <c r="G153" s="38" t="n">
        <v>26.592131147541</v>
      </c>
      <c r="H153" s="24" t="n">
        <f aca="false">'CalLite Replacement'!E669</f>
        <v>173.085539</v>
      </c>
      <c r="I153" s="24" t="n">
        <f aca="false">'CalLite Replacement'!F634</f>
        <v>54.28386248</v>
      </c>
      <c r="J153" s="24" t="n">
        <f aca="false">'CalLite Replacement'!G634</f>
        <v>115.7585419</v>
      </c>
      <c r="K153" s="24" t="n">
        <f aca="false">'CalLite Replacement'!H767</f>
        <v>13.25</v>
      </c>
      <c r="L153" s="24" t="n">
        <f aca="false">'CalLite Replacement'!I619</f>
        <v>150</v>
      </c>
      <c r="M153" s="24" t="n">
        <f aca="false">'CalLite Replacement'!J765</f>
        <v>94.25544212</v>
      </c>
      <c r="N153" s="24" t="n">
        <f aca="false">'CalLite Replacement'!K768</f>
        <v>262.0774141</v>
      </c>
      <c r="O153" s="24" t="n">
        <f aca="false">'CalLite Replacement'!L768</f>
        <v>197.5508061</v>
      </c>
      <c r="P153" s="24" t="n">
        <f aca="false">'CalLite Replacement'!M768</f>
        <v>110.4873125</v>
      </c>
      <c r="Q153" s="24" t="n">
        <f aca="false">'CalLite Replacement'!N768</f>
        <v>29.64640399</v>
      </c>
      <c r="R153" s="24" t="n">
        <f aca="false">'CalLite Replacement'!O790</f>
        <v>1953</v>
      </c>
      <c r="S153" s="24" t="n">
        <f aca="false">'CalLite Replacement'!P794</f>
        <v>253.6</v>
      </c>
      <c r="T153" s="24" t="n">
        <f aca="false">'CalLite Replacement'!Q768</f>
        <v>93.89265548</v>
      </c>
      <c r="U153" s="39" t="n">
        <v>320</v>
      </c>
      <c r="V153" s="24" t="n">
        <f aca="false">'CalLite Replacement'!R768</f>
        <v>19.96311546</v>
      </c>
      <c r="W153" s="24" t="n">
        <f aca="false">'CalLite Replacement'!S592</f>
        <v>6835</v>
      </c>
      <c r="X153" s="24" t="n">
        <f aca="false">'CalLite Replacement'!T786</f>
        <v>5652</v>
      </c>
      <c r="Y153" s="24" t="n">
        <f aca="false">'CalLite Replacement'!U736</f>
        <v>13004</v>
      </c>
      <c r="Z153" s="24" t="n">
        <f aca="false">'CalLite Replacement'!V802</f>
        <v>774.1</v>
      </c>
      <c r="AA153" s="24" t="n">
        <f aca="false">'CalLite Replacement'!W735</f>
        <v>1144</v>
      </c>
      <c r="AB153" s="24" t="n">
        <f aca="false">'CalLite Replacement'!X742</f>
        <v>319.1</v>
      </c>
      <c r="AC153" s="24" t="n">
        <f aca="false">'CalLite Replacement'!Y634</f>
        <v>181.5217192</v>
      </c>
      <c r="AD153" s="24" t="n">
        <f aca="false">'CalLite Replacement'!Z768</f>
        <v>91.35967399</v>
      </c>
      <c r="AE153" s="24" t="n">
        <f aca="false">'CalLite Replacement'!AA817</f>
        <v>250</v>
      </c>
      <c r="AF153" s="24" t="n">
        <f aca="false">'CalLite Replacement'!AB791</f>
        <v>700</v>
      </c>
      <c r="AG153" s="17"/>
      <c r="AI153" s="17"/>
    </row>
    <row r="154" customFormat="false" ht="15" hidden="false" customHeight="false" outlineLevel="0" collapsed="false">
      <c r="A154" s="37" t="n">
        <v>30071</v>
      </c>
      <c r="B154" s="24" t="n">
        <f aca="false">B153+1</f>
        <v>148</v>
      </c>
      <c r="C154" s="17" t="n">
        <f aca="false">B154/($B$1+1)</f>
        <v>0.58498023715415</v>
      </c>
      <c r="D154" s="17" t="n">
        <f aca="false">'CalLite Replacement'!B607</f>
        <v>1300</v>
      </c>
      <c r="E154" s="24" t="n">
        <f aca="false">'CalLite Replacement'!C718</f>
        <v>44.1032088</v>
      </c>
      <c r="F154" s="24" t="n">
        <f aca="false">'CalLite Replacement'!D718</f>
        <v>145.9917725</v>
      </c>
      <c r="G154" s="38" t="n">
        <v>26.0834426229508</v>
      </c>
      <c r="H154" s="24" t="n">
        <f aca="false">'CalLite Replacement'!E718</f>
        <v>170.5669988</v>
      </c>
      <c r="I154" s="24" t="n">
        <f aca="false">'CalLite Replacement'!F720</f>
        <v>54.0022321</v>
      </c>
      <c r="J154" s="24" t="n">
        <f aca="false">'CalLite Replacement'!G720</f>
        <v>115.1579744</v>
      </c>
      <c r="K154" s="24" t="n">
        <f aca="false">'CalLite Replacement'!H611</f>
        <v>13.22</v>
      </c>
      <c r="L154" s="24" t="n">
        <f aca="false">'CalLite Replacement'!I620</f>
        <v>150</v>
      </c>
      <c r="M154" s="24" t="n">
        <f aca="false">'CalLite Replacement'!J642</f>
        <v>93.38800376</v>
      </c>
      <c r="N154" s="24" t="n">
        <f aca="false">'CalLite Replacement'!K718</f>
        <v>261.0189844</v>
      </c>
      <c r="O154" s="24" t="n">
        <f aca="false">'CalLite Replacement'!L718</f>
        <v>196.7529745</v>
      </c>
      <c r="P154" s="24" t="n">
        <f aca="false">'CalLite Replacement'!M718</f>
        <v>110.0410968</v>
      </c>
      <c r="Q154" s="24" t="n">
        <f aca="false">'CalLite Replacement'!N718</f>
        <v>29.52667359</v>
      </c>
      <c r="R154" s="24" t="n">
        <f aca="false">'CalLite Replacement'!O744</f>
        <v>1920</v>
      </c>
      <c r="S154" s="24" t="n">
        <f aca="false">'CalLite Replacement'!P830</f>
        <v>253.1</v>
      </c>
      <c r="T154" s="24" t="n">
        <f aca="false">'CalLite Replacement'!Q718</f>
        <v>93.51345922</v>
      </c>
      <c r="U154" s="39" t="n">
        <v>317</v>
      </c>
      <c r="V154" s="24" t="n">
        <f aca="false">'CalLite Replacement'!R718</f>
        <v>19.88249213</v>
      </c>
      <c r="W154" s="24" t="n">
        <f aca="false">'CalLite Replacement'!S725</f>
        <v>6801</v>
      </c>
      <c r="X154" s="24" t="n">
        <f aca="false">'CalLite Replacement'!T591</f>
        <v>5630</v>
      </c>
      <c r="Y154" s="24" t="n">
        <f aca="false">'CalLite Replacement'!U672</f>
        <v>12992</v>
      </c>
      <c r="Z154" s="24" t="n">
        <f aca="false">'CalLite Replacement'!V594</f>
        <v>760.3</v>
      </c>
      <c r="AA154" s="24" t="n">
        <f aca="false">'CalLite Replacement'!W757</f>
        <v>1138</v>
      </c>
      <c r="AB154" s="24" t="n">
        <f aca="false">'CalLite Replacement'!X707</f>
        <v>317.5</v>
      </c>
      <c r="AC154" s="24" t="n">
        <f aca="false">'CalLite Replacement'!Y720</f>
        <v>180.5799655</v>
      </c>
      <c r="AD154" s="24" t="n">
        <f aca="false">'CalLite Replacement'!Z718</f>
        <v>90.99070747</v>
      </c>
      <c r="AE154" s="24" t="n">
        <f aca="false">'CalLite Replacement'!AA620</f>
        <v>246.2</v>
      </c>
      <c r="AF154" s="24" t="n">
        <f aca="false">'CalLite Replacement'!AB797</f>
        <v>699.7</v>
      </c>
      <c r="AG154" s="17"/>
      <c r="AI154" s="17"/>
    </row>
    <row r="155" customFormat="false" ht="15" hidden="false" customHeight="false" outlineLevel="0" collapsed="false">
      <c r="A155" s="37" t="n">
        <v>30102</v>
      </c>
      <c r="B155" s="24" t="n">
        <f aca="false">B154+1</f>
        <v>149</v>
      </c>
      <c r="C155" s="17" t="n">
        <f aca="false">B155/($B$1+1)</f>
        <v>0.588932806324111</v>
      </c>
      <c r="D155" s="17" t="n">
        <f aca="false">'CalLite Replacement'!B722</f>
        <v>1295</v>
      </c>
      <c r="E155" s="24" t="n">
        <f aca="false">'CalLite Replacement'!C769</f>
        <v>43.77528898</v>
      </c>
      <c r="F155" s="24" t="n">
        <f aca="false">'CalLite Replacement'!D769</f>
        <v>144.9062824</v>
      </c>
      <c r="G155" s="38" t="n">
        <v>25.8027868852459</v>
      </c>
      <c r="H155" s="24" t="n">
        <f aca="false">'CalLite Replacement'!E653</f>
        <v>163.9389094</v>
      </c>
      <c r="I155" s="24" t="n">
        <f aca="false">'CalLite Replacement'!F609</f>
        <v>53.58362845</v>
      </c>
      <c r="J155" s="24" t="n">
        <f aca="false">'CalLite Replacement'!G609</f>
        <v>114.2653159</v>
      </c>
      <c r="K155" s="24" t="n">
        <f aca="false">'CalLite Replacement'!H648</f>
        <v>13.22</v>
      </c>
      <c r="L155" s="24" t="n">
        <f aca="false">'CalLite Replacement'!I628</f>
        <v>150</v>
      </c>
      <c r="M155" s="24" t="n">
        <f aca="false">'CalLite Replacement'!J698</f>
        <v>92.54592699</v>
      </c>
      <c r="N155" s="24" t="n">
        <f aca="false">'CalLite Replacement'!K769</f>
        <v>259.0782345</v>
      </c>
      <c r="O155" s="24" t="n">
        <f aca="false">'CalLite Replacement'!L769</f>
        <v>195.2900605</v>
      </c>
      <c r="P155" s="24" t="n">
        <f aca="false">'CalLite Replacement'!M769</f>
        <v>109.2229101</v>
      </c>
      <c r="Q155" s="24" t="n">
        <f aca="false">'CalLite Replacement'!N769</f>
        <v>29.30713442</v>
      </c>
      <c r="R155" s="24" t="n">
        <f aca="false">'CalLite Replacement'!O609</f>
        <v>1855</v>
      </c>
      <c r="S155" s="24" t="n">
        <f aca="false">'CalLite Replacement'!P668</f>
        <v>252.9</v>
      </c>
      <c r="T155" s="24" t="n">
        <f aca="false">'CalLite Replacement'!Q769</f>
        <v>92.81816023</v>
      </c>
      <c r="U155" s="39" t="n">
        <v>317</v>
      </c>
      <c r="V155" s="24" t="n">
        <f aca="false">'CalLite Replacement'!R769</f>
        <v>19.73466018</v>
      </c>
      <c r="W155" s="24" t="n">
        <f aca="false">'CalLite Replacement'!S609</f>
        <v>6676</v>
      </c>
      <c r="X155" s="24" t="n">
        <f aca="false">'CalLite Replacement'!T816</f>
        <v>5527</v>
      </c>
      <c r="Y155" s="24" t="n">
        <f aca="false">'CalLite Replacement'!U770</f>
        <v>12990</v>
      </c>
      <c r="Z155" s="24" t="n">
        <f aca="false">'CalLite Replacement'!V662</f>
        <v>753.1</v>
      </c>
      <c r="AA155" s="24" t="n">
        <f aca="false">'CalLite Replacement'!W674</f>
        <v>1135</v>
      </c>
      <c r="AB155" s="24" t="n">
        <f aca="false">'CalLite Replacement'!X604</f>
        <v>317.4</v>
      </c>
      <c r="AC155" s="24" t="n">
        <f aca="false">'CalLite Replacement'!Y609</f>
        <v>179.180182</v>
      </c>
      <c r="AD155" s="24" t="n">
        <f aca="false">'CalLite Replacement'!Z769</f>
        <v>90.31416585</v>
      </c>
      <c r="AE155" s="24" t="n">
        <f aca="false">'CalLite Replacement'!AA752</f>
        <v>246.2</v>
      </c>
      <c r="AF155" s="24" t="n">
        <f aca="false">'CalLite Replacement'!AB770</f>
        <v>698.1</v>
      </c>
      <c r="AG155" s="17"/>
      <c r="AI155" s="17"/>
    </row>
    <row r="156" customFormat="false" ht="15" hidden="false" customHeight="false" outlineLevel="0" collapsed="false">
      <c r="A156" s="37" t="n">
        <v>30132</v>
      </c>
      <c r="B156" s="24" t="n">
        <f aca="false">B155+1</f>
        <v>150</v>
      </c>
      <c r="C156" s="17" t="n">
        <f aca="false">B156/($B$1+1)</f>
        <v>0.592885375494071</v>
      </c>
      <c r="D156" s="17" t="n">
        <f aca="false">'CalLite Replacement'!B762</f>
        <v>1277</v>
      </c>
      <c r="E156" s="24" t="n">
        <f aca="false">'CalLite Replacement'!C731</f>
        <v>43.59141822</v>
      </c>
      <c r="F156" s="24" t="n">
        <f aca="false">'CalLite Replacement'!D731</f>
        <v>144.2976279</v>
      </c>
      <c r="G156" s="38" t="n">
        <v>25.6098360655738</v>
      </c>
      <c r="H156" s="24" t="n">
        <f aca="false">'CalLite Replacement'!E590</f>
        <v>162.5109124</v>
      </c>
      <c r="I156" s="24" t="n">
        <f aca="false">'CalLite Replacement'!F624</f>
        <v>53.29665862</v>
      </c>
      <c r="J156" s="24" t="n">
        <f aca="false">'CalLite Replacement'!G624</f>
        <v>113.6533623</v>
      </c>
      <c r="K156" s="24" t="n">
        <f aca="false">'CalLite Replacement'!H707</f>
        <v>13.21</v>
      </c>
      <c r="L156" s="24" t="n">
        <f aca="false">'CalLite Replacement'!I629</f>
        <v>150</v>
      </c>
      <c r="M156" s="24" t="n">
        <f aca="false">'CalLite Replacement'!J768</f>
        <v>91.49664568</v>
      </c>
      <c r="N156" s="24" t="n">
        <f aca="false">'CalLite Replacement'!K731</f>
        <v>257.9900198</v>
      </c>
      <c r="O156" s="24" t="n">
        <f aca="false">'CalLite Replacement'!L731</f>
        <v>194.4697774</v>
      </c>
      <c r="P156" s="24" t="n">
        <f aca="false">'CalLite Replacement'!M731</f>
        <v>108.7641376</v>
      </c>
      <c r="Q156" s="24" t="n">
        <f aca="false">'CalLite Replacement'!N731</f>
        <v>29.18403472</v>
      </c>
      <c r="R156" s="24" t="n">
        <f aca="false">'CalLite Replacement'!O696</f>
        <v>1776</v>
      </c>
      <c r="S156" s="24" t="n">
        <f aca="false">'CalLite Replacement'!P782</f>
        <v>252.2</v>
      </c>
      <c r="T156" s="24" t="n">
        <f aca="false">'CalLite Replacement'!Q731</f>
        <v>92.42829312</v>
      </c>
      <c r="U156" s="39" t="n">
        <v>316</v>
      </c>
      <c r="V156" s="24" t="n">
        <f aca="false">'CalLite Replacement'!R731</f>
        <v>19.65176806</v>
      </c>
      <c r="W156" s="24" t="n">
        <f aca="false">'CalLite Replacement'!S798</f>
        <v>6666</v>
      </c>
      <c r="X156" s="24" t="n">
        <f aca="false">'CalLite Replacement'!T597</f>
        <v>5523</v>
      </c>
      <c r="Y156" s="24" t="n">
        <f aca="false">'CalLite Replacement'!U600</f>
        <v>12916</v>
      </c>
      <c r="Z156" s="24" t="n">
        <f aca="false">'CalLite Replacement'!V794</f>
        <v>753</v>
      </c>
      <c r="AA156" s="24" t="n">
        <f aca="false">'CalLite Replacement'!W703</f>
        <v>1134</v>
      </c>
      <c r="AB156" s="24" t="n">
        <f aca="false">'CalLite Replacement'!X767</f>
        <v>314.7</v>
      </c>
      <c r="AC156" s="24" t="n">
        <f aca="false">'CalLite Replacement'!Y624</f>
        <v>178.2205735</v>
      </c>
      <c r="AD156" s="24" t="n">
        <f aca="false">'CalLite Replacement'!Z731</f>
        <v>89.93481635</v>
      </c>
      <c r="AE156" s="24" t="n">
        <f aca="false">'CalLite Replacement'!AA621</f>
        <v>237.3</v>
      </c>
      <c r="AF156" s="24" t="n">
        <f aca="false">'CalLite Replacement'!AB592</f>
        <v>696.9</v>
      </c>
      <c r="AG156" s="17"/>
      <c r="AI156" s="17"/>
    </row>
    <row r="157" customFormat="false" ht="15" hidden="false" customHeight="false" outlineLevel="0" collapsed="false">
      <c r="A157" s="37" t="n">
        <v>30163</v>
      </c>
      <c r="B157" s="24" t="n">
        <f aca="false">B156+1</f>
        <v>151</v>
      </c>
      <c r="C157" s="17" t="n">
        <f aca="false">B157/($B$1+1)</f>
        <v>0.596837944664032</v>
      </c>
      <c r="D157" s="17" t="n">
        <f aca="false">'CalLite Replacement'!B709</f>
        <v>1266</v>
      </c>
      <c r="E157" s="24" t="n">
        <f aca="false">'CalLite Replacement'!C693</f>
        <v>43.34719104</v>
      </c>
      <c r="F157" s="24" t="n">
        <f aca="false">'CalLite Replacement'!D693</f>
        <v>143.4891797</v>
      </c>
      <c r="G157" s="38" t="n">
        <v>25.522131147541</v>
      </c>
      <c r="H157" s="24" t="n">
        <f aca="false">'CalLite Replacement'!E720</f>
        <v>157.147488</v>
      </c>
      <c r="I157" s="24" t="n">
        <f aca="false">'CalLite Replacement'!F826</f>
        <v>53.12286906</v>
      </c>
      <c r="J157" s="24" t="n">
        <f aca="false">'CalLite Replacement'!G826</f>
        <v>113.2827618</v>
      </c>
      <c r="K157" s="24" t="n">
        <f aca="false">'CalLite Replacement'!H599</f>
        <v>13.01</v>
      </c>
      <c r="L157" s="24" t="n">
        <f aca="false">'CalLite Replacement'!I637</f>
        <v>150</v>
      </c>
      <c r="M157" s="24" t="n">
        <f aca="false">'CalLite Replacement'!J611</f>
        <v>89.95746312</v>
      </c>
      <c r="N157" s="24" t="n">
        <f aca="false">'CalLite Replacement'!K693</f>
        <v>256.5445937</v>
      </c>
      <c r="O157" s="24" t="n">
        <f aca="false">'CalLite Replacement'!L693</f>
        <v>193.3802326</v>
      </c>
      <c r="P157" s="24" t="n">
        <f aca="false">'CalLite Replacement'!M693</f>
        <v>108.1547709</v>
      </c>
      <c r="Q157" s="24" t="n">
        <f aca="false">'CalLite Replacement'!N693</f>
        <v>29.02052698</v>
      </c>
      <c r="R157" s="24" t="n">
        <f aca="false">'CalLite Replacement'!O779</f>
        <v>1771</v>
      </c>
      <c r="S157" s="24" t="n">
        <f aca="false">'CalLite Replacement'!P592</f>
        <v>251.4</v>
      </c>
      <c r="T157" s="24" t="n">
        <f aca="false">'CalLite Replacement'!Q693</f>
        <v>91.91045034</v>
      </c>
      <c r="U157" s="39" t="n">
        <v>311</v>
      </c>
      <c r="V157" s="24" t="n">
        <f aca="false">'CalLite Replacement'!R693</f>
        <v>19.5416662</v>
      </c>
      <c r="W157" s="24" t="n">
        <f aca="false">'CalLite Replacement'!S791</f>
        <v>6598</v>
      </c>
      <c r="X157" s="24" t="n">
        <f aca="false">'CalLite Replacement'!T797</f>
        <v>5506</v>
      </c>
      <c r="Y157" s="24" t="n">
        <f aca="false">'CalLite Replacement'!U776</f>
        <v>12902</v>
      </c>
      <c r="Z157" s="24" t="n">
        <f aca="false">'CalLite Replacement'!V591</f>
        <v>739.6</v>
      </c>
      <c r="AA157" s="24" t="n">
        <f aca="false">'CalLite Replacement'!W824</f>
        <v>1128</v>
      </c>
      <c r="AB157" s="24" t="n">
        <f aca="false">'CalLite Replacement'!X611</f>
        <v>313.7</v>
      </c>
      <c r="AC157" s="24" t="n">
        <f aca="false">'CalLite Replacement'!Y826</f>
        <v>177.6394324</v>
      </c>
      <c r="AD157" s="24" t="n">
        <f aca="false">'CalLite Replacement'!Z693</f>
        <v>89.43094363</v>
      </c>
      <c r="AE157" s="24" t="n">
        <f aca="false">'CalLite Replacement'!AA753</f>
        <v>237.3</v>
      </c>
      <c r="AF157" s="24" t="n">
        <f aca="false">'CalLite Replacement'!AB627</f>
        <v>695.7</v>
      </c>
      <c r="AG157" s="17"/>
      <c r="AI157" s="17"/>
    </row>
    <row r="158" customFormat="false" ht="15" hidden="false" customHeight="false" outlineLevel="0" collapsed="false">
      <c r="A158" s="37" t="n">
        <v>30194</v>
      </c>
      <c r="B158" s="24" t="n">
        <f aca="false">B157+1</f>
        <v>152</v>
      </c>
      <c r="C158" s="17" t="n">
        <f aca="false">B158/($B$1+1)</f>
        <v>0.600790513833992</v>
      </c>
      <c r="D158" s="17" t="n">
        <f aca="false">'CalLite Replacement'!B589</f>
        <v>1260</v>
      </c>
      <c r="E158" s="24" t="n">
        <f aca="false">'CalLite Replacement'!C601</f>
        <v>43.30306376</v>
      </c>
      <c r="F158" s="24" t="n">
        <f aca="false">'CalLite Replacement'!D601</f>
        <v>143.3431083</v>
      </c>
      <c r="G158" s="38" t="n">
        <v>24.9608196721312</v>
      </c>
      <c r="H158" s="24" t="n">
        <f aca="false">'CalLite Replacement'!E768</f>
        <v>153.0546234</v>
      </c>
      <c r="I158" s="24" t="n">
        <f aca="false">'CalLite Replacement'!F806</f>
        <v>53.01013683</v>
      </c>
      <c r="J158" s="24" t="n">
        <f aca="false">'CalLite Replacement'!G806</f>
        <v>113.042364</v>
      </c>
      <c r="K158" s="24" t="n">
        <f aca="false">'CalLite Replacement'!H779</f>
        <v>12.96</v>
      </c>
      <c r="L158" s="24" t="n">
        <f aca="false">'CalLite Replacement'!I649</f>
        <v>150</v>
      </c>
      <c r="M158" s="24" t="n">
        <f aca="false">'CalLite Replacement'!J797</f>
        <v>88.6786956</v>
      </c>
      <c r="N158" s="24" t="n">
        <f aca="false">'CalLite Replacement'!K601</f>
        <v>256.2834322</v>
      </c>
      <c r="O158" s="24" t="n">
        <f aca="false">'CalLite Replacement'!L601</f>
        <v>193.1833722</v>
      </c>
      <c r="P158" s="24" t="n">
        <f aca="false">'CalLite Replacement'!M601</f>
        <v>108.0446698</v>
      </c>
      <c r="Q158" s="24" t="n">
        <f aca="false">'CalLite Replacement'!N601</f>
        <v>28.99098419</v>
      </c>
      <c r="R158" s="24" t="n">
        <f aca="false">'CalLite Replacement'!O612</f>
        <v>1717</v>
      </c>
      <c r="S158" s="24" t="n">
        <f aca="false">'CalLite Replacement'!P652</f>
        <v>251.4</v>
      </c>
      <c r="T158" s="24" t="n">
        <f aca="false">'CalLite Replacement'!Q601</f>
        <v>91.81688584</v>
      </c>
      <c r="U158" s="39" t="n">
        <v>310</v>
      </c>
      <c r="V158" s="24" t="n">
        <f aca="false">'CalLite Replacement'!R601</f>
        <v>19.52177286</v>
      </c>
      <c r="W158" s="24" t="n">
        <f aca="false">'CalLite Replacement'!S818</f>
        <v>6572</v>
      </c>
      <c r="X158" s="24" t="n">
        <f aca="false">'CalLite Replacement'!T754</f>
        <v>5480</v>
      </c>
      <c r="Y158" s="24" t="n">
        <f aca="false">'CalLite Replacement'!U819</f>
        <v>12862</v>
      </c>
      <c r="Z158" s="24" t="n">
        <f aca="false">'CalLite Replacement'!V754</f>
        <v>739.4</v>
      </c>
      <c r="AA158" s="24" t="n">
        <f aca="false">'CalLite Replacement'!W673</f>
        <v>1114</v>
      </c>
      <c r="AB158" s="24" t="n">
        <f aca="false">'CalLite Replacement'!X635</f>
        <v>313.1</v>
      </c>
      <c r="AC158" s="24" t="n">
        <f aca="false">'CalLite Replacement'!Y806</f>
        <v>177.2624632</v>
      </c>
      <c r="AD158" s="24" t="n">
        <f aca="false">'CalLite Replacement'!Z601</f>
        <v>89.33990325</v>
      </c>
      <c r="AE158" s="24" t="n">
        <f aca="false">'CalLite Replacement'!AA674</f>
        <v>207.3</v>
      </c>
      <c r="AF158" s="24" t="n">
        <f aca="false">'CalLite Replacement'!AB602</f>
        <v>694.7</v>
      </c>
      <c r="AG158" s="17"/>
      <c r="AI158" s="17"/>
    </row>
    <row r="159" customFormat="false" ht="15" hidden="false" customHeight="false" outlineLevel="0" collapsed="false">
      <c r="A159" s="37" t="n">
        <v>30224</v>
      </c>
      <c r="B159" s="24" t="n">
        <f aca="false">B158+1</f>
        <v>153</v>
      </c>
      <c r="C159" s="17" t="n">
        <f aca="false">B159/($B$1+1)</f>
        <v>0.604743083003952</v>
      </c>
      <c r="D159" s="17" t="n">
        <f aca="false">'CalLite Replacement'!B733</f>
        <v>1258</v>
      </c>
      <c r="E159" s="24" t="n">
        <f aca="false">'CalLite Replacement'!C752</f>
        <v>42.88632418</v>
      </c>
      <c r="F159" s="24" t="n">
        <f aca="false">'CalLite Replacement'!D752</f>
        <v>141.9636043</v>
      </c>
      <c r="G159" s="38" t="n">
        <v>24.0837704918033</v>
      </c>
      <c r="H159" s="24" t="n">
        <f aca="false">'CalLite Replacement'!E655</f>
        <v>150.1046883</v>
      </c>
      <c r="I159" s="24" t="n">
        <f aca="false">'CalLite Replacement'!F652</f>
        <v>52.94106986</v>
      </c>
      <c r="J159" s="24" t="n">
        <f aca="false">'CalLite Replacement'!G652</f>
        <v>112.895081</v>
      </c>
      <c r="K159" s="24" t="n">
        <f aca="false">'CalLite Replacement'!H635</f>
        <v>12.92</v>
      </c>
      <c r="L159" s="24" t="n">
        <f aca="false">'CalLite Replacement'!I661</f>
        <v>150</v>
      </c>
      <c r="M159" s="24" t="n">
        <f aca="false">'CalLite Replacement'!J805</f>
        <v>87.91046739</v>
      </c>
      <c r="N159" s="24" t="n">
        <f aca="false">'CalLite Replacement'!K752</f>
        <v>253.8170143</v>
      </c>
      <c r="O159" s="24" t="n">
        <f aca="false">'CalLite Replacement'!L752</f>
        <v>191.324216</v>
      </c>
      <c r="P159" s="24" t="n">
        <f aca="false">'CalLite Replacement'!M752</f>
        <v>107.0048706</v>
      </c>
      <c r="Q159" s="24" t="n">
        <f aca="false">'CalLite Replacement'!N752</f>
        <v>28.71198105</v>
      </c>
      <c r="R159" s="24" t="n">
        <f aca="false">'CalLite Replacement'!O591</f>
        <v>1700</v>
      </c>
      <c r="S159" s="24" t="n">
        <f aca="false">'CalLite Replacement'!P821</f>
        <v>250.6</v>
      </c>
      <c r="T159" s="24" t="n">
        <f aca="false">'CalLite Replacement'!Q752</f>
        <v>90.93325942</v>
      </c>
      <c r="U159" s="39" t="n">
        <v>308</v>
      </c>
      <c r="V159" s="24" t="n">
        <f aca="false">'CalLite Replacement'!R752</f>
        <v>19.33389942</v>
      </c>
      <c r="W159" s="24" t="n">
        <f aca="false">'CalLite Replacement'!S710</f>
        <v>6518</v>
      </c>
      <c r="X159" s="24" t="n">
        <f aca="false">'CalLite Replacement'!T610</f>
        <v>5428</v>
      </c>
      <c r="Y159" s="24" t="n">
        <f aca="false">'CalLite Replacement'!U684</f>
        <v>12773</v>
      </c>
      <c r="Z159" s="24" t="n">
        <f aca="false">'CalLite Replacement'!V610</f>
        <v>737</v>
      </c>
      <c r="AA159" s="24" t="n">
        <f aca="false">'CalLite Replacement'!W768</f>
        <v>1110</v>
      </c>
      <c r="AB159" s="24" t="n">
        <f aca="false">'CalLite Replacement'!X719</f>
        <v>312.9</v>
      </c>
      <c r="AC159" s="24" t="n">
        <f aca="false">'CalLite Replacement'!Y652</f>
        <v>177.0315077</v>
      </c>
      <c r="AD159" s="24" t="n">
        <f aca="false">'CalLite Replacement'!Z752</f>
        <v>88.4801148</v>
      </c>
      <c r="AE159" s="24" t="n">
        <f aca="false">'CalLite Replacement'!AA722</f>
        <v>207.3</v>
      </c>
      <c r="AF159" s="24" t="n">
        <f aca="false">'CalLite Replacement'!AB600</f>
        <v>686.7</v>
      </c>
      <c r="AG159" s="17"/>
      <c r="AI159" s="17"/>
    </row>
    <row r="160" customFormat="false" ht="15" hidden="false" customHeight="false" outlineLevel="0" collapsed="false">
      <c r="A160" s="37" t="n">
        <v>30255</v>
      </c>
      <c r="B160" s="24" t="n">
        <f aca="false">B159+1</f>
        <v>154</v>
      </c>
      <c r="C160" s="17" t="n">
        <f aca="false">B160/($B$1+1)</f>
        <v>0.608695652173913</v>
      </c>
      <c r="D160" s="17" t="n">
        <f aca="false">'CalLite Replacement'!B608</f>
        <v>1257</v>
      </c>
      <c r="E160" s="24" t="n">
        <f aca="false">'CalLite Replacement'!C644</f>
        <v>41.85417409</v>
      </c>
      <c r="F160" s="24" t="n">
        <f aca="false">'CalLite Replacement'!D644</f>
        <v>138.54695</v>
      </c>
      <c r="G160" s="38" t="n">
        <v>23.8381967213115</v>
      </c>
      <c r="H160" s="24" t="n">
        <f aca="false">'CalLite Replacement'!E769</f>
        <v>148.6890908</v>
      </c>
      <c r="I160" s="24" t="n">
        <f aca="false">'CalLite Replacement'!F641</f>
        <v>51.97836349</v>
      </c>
      <c r="J160" s="24" t="n">
        <f aca="false">'CalLite Replacement'!G641</f>
        <v>110.8421415</v>
      </c>
      <c r="K160" s="24" t="n">
        <f aca="false">'CalLite Replacement'!H827</f>
        <v>12.89</v>
      </c>
      <c r="L160" s="24" t="n">
        <f aca="false">'CalLite Replacement'!I673</f>
        <v>150</v>
      </c>
      <c r="M160" s="24" t="n">
        <f aca="false">'CalLite Replacement'!J640</f>
        <v>86.95904598</v>
      </c>
      <c r="N160" s="24" t="n">
        <f aca="false">'CalLite Replacement'!K644</f>
        <v>247.7083711</v>
      </c>
      <c r="O160" s="24" t="n">
        <f aca="false">'CalLite Replacement'!L644</f>
        <v>186.7195942</v>
      </c>
      <c r="P160" s="24" t="n">
        <f aca="false">'CalLite Replacement'!M644</f>
        <v>104.4295721</v>
      </c>
      <c r="Q160" s="24" t="n">
        <f aca="false">'CalLite Replacement'!N644</f>
        <v>28.02096651</v>
      </c>
      <c r="R160" s="24" t="n">
        <f aca="false">'CalLite Replacement'!O592</f>
        <v>1700</v>
      </c>
      <c r="S160" s="24" t="n">
        <f aca="false">'CalLite Replacement'!P676</f>
        <v>250.1</v>
      </c>
      <c r="T160" s="24" t="n">
        <f aca="false">'CalLite Replacement'!Q644</f>
        <v>88.74475824</v>
      </c>
      <c r="U160" s="39" t="n">
        <v>306</v>
      </c>
      <c r="V160" s="24" t="n">
        <f aca="false">'CalLite Replacement'!R644</f>
        <v>18.86858824</v>
      </c>
      <c r="W160" s="24" t="n">
        <f aca="false">'CalLite Replacement'!S825</f>
        <v>6481</v>
      </c>
      <c r="X160" s="24" t="n">
        <f aca="false">'CalLite Replacement'!T820</f>
        <v>5412</v>
      </c>
      <c r="Y160" s="24" t="n">
        <f aca="false">'CalLite Replacement'!U755</f>
        <v>12753</v>
      </c>
      <c r="Z160" s="24" t="n">
        <f aca="false">'CalLite Replacement'!V819</f>
        <v>724.8</v>
      </c>
      <c r="AA160" s="24" t="n">
        <f aca="false">'CalLite Replacement'!W624</f>
        <v>1092</v>
      </c>
      <c r="AB160" s="24" t="n">
        <f aca="false">'CalLite Replacement'!X755</f>
        <v>312.5</v>
      </c>
      <c r="AC160" s="24" t="n">
        <f aca="false">'CalLite Replacement'!Y641</f>
        <v>173.81228</v>
      </c>
      <c r="AD160" s="24" t="n">
        <f aca="false">'CalLite Replacement'!Z644</f>
        <v>86.35065373</v>
      </c>
      <c r="AE160" s="24" t="n">
        <f aca="false">'CalLite Replacement'!AA724</f>
        <v>188.7</v>
      </c>
      <c r="AF160" s="24" t="n">
        <f aca="false">'CalLite Replacement'!AB647</f>
        <v>676.7</v>
      </c>
      <c r="AG160" s="17"/>
      <c r="AI160" s="17"/>
    </row>
    <row r="161" customFormat="false" ht="15" hidden="false" customHeight="false" outlineLevel="0" collapsed="false">
      <c r="A161" s="37" t="n">
        <v>30285</v>
      </c>
      <c r="B161" s="24" t="n">
        <f aca="false">B160+1</f>
        <v>155</v>
      </c>
      <c r="C161" s="17" t="n">
        <f aca="false">B161/($B$1+1)</f>
        <v>0.612648221343874</v>
      </c>
      <c r="D161" s="17" t="n">
        <f aca="false">'CalLite Replacement'!B641</f>
        <v>1234</v>
      </c>
      <c r="E161" s="24" t="n">
        <f aca="false">'CalLite Replacement'!C813</f>
        <v>41.68528862</v>
      </c>
      <c r="F161" s="24" t="n">
        <f aca="false">'CalLite Replacement'!D813</f>
        <v>137.9879002</v>
      </c>
      <c r="G161" s="38" t="n">
        <v>23.8206557377049</v>
      </c>
      <c r="H161" s="24" t="n">
        <f aca="false">'CalLite Replacement'!E626</f>
        <v>147.9358751</v>
      </c>
      <c r="I161" s="24" t="n">
        <f aca="false">'CalLite Replacement'!F752</f>
        <v>50.94134986</v>
      </c>
      <c r="J161" s="24" t="n">
        <f aca="false">'CalLite Replacement'!G752</f>
        <v>108.6307442</v>
      </c>
      <c r="K161" s="24" t="n">
        <f aca="false">'CalLite Replacement'!H587</f>
        <v>12.54</v>
      </c>
      <c r="L161" s="24" t="n">
        <f aca="false">'CalLite Replacement'!I685</f>
        <v>150</v>
      </c>
      <c r="M161" s="24" t="n">
        <f aca="false">'CalLite Replacement'!J752</f>
        <v>86.7221474</v>
      </c>
      <c r="N161" s="24" t="n">
        <f aca="false">'CalLite Replacement'!K813</f>
        <v>246.7088449</v>
      </c>
      <c r="O161" s="24" t="n">
        <f aca="false">'CalLite Replacement'!L813</f>
        <v>185.9661633</v>
      </c>
      <c r="P161" s="24" t="n">
        <f aca="false">'CalLite Replacement'!M813</f>
        <v>104.0081891</v>
      </c>
      <c r="Q161" s="24" t="n">
        <f aca="false">'CalLite Replacement'!N813</f>
        <v>27.90789931</v>
      </c>
      <c r="R161" s="24" t="n">
        <f aca="false">'CalLite Replacement'!O593</f>
        <v>1700</v>
      </c>
      <c r="S161" s="24" t="n">
        <f aca="false">'CalLite Replacement'!P765</f>
        <v>249.9</v>
      </c>
      <c r="T161" s="24" t="n">
        <f aca="false">'CalLite Replacement'!Q813</f>
        <v>88.38666491</v>
      </c>
      <c r="U161" s="39" t="n">
        <v>292</v>
      </c>
      <c r="V161" s="24" t="n">
        <f aca="false">'CalLite Replacement'!R813</f>
        <v>18.79245174</v>
      </c>
      <c r="W161" s="24" t="n">
        <f aca="false">'CalLite Replacement'!S792</f>
        <v>6419</v>
      </c>
      <c r="X161" s="24" t="n">
        <f aca="false">'CalLite Replacement'!T682</f>
        <v>5411</v>
      </c>
      <c r="Y161" s="24" t="n">
        <f aca="false">'CalLite Replacement'!U639</f>
        <v>12580</v>
      </c>
      <c r="Z161" s="24" t="n">
        <f aca="false">'CalLite Replacement'!V825</f>
        <v>722.3</v>
      </c>
      <c r="AA161" s="24" t="n">
        <f aca="false">'CalLite Replacement'!W615</f>
        <v>1088</v>
      </c>
      <c r="AB161" s="24" t="n">
        <f aca="false">'CalLite Replacement'!X791</f>
        <v>312.3</v>
      </c>
      <c r="AC161" s="24" t="n">
        <f aca="false">'CalLite Replacement'!Y752</f>
        <v>170.3445736</v>
      </c>
      <c r="AD161" s="24" t="n">
        <f aca="false">'CalLite Replacement'!Z813</f>
        <v>86.00222084</v>
      </c>
      <c r="AE161" s="24" t="n">
        <f aca="false">'CalLite Replacement'!AA676</f>
        <v>187.3</v>
      </c>
      <c r="AF161" s="24" t="n">
        <f aca="false">'CalLite Replacement'!AB593</f>
        <v>675</v>
      </c>
      <c r="AG161" s="17"/>
      <c r="AI161" s="17"/>
    </row>
    <row r="162" customFormat="false" ht="15" hidden="false" customHeight="false" outlineLevel="0" collapsed="false">
      <c r="A162" s="37" t="n">
        <v>30316</v>
      </c>
      <c r="B162" s="24" t="n">
        <f aca="false">B161+1</f>
        <v>156</v>
      </c>
      <c r="C162" s="17" t="n">
        <f aca="false">B162/($B$1+1)</f>
        <v>0.616600790513834</v>
      </c>
      <c r="D162" s="17" t="n">
        <f aca="false">'CalLite Replacement'!B734</f>
        <v>1221</v>
      </c>
      <c r="E162" s="24" t="n">
        <f aca="false">'CalLite Replacement'!C732</f>
        <v>40.1709049</v>
      </c>
      <c r="F162" s="24" t="n">
        <f aca="false">'CalLite Replacement'!D732</f>
        <v>132.9749415</v>
      </c>
      <c r="G162" s="38" t="n">
        <v>23.1716393442623</v>
      </c>
      <c r="H162" s="24" t="n">
        <f aca="false">'CalLite Replacement'!E732</f>
        <v>142.3771912</v>
      </c>
      <c r="I162" s="24" t="n">
        <f aca="false">'CalLite Replacement'!F635</f>
        <v>50.58746223</v>
      </c>
      <c r="J162" s="24" t="n">
        <f aca="false">'CalLite Replacement'!G635</f>
        <v>107.8760905</v>
      </c>
      <c r="K162" s="24" t="n">
        <f aca="false">'CalLite Replacement'!H802</f>
        <v>12.52</v>
      </c>
      <c r="L162" s="24" t="n">
        <f aca="false">'CalLite Replacement'!I697</f>
        <v>150</v>
      </c>
      <c r="M162" s="24" t="n">
        <f aca="false">'CalLite Replacement'!J800</f>
        <v>84.6118767</v>
      </c>
      <c r="N162" s="24" t="n">
        <f aca="false">'CalLite Replacement'!K732</f>
        <v>237.746166</v>
      </c>
      <c r="O162" s="24" t="n">
        <f aca="false">'CalLite Replacement'!L732</f>
        <v>179.2102036</v>
      </c>
      <c r="P162" s="24" t="n">
        <f aca="false">'CalLite Replacement'!M732</f>
        <v>100.2296784</v>
      </c>
      <c r="Q162" s="24" t="n">
        <f aca="false">'CalLite Replacement'!N732</f>
        <v>26.894034</v>
      </c>
      <c r="R162" s="24" t="n">
        <f aca="false">'CalLite Replacement'!O602</f>
        <v>1700</v>
      </c>
      <c r="S162" s="24" t="n">
        <f aca="false">'CalLite Replacement'!P758</f>
        <v>249.6</v>
      </c>
      <c r="T162" s="24" t="n">
        <f aca="false">'CalLite Replacement'!Q732</f>
        <v>85.17566816</v>
      </c>
      <c r="U162" s="39" t="n">
        <v>289</v>
      </c>
      <c r="V162" s="24" t="n">
        <f aca="false">'CalLite Replacement'!R732</f>
        <v>18.10974127</v>
      </c>
      <c r="W162" s="24" t="n">
        <f aca="false">'CalLite Replacement'!S729</f>
        <v>6341</v>
      </c>
      <c r="X162" s="24" t="n">
        <f aca="false">'CalLite Replacement'!T771</f>
        <v>5359</v>
      </c>
      <c r="Y162" s="24" t="n">
        <f aca="false">'CalLite Replacement'!U768</f>
        <v>12482</v>
      </c>
      <c r="Z162" s="24" t="n">
        <f aca="false">'CalLite Replacement'!V766</f>
        <v>721</v>
      </c>
      <c r="AA162" s="24" t="n">
        <f aca="false">'CalLite Replacement'!W822</f>
        <v>1077</v>
      </c>
      <c r="AB162" s="24" t="n">
        <f aca="false">'CalLite Replacement'!X743</f>
        <v>310.5</v>
      </c>
      <c r="AC162" s="24" t="n">
        <f aca="false">'CalLite Replacement'!Y635</f>
        <v>169.1611963</v>
      </c>
      <c r="AD162" s="24" t="n">
        <f aca="false">'CalLite Replacement'!Z732</f>
        <v>82.87784849</v>
      </c>
      <c r="AE162" s="24" t="n">
        <f aca="false">'CalLite Replacement'!AA675</f>
        <v>180</v>
      </c>
      <c r="AF162" s="24" t="n">
        <f aca="false">'CalLite Replacement'!AB820</f>
        <v>674.5</v>
      </c>
      <c r="AG162" s="17"/>
      <c r="AI162" s="17"/>
    </row>
    <row r="163" customFormat="false" ht="15" hidden="false" customHeight="false" outlineLevel="0" collapsed="false">
      <c r="A163" s="37" t="n">
        <v>30347</v>
      </c>
      <c r="B163" s="24" t="n">
        <f aca="false">B162+1</f>
        <v>157</v>
      </c>
      <c r="C163" s="17" t="n">
        <f aca="false">B163/($B$1+1)</f>
        <v>0.620553359683794</v>
      </c>
      <c r="D163" s="17" t="n">
        <f aca="false">'CalLite Replacement'!B738</f>
        <v>1215</v>
      </c>
      <c r="E163" s="24" t="n">
        <f aca="false">'CalLite Replacement'!C613</f>
        <v>40.14679546</v>
      </c>
      <c r="F163" s="24" t="n">
        <f aca="false">'CalLite Replacement'!D613</f>
        <v>132.8951337</v>
      </c>
      <c r="G163" s="38" t="n">
        <v>22.7681967213115</v>
      </c>
      <c r="H163" s="24" t="n">
        <f aca="false">'CalLite Replacement'!E733</f>
        <v>133.9646084</v>
      </c>
      <c r="I163" s="24" t="n">
        <f aca="false">'CalLite Replacement'!F786</f>
        <v>49.54039483</v>
      </c>
      <c r="J163" s="24" t="n">
        <f aca="false">'CalLite Replacement'!G786</f>
        <v>105.6432539</v>
      </c>
      <c r="K163" s="24" t="n">
        <f aca="false">'CalLite Replacement'!H791</f>
        <v>12.51</v>
      </c>
      <c r="L163" s="24" t="n">
        <f aca="false">'CalLite Replacement'!I709</f>
        <v>150</v>
      </c>
      <c r="M163" s="24" t="n">
        <f aca="false">'CalLite Replacement'!J787</f>
        <v>84.30735806</v>
      </c>
      <c r="N163" s="24" t="n">
        <f aca="false">'CalLite Replacement'!K613</f>
        <v>237.6034774</v>
      </c>
      <c r="O163" s="24" t="n">
        <f aca="false">'CalLite Replacement'!L613</f>
        <v>179.1026467</v>
      </c>
      <c r="P163" s="24" t="n">
        <f aca="false">'CalLite Replacement'!M613</f>
        <v>100.1695234</v>
      </c>
      <c r="Q163" s="24" t="n">
        <f aca="false">'CalLite Replacement'!N613</f>
        <v>26.87789295</v>
      </c>
      <c r="R163" s="24" t="n">
        <f aca="false">'CalLite Replacement'!O603</f>
        <v>1700</v>
      </c>
      <c r="S163" s="24" t="n">
        <f aca="false">'CalLite Replacement'!P640</f>
        <v>248.2</v>
      </c>
      <c r="T163" s="24" t="n">
        <f aca="false">'CalLite Replacement'!Q613</f>
        <v>85.12454813</v>
      </c>
      <c r="U163" s="39" t="n">
        <v>288</v>
      </c>
      <c r="V163" s="24" t="n">
        <f aca="false">'CalLite Replacement'!R613</f>
        <v>18.09887232</v>
      </c>
      <c r="W163" s="24" t="n">
        <f aca="false">'CalLite Replacement'!S750</f>
        <v>6341</v>
      </c>
      <c r="X163" s="24" t="n">
        <f aca="false">'CalLite Replacement'!T815</f>
        <v>5292</v>
      </c>
      <c r="Y163" s="24" t="n">
        <f aca="false">'CalLite Replacement'!U710</f>
        <v>12355</v>
      </c>
      <c r="Z163" s="24" t="n">
        <f aca="false">'CalLite Replacement'!V735</f>
        <v>712.8</v>
      </c>
      <c r="AA163" s="24" t="n">
        <f aca="false">'CalLite Replacement'!W676</f>
        <v>1075</v>
      </c>
      <c r="AB163" s="24" t="n">
        <f aca="false">'CalLite Replacement'!X826</f>
        <v>309.4</v>
      </c>
      <c r="AC163" s="24" t="n">
        <f aca="false">'CalLite Replacement'!Y786</f>
        <v>165.6598707</v>
      </c>
      <c r="AD163" s="24" t="n">
        <f aca="false">'CalLite Replacement'!Z613</f>
        <v>82.82810755</v>
      </c>
      <c r="AE163" s="24" t="n">
        <f aca="false">'CalLite Replacement'!AA723</f>
        <v>180</v>
      </c>
      <c r="AF163" s="24" t="n">
        <f aca="false">'CalLite Replacement'!AB591</f>
        <v>674.3</v>
      </c>
      <c r="AG163" s="17"/>
      <c r="AI163" s="17"/>
    </row>
    <row r="164" customFormat="false" ht="15" hidden="false" customHeight="false" outlineLevel="0" collapsed="false">
      <c r="A164" s="37" t="n">
        <v>30375</v>
      </c>
      <c r="B164" s="24" t="n">
        <f aca="false">B163+1</f>
        <v>158</v>
      </c>
      <c r="C164" s="17" t="n">
        <f aca="false">B164/($B$1+1)</f>
        <v>0.624505928853755</v>
      </c>
      <c r="D164" s="17" t="n">
        <f aca="false">'CalLite Replacement'!B822</f>
        <v>1188</v>
      </c>
      <c r="E164" s="24" t="n">
        <f aca="false">'CalLite Replacement'!C656</f>
        <v>39.79871569</v>
      </c>
      <c r="F164" s="24" t="n">
        <f aca="false">'CalLite Replacement'!D656</f>
        <v>131.7429095</v>
      </c>
      <c r="G164" s="38" t="n">
        <v>22.0840983606557</v>
      </c>
      <c r="H164" s="24" t="n">
        <f aca="false">'CalLite Replacement'!E625</f>
        <v>127.40157</v>
      </c>
      <c r="I164" s="24" t="n">
        <f aca="false">'CalLite Replacement'!F662</f>
        <v>49.50023217</v>
      </c>
      <c r="J164" s="24" t="n">
        <f aca="false">'CalLite Replacement'!G662</f>
        <v>105.5576084</v>
      </c>
      <c r="K164" s="24" t="n">
        <f aca="false">'CalLite Replacement'!H718</f>
        <v>12.49</v>
      </c>
      <c r="L164" s="24" t="n">
        <f aca="false">'CalLite Replacement'!I721</f>
        <v>150</v>
      </c>
      <c r="M164" s="24" t="n">
        <f aca="false">'CalLite Replacement'!J634</f>
        <v>83.79507158</v>
      </c>
      <c r="N164" s="24" t="n">
        <f aca="false">'CalLite Replacement'!K656</f>
        <v>235.5434135</v>
      </c>
      <c r="O164" s="24" t="n">
        <f aca="false">'CalLite Replacement'!L656</f>
        <v>177.5497953</v>
      </c>
      <c r="P164" s="24" t="n">
        <f aca="false">'CalLite Replacement'!M656</f>
        <v>99.30103599</v>
      </c>
      <c r="Q164" s="24" t="n">
        <f aca="false">'CalLite Replacement'!N656</f>
        <v>26.6448569</v>
      </c>
      <c r="R164" s="24" t="n">
        <f aca="false">'CalLite Replacement'!O604</f>
        <v>1700</v>
      </c>
      <c r="S164" s="24" t="n">
        <f aca="false">'CalLite Replacement'!P750</f>
        <v>247.7</v>
      </c>
      <c r="T164" s="24" t="n">
        <f aca="false">'CalLite Replacement'!Q656</f>
        <v>84.38650334</v>
      </c>
      <c r="U164" s="39" t="n">
        <v>285</v>
      </c>
      <c r="V164" s="24" t="n">
        <f aca="false">'CalLite Replacement'!R656</f>
        <v>17.94195191</v>
      </c>
      <c r="W164" s="24" t="n">
        <f aca="false">'CalLite Replacement'!S787</f>
        <v>6242</v>
      </c>
      <c r="X164" s="24" t="n">
        <f aca="false">'CalLite Replacement'!T796</f>
        <v>5224</v>
      </c>
      <c r="Y164" s="24" t="n">
        <f aca="false">'CalLite Replacement'!U593</f>
        <v>12327</v>
      </c>
      <c r="Z164" s="24" t="n">
        <f aca="false">'CalLite Replacement'!V669</f>
        <v>701.8</v>
      </c>
      <c r="AA164" s="24" t="n">
        <f aca="false">'CalLite Replacement'!W739</f>
        <v>1068</v>
      </c>
      <c r="AB164" s="24" t="n">
        <f aca="false">'CalLite Replacement'!X709</f>
        <v>301.7</v>
      </c>
      <c r="AC164" s="24" t="n">
        <f aca="false">'CalLite Replacement'!Y662</f>
        <v>165.5255694</v>
      </c>
      <c r="AD164" s="24" t="n">
        <f aca="false">'CalLite Replacement'!Z656</f>
        <v>82.10997329</v>
      </c>
      <c r="AE164" s="24" t="n">
        <f aca="false">'CalLite Replacement'!AA749</f>
        <v>167.8</v>
      </c>
      <c r="AF164" s="24" t="n">
        <f aca="false">'CalLite Replacement'!AB737</f>
        <v>670.6</v>
      </c>
      <c r="AG164" s="17"/>
      <c r="AI164" s="17"/>
    </row>
    <row r="165" customFormat="false" ht="15" hidden="false" customHeight="false" outlineLevel="0" collapsed="false">
      <c r="A165" s="37" t="n">
        <v>30406</v>
      </c>
      <c r="B165" s="24" t="n">
        <f aca="false">B164+1</f>
        <v>159</v>
      </c>
      <c r="C165" s="17" t="n">
        <f aca="false">B165/($B$1+1)</f>
        <v>0.628458498023715</v>
      </c>
      <c r="D165" s="17" t="n">
        <f aca="false">'CalLite Replacement'!B669</f>
        <v>1187</v>
      </c>
      <c r="E165" s="24" t="n">
        <f aca="false">'CalLite Replacement'!C757</f>
        <v>39.32505368</v>
      </c>
      <c r="F165" s="24" t="n">
        <f aca="false">'CalLite Replacement'!D757</f>
        <v>130.1749792</v>
      </c>
      <c r="G165" s="38" t="n">
        <v>21.2070491803279</v>
      </c>
      <c r="H165" s="24" t="n">
        <f aca="false">'CalLite Replacement'!E651</f>
        <v>124.9189025</v>
      </c>
      <c r="I165" s="24" t="n">
        <f aca="false">'CalLite Replacement'!F625</f>
        <v>48.60231477</v>
      </c>
      <c r="J165" s="24" t="n">
        <f aca="false">'CalLite Replacement'!G625</f>
        <v>103.6428292</v>
      </c>
      <c r="K165" s="24" t="n">
        <f aca="false">'CalLite Replacement'!H588</f>
        <v>12.42</v>
      </c>
      <c r="L165" s="24" t="n">
        <f aca="false">'CalLite Replacement'!I733</f>
        <v>150</v>
      </c>
      <c r="M165" s="24" t="n">
        <f aca="false">'CalLite Replacement'!J641</f>
        <v>83.57927922</v>
      </c>
      <c r="N165" s="24" t="n">
        <f aca="false">'CalLite Replacement'!K757</f>
        <v>232.7401078</v>
      </c>
      <c r="O165" s="24" t="n">
        <f aca="false">'CalLite Replacement'!L757</f>
        <v>175.4366971</v>
      </c>
      <c r="P165" s="24" t="n">
        <f aca="false">'CalLite Replacement'!M757</f>
        <v>98.11921071</v>
      </c>
      <c r="Q165" s="24" t="n">
        <f aca="false">'CalLite Replacement'!N757</f>
        <v>26.32774474</v>
      </c>
      <c r="R165" s="24" t="n">
        <f aca="false">'CalLite Replacement'!O605</f>
        <v>1700</v>
      </c>
      <c r="S165" s="24" t="n">
        <f aca="false">'CalLite Replacement'!P742</f>
        <v>247.2</v>
      </c>
      <c r="T165" s="24" t="n">
        <f aca="false">'CalLite Replacement'!Q757</f>
        <v>83.38218246</v>
      </c>
      <c r="U165" s="39" t="n">
        <v>279</v>
      </c>
      <c r="V165" s="24" t="n">
        <f aca="false">'CalLite Replacement'!R757</f>
        <v>17.72841686</v>
      </c>
      <c r="W165" s="24" t="n">
        <f aca="false">'CalLite Replacement'!S628</f>
        <v>6230</v>
      </c>
      <c r="X165" s="24" t="n">
        <f aca="false">'CalLite Replacement'!T831</f>
        <v>5224</v>
      </c>
      <c r="Y165" s="24" t="n">
        <f aca="false">'CalLite Replacement'!U830</f>
        <v>12313</v>
      </c>
      <c r="Z165" s="24" t="n">
        <f aca="false">'CalLite Replacement'!V765</f>
        <v>688.8</v>
      </c>
      <c r="AA165" s="24" t="n">
        <f aca="false">'CalLite Replacement'!W793</f>
        <v>1068</v>
      </c>
      <c r="AB165" s="24" t="n">
        <f aca="false">'CalLite Replacement'!X766</f>
        <v>301.4</v>
      </c>
      <c r="AC165" s="24" t="n">
        <f aca="false">'CalLite Replacement'!Y625</f>
        <v>162.5229918</v>
      </c>
      <c r="AD165" s="24" t="n">
        <f aca="false">'CalLite Replacement'!Z757</f>
        <v>81.13274641</v>
      </c>
      <c r="AE165" s="24" t="n">
        <f aca="false">'CalLite Replacement'!AA617</f>
        <v>167.5</v>
      </c>
      <c r="AF165" s="24" t="n">
        <f aca="false">'CalLite Replacement'!AB795</f>
        <v>668.7</v>
      </c>
      <c r="AG165" s="17"/>
      <c r="AI165" s="17"/>
    </row>
    <row r="166" customFormat="false" ht="15" hidden="false" customHeight="false" outlineLevel="0" collapsed="false">
      <c r="A166" s="37" t="n">
        <v>30436</v>
      </c>
      <c r="B166" s="24" t="n">
        <f aca="false">B165+1</f>
        <v>160</v>
      </c>
      <c r="C166" s="17" t="n">
        <f aca="false">B166/($B$1+1)</f>
        <v>0.632411067193676</v>
      </c>
      <c r="D166" s="17" t="n">
        <f aca="false">'CalLite Replacement'!B773</f>
        <v>1185</v>
      </c>
      <c r="E166" s="24" t="n">
        <f aca="false">'CalLite Replacement'!C609</f>
        <v>39.27904851</v>
      </c>
      <c r="F166" s="24" t="n">
        <f aca="false">'CalLite Replacement'!D609</f>
        <v>130.0226916</v>
      </c>
      <c r="G166" s="38" t="n">
        <v>20.8562295081967</v>
      </c>
      <c r="H166" s="24" t="n">
        <f aca="false">'CalLite Replacement'!E613</f>
        <v>123.9105549</v>
      </c>
      <c r="I166" s="24" t="n">
        <f aca="false">'CalLite Replacement'!F769</f>
        <v>48.43587665</v>
      </c>
      <c r="J166" s="24" t="n">
        <f aca="false">'CalLite Replacement'!G769</f>
        <v>103.2879054</v>
      </c>
      <c r="K166" s="24" t="n">
        <f aca="false">'CalLite Replacement'!H660</f>
        <v>12.25</v>
      </c>
      <c r="L166" s="24" t="n">
        <f aca="false">'CalLite Replacement'!I745</f>
        <v>150</v>
      </c>
      <c r="M166" s="24" t="n">
        <f aca="false">'CalLite Replacement'!J586</f>
        <v>83.49488216</v>
      </c>
      <c r="N166" s="24" t="n">
        <f aca="false">'CalLite Replacement'!K609</f>
        <v>232.4678323</v>
      </c>
      <c r="O166" s="24" t="n">
        <f aca="false">'CalLite Replacement'!L609</f>
        <v>175.2314591</v>
      </c>
      <c r="P166" s="24" t="n">
        <f aca="false">'CalLite Replacement'!M609</f>
        <v>98.00442407</v>
      </c>
      <c r="Q166" s="24" t="n">
        <f aca="false">'CalLite Replacement'!N609</f>
        <v>26.29694473</v>
      </c>
      <c r="R166" s="24" t="n">
        <f aca="false">'CalLite Replacement'!O606</f>
        <v>1700</v>
      </c>
      <c r="S166" s="24" t="n">
        <f aca="false">'CalLite Replacement'!P626</f>
        <v>247.1</v>
      </c>
      <c r="T166" s="24" t="n">
        <f aca="false">'CalLite Replacement'!Q609</f>
        <v>83.28463622</v>
      </c>
      <c r="U166" s="39" t="n">
        <v>279</v>
      </c>
      <c r="V166" s="24" t="n">
        <f aca="false">'CalLite Replacement'!R609</f>
        <v>17.70767693</v>
      </c>
      <c r="W166" s="24" t="n">
        <f aca="false">'CalLite Replacement'!S817</f>
        <v>6201</v>
      </c>
      <c r="X166" s="24" t="n">
        <f aca="false">'CalLite Replacement'!T770</f>
        <v>5211</v>
      </c>
      <c r="Y166" s="24" t="n">
        <f aca="false">'CalLite Replacement'!U831</f>
        <v>12302</v>
      </c>
      <c r="Z166" s="24" t="n">
        <f aca="false">'CalLite Replacement'!V753</f>
        <v>679.6</v>
      </c>
      <c r="AA166" s="24" t="n">
        <f aca="false">'CalLite Replacement'!W828</f>
        <v>1060</v>
      </c>
      <c r="AB166" s="24" t="n">
        <f aca="false">'CalLite Replacement'!X778</f>
        <v>300.8</v>
      </c>
      <c r="AC166" s="24" t="n">
        <f aca="false">'CalLite Replacement'!Y769</f>
        <v>161.9664335</v>
      </c>
      <c r="AD166" s="24" t="n">
        <f aca="false">'CalLite Replacement'!Z609</f>
        <v>81.03783171</v>
      </c>
      <c r="AE166" s="24" t="n">
        <f aca="false">'CalLite Replacement'!AA773</f>
        <v>165.9</v>
      </c>
      <c r="AF166" s="24" t="n">
        <f aca="false">'CalLite Replacement'!AB735</f>
        <v>664.6</v>
      </c>
      <c r="AG166" s="17"/>
      <c r="AI166" s="17"/>
    </row>
    <row r="167" customFormat="false" ht="15" hidden="false" customHeight="false" outlineLevel="0" collapsed="false">
      <c r="A167" s="37" t="n">
        <v>30467</v>
      </c>
      <c r="B167" s="24" t="n">
        <f aca="false">B166+1</f>
        <v>161</v>
      </c>
      <c r="C167" s="17" t="n">
        <f aca="false">B167/($B$1+1)</f>
        <v>0.636363636363636</v>
      </c>
      <c r="D167" s="17" t="n">
        <f aca="false">'CalLite Replacement'!B606</f>
        <v>1181</v>
      </c>
      <c r="E167" s="24" t="n">
        <f aca="false">'CalLite Replacement'!C590</f>
        <v>39.24981823</v>
      </c>
      <c r="F167" s="24" t="n">
        <f aca="false">'CalLite Replacement'!D590</f>
        <v>129.9259326</v>
      </c>
      <c r="G167" s="38" t="n">
        <v>20.6808196721312</v>
      </c>
      <c r="H167" s="24" t="n">
        <f aca="false">'CalLite Replacement'!E685</f>
        <v>123.6166564</v>
      </c>
      <c r="I167" s="24" t="n">
        <f aca="false">'CalLite Replacement'!F753</f>
        <v>47.88051137</v>
      </c>
      <c r="J167" s="24" t="n">
        <f aca="false">'CalLite Replacement'!G753</f>
        <v>102.1036073</v>
      </c>
      <c r="K167" s="24" t="n">
        <f aca="false">'CalLite Replacement'!H613</f>
        <v>11.65</v>
      </c>
      <c r="L167" s="24" t="n">
        <f aca="false">'CalLite Replacement'!I754</f>
        <v>150</v>
      </c>
      <c r="M167" s="24" t="n">
        <f aca="false">'CalLite Replacement'!J621</f>
        <v>83.45002527</v>
      </c>
      <c r="N167" s="24" t="n">
        <f aca="false">'CalLite Replacement'!K590</f>
        <v>232.2948368</v>
      </c>
      <c r="O167" s="24" t="n">
        <f aca="false">'CalLite Replacement'!L590</f>
        <v>175.1010572</v>
      </c>
      <c r="P167" s="24" t="n">
        <f aca="false">'CalLite Replacement'!M590</f>
        <v>97.93149214</v>
      </c>
      <c r="Q167" s="24" t="n">
        <f aca="false">'CalLite Replacement'!N590</f>
        <v>26.27737534</v>
      </c>
      <c r="R167" s="24" t="n">
        <f aca="false">'CalLite Replacement'!O607</f>
        <v>1700</v>
      </c>
      <c r="S167" s="24" t="n">
        <f aca="false">'CalLite Replacement'!P820</f>
        <v>245.8</v>
      </c>
      <c r="T167" s="24" t="n">
        <f aca="false">'CalLite Replacement'!Q590</f>
        <v>83.22265831</v>
      </c>
      <c r="U167" s="39" t="n">
        <v>272</v>
      </c>
      <c r="V167" s="24" t="n">
        <f aca="false">'CalLite Replacement'!R590</f>
        <v>17.69449941</v>
      </c>
      <c r="W167" s="24" t="n">
        <f aca="false">'CalLite Replacement'!S789</f>
        <v>6178</v>
      </c>
      <c r="X167" s="24" t="n">
        <f aca="false">'CalLite Replacement'!T588</f>
        <v>5191</v>
      </c>
      <c r="Y167" s="24" t="n">
        <f aca="false">'CalLite Replacement'!U769</f>
        <v>12282</v>
      </c>
      <c r="Z167" s="24" t="n">
        <f aca="false">'CalLite Replacement'!V741</f>
        <v>676.3</v>
      </c>
      <c r="AA167" s="24" t="n">
        <f aca="false">'CalLite Replacement'!W706</f>
        <v>1051</v>
      </c>
      <c r="AB167" s="24" t="n">
        <f aca="false">'CalLite Replacement'!X754</f>
        <v>300.4</v>
      </c>
      <c r="AC167" s="24" t="n">
        <f aca="false">'CalLite Replacement'!Y753</f>
        <v>160.109328</v>
      </c>
      <c r="AD167" s="24" t="n">
        <f aca="false">'CalLite Replacement'!Z590</f>
        <v>80.9775258</v>
      </c>
      <c r="AE167" s="24" t="n">
        <f aca="false">'CalLite Replacement'!AA761</f>
        <v>164.4</v>
      </c>
      <c r="AF167" s="24" t="n">
        <f aca="false">'CalLite Replacement'!AB786</f>
        <v>662.2</v>
      </c>
      <c r="AG167" s="17"/>
      <c r="AI167" s="17"/>
    </row>
    <row r="168" customFormat="false" ht="15" hidden="false" customHeight="false" outlineLevel="0" collapsed="false">
      <c r="A168" s="37" t="n">
        <v>30497</v>
      </c>
      <c r="B168" s="24" t="n">
        <f aca="false">B167+1</f>
        <v>162</v>
      </c>
      <c r="C168" s="17" t="n">
        <f aca="false">B168/($B$1+1)</f>
        <v>0.640316205533597</v>
      </c>
      <c r="D168" s="17" t="n">
        <f aca="false">'CalLite Replacement'!B767</f>
        <v>1177</v>
      </c>
      <c r="E168" s="24" t="n">
        <f aca="false">'CalLite Replacement'!C820</f>
        <v>37.17924025</v>
      </c>
      <c r="F168" s="24" t="n">
        <f aca="false">'CalLite Replacement'!D820</f>
        <v>123.0718429</v>
      </c>
      <c r="G168" s="38" t="n">
        <v>20.6106557377049</v>
      </c>
      <c r="H168" s="24" t="n">
        <f aca="false">'CalLite Replacement'!E674</f>
        <v>123.1411662</v>
      </c>
      <c r="I168" s="24" t="n">
        <f aca="false">'CalLite Replacement'!F638</f>
        <v>47.65119075</v>
      </c>
      <c r="J168" s="24" t="n">
        <f aca="false">'CalLite Replacement'!G638</f>
        <v>101.6145887</v>
      </c>
      <c r="K168" s="24" t="n">
        <f aca="false">'CalLite Replacement'!H815</f>
        <v>11.64</v>
      </c>
      <c r="L168" s="24" t="n">
        <f aca="false">'CalLite Replacement'!I757</f>
        <v>150</v>
      </c>
      <c r="M168" s="24" t="n">
        <f aca="false">'CalLite Replacement'!J772</f>
        <v>83.1405657</v>
      </c>
      <c r="N168" s="24" t="n">
        <f aca="false">'CalLite Replacement'!K820</f>
        <v>220.040396</v>
      </c>
      <c r="O168" s="24" t="n">
        <f aca="false">'CalLite Replacement'!L820</f>
        <v>165.8638069</v>
      </c>
      <c r="P168" s="24" t="n">
        <f aca="false">'CalLite Replacement'!M820</f>
        <v>92.76523151</v>
      </c>
      <c r="Q168" s="24" t="n">
        <f aca="false">'CalLite Replacement'!N820</f>
        <v>24.89114332</v>
      </c>
      <c r="R168" s="24" t="n">
        <f aca="false">'CalLite Replacement'!O615</f>
        <v>1700</v>
      </c>
      <c r="S168" s="24" t="n">
        <f aca="false">'CalLite Replacement'!P770</f>
        <v>243.6</v>
      </c>
      <c r="T168" s="24" t="n">
        <f aca="false">'CalLite Replacement'!Q820</f>
        <v>78.8323449</v>
      </c>
      <c r="U168" s="39" t="n">
        <v>267</v>
      </c>
      <c r="V168" s="24" t="n">
        <f aca="false">'CalLite Replacement'!R820</f>
        <v>16.76104691</v>
      </c>
      <c r="W168" s="24" t="n">
        <f aca="false">'CalLite Replacement'!S799</f>
        <v>6144</v>
      </c>
      <c r="X168" s="24" t="n">
        <f aca="false">'CalLite Replacement'!T624</f>
        <v>5104</v>
      </c>
      <c r="Y168" s="24" t="n">
        <f aca="false">'CalLite Replacement'!U826</f>
        <v>12217</v>
      </c>
      <c r="Z168" s="24" t="n">
        <f aca="false">'CalLite Replacement'!V826</f>
        <v>674.1</v>
      </c>
      <c r="AA168" s="24" t="n">
        <f aca="false">'CalLite Replacement'!W738</f>
        <v>1031</v>
      </c>
      <c r="AB168" s="24" t="n">
        <f aca="false">'CalLite Replacement'!X664</f>
        <v>300.2</v>
      </c>
      <c r="AC168" s="24" t="n">
        <f aca="false">'CalLite Replacement'!Y638</f>
        <v>159.3424947</v>
      </c>
      <c r="AD168" s="24" t="n">
        <f aca="false">'CalLite Replacement'!Z820</f>
        <v>76.70565172</v>
      </c>
      <c r="AE168" s="24" t="n">
        <f aca="false">'CalLite Replacement'!AA785</f>
        <v>164</v>
      </c>
      <c r="AF168" s="24" t="n">
        <f aca="false">'CalLite Replacement'!AB736</f>
        <v>655.6</v>
      </c>
      <c r="AG168" s="17"/>
      <c r="AI168" s="17"/>
    </row>
    <row r="169" customFormat="false" ht="15" hidden="false" customHeight="false" outlineLevel="0" collapsed="false">
      <c r="A169" s="37" t="n">
        <v>30528</v>
      </c>
      <c r="B169" s="24" t="n">
        <f aca="false">B168+1</f>
        <v>163</v>
      </c>
      <c r="C169" s="17" t="n">
        <f aca="false">B169/($B$1+1)</f>
        <v>0.644268774703557</v>
      </c>
      <c r="D169" s="17" t="n">
        <f aca="false">'CalLite Replacement'!B637</f>
        <v>1170</v>
      </c>
      <c r="E169" s="24" t="n">
        <f aca="false">'CalLite Replacement'!C626</f>
        <v>36.8913116</v>
      </c>
      <c r="F169" s="24" t="n">
        <f aca="false">'CalLite Replacement'!D626</f>
        <v>122.1187328</v>
      </c>
      <c r="G169" s="38" t="n">
        <v>20.2247540983607</v>
      </c>
      <c r="H169" s="24" t="n">
        <f aca="false">'CalLite Replacement'!E640</f>
        <v>122.7293497</v>
      </c>
      <c r="I169" s="24" t="n">
        <f aca="false">'CalLite Replacement'!F587</f>
        <v>47.40016684</v>
      </c>
      <c r="J169" s="24" t="n">
        <f aca="false">'CalLite Replacement'!G587</f>
        <v>101.0792885</v>
      </c>
      <c r="K169" s="24" t="n">
        <f aca="false">'CalLite Replacement'!H683</f>
        <v>11.47</v>
      </c>
      <c r="L169" s="24" t="n">
        <f aca="false">'CalLite Replacement'!I759</f>
        <v>150</v>
      </c>
      <c r="M169" s="24" t="n">
        <f aca="false">'CalLite Replacement'!J673</f>
        <v>82.43192331</v>
      </c>
      <c r="N169" s="24" t="n">
        <f aca="false">'CalLite Replacement'!K626</f>
        <v>218.3363285</v>
      </c>
      <c r="O169" s="24" t="n">
        <f aca="false">'CalLite Replacement'!L626</f>
        <v>164.5793013</v>
      </c>
      <c r="P169" s="24" t="n">
        <f aca="false">'CalLite Replacement'!M626</f>
        <v>92.04682608</v>
      </c>
      <c r="Q169" s="24" t="n">
        <f aca="false">'CalLite Replacement'!N626</f>
        <v>24.69837786</v>
      </c>
      <c r="R169" s="24" t="n">
        <f aca="false">'CalLite Replacement'!O629</f>
        <v>1700</v>
      </c>
      <c r="S169" s="24" t="n">
        <f aca="false">'CalLite Replacement'!P819</f>
        <v>239.8</v>
      </c>
      <c r="T169" s="24" t="n">
        <f aca="false">'CalLite Replacement'!Q626</f>
        <v>78.22184047</v>
      </c>
      <c r="U169" s="39" t="n">
        <v>265</v>
      </c>
      <c r="V169" s="24" t="n">
        <f aca="false">'CalLite Replacement'!R626</f>
        <v>16.63124368</v>
      </c>
      <c r="W169" s="24" t="n">
        <f aca="false">'CalLite Replacement'!S602</f>
        <v>6035</v>
      </c>
      <c r="X169" s="24" t="n">
        <f aca="false">'CalLite Replacement'!T741</f>
        <v>5100</v>
      </c>
      <c r="Y169" s="24" t="n">
        <f aca="false">'CalLite Replacement'!U606</f>
        <v>12148</v>
      </c>
      <c r="Z169" s="24" t="n">
        <f aca="false">'CalLite Replacement'!V782</f>
        <v>665.2</v>
      </c>
      <c r="AA169" s="24" t="n">
        <f aca="false">'CalLite Replacement'!W805</f>
        <v>1025</v>
      </c>
      <c r="AB169" s="24" t="n">
        <f aca="false">'CalLite Replacement'!X603</f>
        <v>300</v>
      </c>
      <c r="AC169" s="24" t="n">
        <f aca="false">'CalLite Replacement'!Y587</f>
        <v>158.503087</v>
      </c>
      <c r="AD169" s="24" t="n">
        <f aca="false">'CalLite Replacement'!Z626</f>
        <v>76.11161712</v>
      </c>
      <c r="AE169" s="24" t="n">
        <f aca="false">'CalLite Replacement'!AA797</f>
        <v>162.9</v>
      </c>
      <c r="AF169" s="24" t="n">
        <f aca="false">'CalLite Replacement'!AB796</f>
        <v>653.6</v>
      </c>
      <c r="AG169" s="17"/>
      <c r="AI169" s="17"/>
    </row>
    <row r="170" customFormat="false" ht="15" hidden="false" customHeight="false" outlineLevel="0" collapsed="false">
      <c r="A170" s="37" t="n">
        <v>30559</v>
      </c>
      <c r="B170" s="24" t="n">
        <f aca="false">B169+1</f>
        <v>164</v>
      </c>
      <c r="C170" s="17" t="n">
        <f aca="false">B170/($B$1+1)</f>
        <v>0.648221343873518</v>
      </c>
      <c r="D170" s="17" t="n">
        <f aca="false">'CalLite Replacement'!B661</f>
        <v>1168</v>
      </c>
      <c r="E170" s="24" t="n">
        <f aca="false">'CalLite Replacement'!C819</f>
        <v>36.85845372</v>
      </c>
      <c r="F170" s="24" t="n">
        <f aca="false">'CalLite Replacement'!D819</f>
        <v>122.0099656</v>
      </c>
      <c r="G170" s="38" t="n">
        <v>20.1370491803279</v>
      </c>
      <c r="H170" s="24" t="n">
        <f aca="false">'CalLite Replacement'!E813</f>
        <v>112.2318427</v>
      </c>
      <c r="I170" s="24" t="n">
        <f aca="false">'CalLite Replacement'!F613</f>
        <v>46.74625422</v>
      </c>
      <c r="J170" s="24" t="n">
        <f aca="false">'CalLite Replacement'!G613</f>
        <v>99.68484146</v>
      </c>
      <c r="K170" s="24" t="n">
        <f aca="false">'CalLite Replacement'!H730</f>
        <v>11.46</v>
      </c>
      <c r="L170" s="24" t="n">
        <f aca="false">'CalLite Replacement'!I760</f>
        <v>150</v>
      </c>
      <c r="M170" s="24" t="n">
        <f aca="false">'CalLite Replacement'!J824</f>
        <v>82.30072931</v>
      </c>
      <c r="N170" s="24" t="n">
        <f aca="false">'CalLite Replacement'!K819</f>
        <v>218.1418635</v>
      </c>
      <c r="O170" s="24" t="n">
        <f aca="false">'CalLite Replacement'!L819</f>
        <v>164.4327159</v>
      </c>
      <c r="P170" s="24" t="n">
        <f aca="false">'CalLite Replacement'!M819</f>
        <v>91.964843</v>
      </c>
      <c r="Q170" s="24" t="n">
        <f aca="false">'CalLite Replacement'!N819</f>
        <v>24.67637983</v>
      </c>
      <c r="R170" s="24" t="n">
        <f aca="false">'CalLite Replacement'!O650</f>
        <v>1700</v>
      </c>
      <c r="S170" s="24" t="n">
        <f aca="false">'CalLite Replacement'!P815</f>
        <v>239.7</v>
      </c>
      <c r="T170" s="24" t="n">
        <f aca="false">'CalLite Replacement'!Q819</f>
        <v>78.15217085</v>
      </c>
      <c r="U170" s="39" t="n">
        <v>259</v>
      </c>
      <c r="V170" s="24" t="n">
        <f aca="false">'CalLite Replacement'!R819</f>
        <v>16.61643078</v>
      </c>
      <c r="W170" s="24" t="n">
        <f aca="false">'CalLite Replacement'!S620</f>
        <v>6031</v>
      </c>
      <c r="X170" s="24" t="n">
        <f aca="false">'CalLite Replacement'!T617</f>
        <v>5097</v>
      </c>
      <c r="Y170" s="24" t="n">
        <f aca="false">'CalLite Replacement'!U722</f>
        <v>12077</v>
      </c>
      <c r="Z170" s="24" t="n">
        <f aca="false">'CalLite Replacement'!V722</f>
        <v>662.2</v>
      </c>
      <c r="AA170" s="24" t="n">
        <f aca="false">'CalLite Replacement'!W744</f>
        <v>1019</v>
      </c>
      <c r="AB170" s="24" t="n">
        <f aca="false">'CalLite Replacement'!X663</f>
        <v>300</v>
      </c>
      <c r="AC170" s="24" t="n">
        <f aca="false">'CalLite Replacement'!Y613</f>
        <v>156.3164455</v>
      </c>
      <c r="AD170" s="24" t="n">
        <f aca="false">'CalLite Replacement'!Z819</f>
        <v>76.043827</v>
      </c>
      <c r="AE170" s="24" t="n">
        <f aca="false">'CalLite Replacement'!AA809</f>
        <v>161.8</v>
      </c>
      <c r="AF170" s="24" t="n">
        <f aca="false">'CalLite Replacement'!AB605</f>
        <v>653.5</v>
      </c>
      <c r="AG170" s="17"/>
      <c r="AI170" s="17"/>
    </row>
    <row r="171" customFormat="false" ht="15" hidden="false" customHeight="false" outlineLevel="0" collapsed="false">
      <c r="A171" s="37" t="n">
        <v>30589</v>
      </c>
      <c r="B171" s="24" t="n">
        <f aca="false">B170+1</f>
        <v>165</v>
      </c>
      <c r="C171" s="17" t="n">
        <f aca="false">B171/($B$1+1)</f>
        <v>0.652173913043478</v>
      </c>
      <c r="D171" s="17" t="n">
        <f aca="false">'CalLite Replacement'!B662</f>
        <v>1165</v>
      </c>
      <c r="E171" s="24" t="n">
        <f aca="false">'CalLite Replacement'!C625</f>
        <v>35.41509941</v>
      </c>
      <c r="F171" s="24" t="n">
        <f aca="false">'CalLite Replacement'!D625</f>
        <v>117.2321307</v>
      </c>
      <c r="G171" s="38" t="n">
        <v>20.0318032786885</v>
      </c>
      <c r="H171" s="24" t="n">
        <f aca="false">'CalLite Replacement'!E782</f>
        <v>110.4818822</v>
      </c>
      <c r="I171" s="24" t="n">
        <f aca="false">'CalLite Replacement'!F811</f>
        <v>46.35898328</v>
      </c>
      <c r="J171" s="24" t="n">
        <f aca="false">'CalLite Replacement'!G811</f>
        <v>98.85899898</v>
      </c>
      <c r="K171" s="24" t="n">
        <f aca="false">'CalLite Replacement'!H682</f>
        <v>11.18</v>
      </c>
      <c r="L171" s="24" t="n">
        <f aca="false">'CalLite Replacement'!I762</f>
        <v>150</v>
      </c>
      <c r="M171" s="24" t="n">
        <f aca="false">'CalLite Replacement'!J776</f>
        <v>80.59321796</v>
      </c>
      <c r="N171" s="24" t="n">
        <f aca="false">'CalLite Replacement'!K625</f>
        <v>209.5995627</v>
      </c>
      <c r="O171" s="24" t="n">
        <f aca="false">'CalLite Replacement'!L625</f>
        <v>157.9936322</v>
      </c>
      <c r="P171" s="24" t="n">
        <f aca="false">'CalLite Replacement'!M625</f>
        <v>88.36355647</v>
      </c>
      <c r="Q171" s="24" t="n">
        <f aca="false">'CalLite Replacement'!N625</f>
        <v>23.71006801</v>
      </c>
      <c r="R171" s="24" t="n">
        <f aca="false">'CalLite Replacement'!O651</f>
        <v>1700</v>
      </c>
      <c r="S171" s="24" t="n">
        <f aca="false">'CalLite Replacement'!P614</f>
        <v>239.6</v>
      </c>
      <c r="T171" s="24" t="n">
        <f aca="false">'CalLite Replacement'!Q625</f>
        <v>75.09178004</v>
      </c>
      <c r="U171" s="39" t="n">
        <v>253</v>
      </c>
      <c r="V171" s="24" t="n">
        <f aca="false">'CalLite Replacement'!R625</f>
        <v>15.9657416</v>
      </c>
      <c r="W171" s="24" t="n">
        <f aca="false">'CalLite Replacement'!S822</f>
        <v>6013</v>
      </c>
      <c r="X171" s="24" t="n">
        <f aca="false">'CalLite Replacement'!T627</f>
        <v>5070</v>
      </c>
      <c r="Y171" s="24" t="n">
        <f aca="false">'CalLite Replacement'!U604</f>
        <v>11991</v>
      </c>
      <c r="Z171" s="24" t="n">
        <f aca="false">'CalLite Replacement'!V746</f>
        <v>652</v>
      </c>
      <c r="AA171" s="24" t="n">
        <f aca="false">'CalLite Replacement'!W753</f>
        <v>1018</v>
      </c>
      <c r="AB171" s="24" t="n">
        <f aca="false">'CalLite Replacement'!X622</f>
        <v>298.5</v>
      </c>
      <c r="AC171" s="24" t="n">
        <f aca="false">'CalLite Replacement'!Y811</f>
        <v>155.0214366</v>
      </c>
      <c r="AD171" s="24" t="n">
        <f aca="false">'CalLite Replacement'!Z625</f>
        <v>73.06599764</v>
      </c>
      <c r="AE171" s="24" t="n">
        <f aca="false">'CalLite Replacement'!AA629</f>
        <v>159.9</v>
      </c>
      <c r="AF171" s="24" t="n">
        <f aca="false">'CalLite Replacement'!AB651</f>
        <v>652.9</v>
      </c>
      <c r="AG171" s="17"/>
      <c r="AI171" s="17"/>
    </row>
    <row r="172" customFormat="false" ht="15" hidden="false" customHeight="false" outlineLevel="0" collapsed="false">
      <c r="A172" s="37" t="n">
        <v>30620</v>
      </c>
      <c r="B172" s="24" t="n">
        <f aca="false">B171+1</f>
        <v>166</v>
      </c>
      <c r="C172" s="17" t="n">
        <f aca="false">B172/($B$1+1)</f>
        <v>0.656126482213439</v>
      </c>
      <c r="D172" s="17" t="n">
        <f aca="false">'CalLite Replacement'!B818</f>
        <v>1164</v>
      </c>
      <c r="E172" s="24" t="n">
        <f aca="false">'CalLite Replacement'!C674</f>
        <v>34.90117117</v>
      </c>
      <c r="F172" s="24" t="n">
        <f aca="false">'CalLite Replacement'!D674</f>
        <v>115.5309099</v>
      </c>
      <c r="G172" s="38" t="n">
        <v>19.8914754098361</v>
      </c>
      <c r="H172" s="24" t="n">
        <f aca="false">'CalLite Replacement'!E681</f>
        <v>108.0210156</v>
      </c>
      <c r="I172" s="24" t="n">
        <f aca="false">'CalLite Replacement'!F612</f>
        <v>46.04508968</v>
      </c>
      <c r="J172" s="24" t="n">
        <f aca="false">'CalLite Replacement'!G612</f>
        <v>98.18963127</v>
      </c>
      <c r="K172" s="24" t="n">
        <f aca="false">'CalLite Replacement'!H706</f>
        <v>11.15</v>
      </c>
      <c r="L172" s="24" t="n">
        <f aca="false">'CalLite Replacement'!I763</f>
        <v>150</v>
      </c>
      <c r="M172" s="24" t="n">
        <f aca="false">'CalLite Replacement'!J682</f>
        <v>80.294167</v>
      </c>
      <c r="N172" s="24" t="n">
        <f aca="false">'CalLite Replacement'!K674</f>
        <v>206.5579467</v>
      </c>
      <c r="O172" s="24" t="n">
        <f aca="false">'CalLite Replacement'!L674</f>
        <v>155.7008986</v>
      </c>
      <c r="P172" s="24" t="n">
        <f aca="false">'CalLite Replacement'!M674</f>
        <v>87.08126368</v>
      </c>
      <c r="Q172" s="24" t="n">
        <f aca="false">'CalLite Replacement'!N674</f>
        <v>23.36599801</v>
      </c>
      <c r="R172" s="24" t="n">
        <f aca="false">'CalLite Replacement'!O652</f>
        <v>1700</v>
      </c>
      <c r="S172" s="24" t="n">
        <f aca="false">'CalLite Replacement'!P801</f>
        <v>238.6</v>
      </c>
      <c r="T172" s="24" t="n">
        <f aca="false">'CalLite Replacement'!Q674</f>
        <v>74.00208139</v>
      </c>
      <c r="U172" s="39" t="n">
        <v>247</v>
      </c>
      <c r="V172" s="24" t="n">
        <f aca="false">'CalLite Replacement'!R674</f>
        <v>15.73405383</v>
      </c>
      <c r="W172" s="24" t="n">
        <f aca="false">'CalLite Replacement'!S601</f>
        <v>5984</v>
      </c>
      <c r="X172" s="24" t="n">
        <f aca="false">'CalLite Replacement'!T636</f>
        <v>5064</v>
      </c>
      <c r="Y172" s="24" t="n">
        <f aca="false">'CalLite Replacement'!U696</f>
        <v>11916</v>
      </c>
      <c r="Z172" s="24" t="n">
        <f aca="false">'CalLite Replacement'!V758</f>
        <v>648.5</v>
      </c>
      <c r="AA172" s="24" t="n">
        <f aca="false">'CalLite Replacement'!W671</f>
        <v>1012</v>
      </c>
      <c r="AB172" s="24" t="n">
        <f aca="false">'CalLite Replacement'!X673</f>
        <v>283.7</v>
      </c>
      <c r="AC172" s="24" t="n">
        <f aca="false">'CalLite Replacement'!Y612</f>
        <v>153.9717967</v>
      </c>
      <c r="AD172" s="24" t="n">
        <f aca="false">'CalLite Replacement'!Z674</f>
        <v>72.00569625</v>
      </c>
      <c r="AE172" s="24" t="n">
        <f aca="false">'CalLite Replacement'!AA616</f>
        <v>159.7</v>
      </c>
      <c r="AF172" s="24" t="n">
        <f aca="false">'CalLite Replacement'!AB802</f>
        <v>650</v>
      </c>
      <c r="AG172" s="17"/>
      <c r="AI172" s="17"/>
    </row>
    <row r="173" customFormat="false" ht="15" hidden="false" customHeight="false" outlineLevel="0" collapsed="false">
      <c r="A173" s="37" t="n">
        <v>30650</v>
      </c>
      <c r="B173" s="24" t="n">
        <f aca="false">B172+1</f>
        <v>167</v>
      </c>
      <c r="C173" s="17" t="n">
        <f aca="false">B173/($B$1+1)</f>
        <v>0.660079051383399</v>
      </c>
      <c r="D173" s="17" t="n">
        <f aca="false">'CalLite Replacement'!B628</f>
        <v>1160</v>
      </c>
      <c r="E173" s="24" t="n">
        <f aca="false">'CalLite Replacement'!C743</f>
        <v>34.68378047</v>
      </c>
      <c r="F173" s="24" t="n">
        <f aca="false">'CalLite Replacement'!D743</f>
        <v>114.8112966</v>
      </c>
      <c r="G173" s="38" t="n">
        <v>19.7862295081967</v>
      </c>
      <c r="H173" s="24" t="n">
        <f aca="false">'CalLite Replacement'!E657</f>
        <v>105.710252</v>
      </c>
      <c r="I173" s="24" t="n">
        <f aca="false">'CalLite Replacement'!F639</f>
        <v>45.71361976</v>
      </c>
      <c r="J173" s="24" t="n">
        <f aca="false">'CalLite Replacement'!G639</f>
        <v>97.48278263</v>
      </c>
      <c r="K173" s="24" t="n">
        <f aca="false">'CalLite Replacement'!H598</f>
        <v>11.11</v>
      </c>
      <c r="L173" s="24" t="n">
        <f aca="false">'CalLite Replacement'!I766</f>
        <v>150</v>
      </c>
      <c r="M173" s="24" t="n">
        <f aca="false">'CalLite Replacement'!J830</f>
        <v>78.56942381</v>
      </c>
      <c r="N173" s="24" t="n">
        <f aca="false">'CalLite Replacement'!K743</f>
        <v>205.2713487</v>
      </c>
      <c r="O173" s="24" t="n">
        <f aca="false">'CalLite Replacement'!L743</f>
        <v>154.7310765</v>
      </c>
      <c r="P173" s="24" t="n">
        <f aca="false">'CalLite Replacement'!M743</f>
        <v>86.53885618</v>
      </c>
      <c r="Q173" s="24" t="n">
        <f aca="false">'CalLite Replacement'!N743</f>
        <v>23.22045703</v>
      </c>
      <c r="R173" s="24" t="n">
        <f aca="false">'CalLite Replacement'!O653</f>
        <v>1700</v>
      </c>
      <c r="S173" s="24" t="n">
        <f aca="false">'CalLite Replacement'!P605</f>
        <v>237.2</v>
      </c>
      <c r="T173" s="24" t="n">
        <f aca="false">'CalLite Replacement'!Q743</f>
        <v>73.54114086</v>
      </c>
      <c r="U173" s="39" t="n">
        <v>234</v>
      </c>
      <c r="V173" s="24" t="n">
        <f aca="false">'CalLite Replacement'!R743</f>
        <v>15.63605033</v>
      </c>
      <c r="W173" s="24" t="n">
        <f aca="false">'CalLite Replacement'!S612</f>
        <v>5972</v>
      </c>
      <c r="X173" s="24" t="n">
        <f aca="false">'CalLite Replacement'!T802</f>
        <v>5064</v>
      </c>
      <c r="Y173" s="24" t="n">
        <f aca="false">'CalLite Replacement'!U762</f>
        <v>11807</v>
      </c>
      <c r="Z173" s="24" t="n">
        <f aca="false">'CalLite Replacement'!V581</f>
        <v>641</v>
      </c>
      <c r="AA173" s="24" t="n">
        <f aca="false">'CalLite Replacement'!W745</f>
        <v>1007</v>
      </c>
      <c r="AB173" s="24" t="n">
        <f aca="false">'CalLite Replacement'!X817</f>
        <v>281.6</v>
      </c>
      <c r="AC173" s="24" t="n">
        <f aca="false">'CalLite Replacement'!Y639</f>
        <v>152.8633828</v>
      </c>
      <c r="AD173" s="24" t="n">
        <f aca="false">'CalLite Replacement'!Z743</f>
        <v>71.55719071</v>
      </c>
      <c r="AE173" s="24" t="n">
        <f aca="false">'CalLite Replacement'!AA832</f>
        <v>159.7</v>
      </c>
      <c r="AF173" s="24" t="n">
        <f aca="false">'CalLite Replacement'!AB807</f>
        <v>648.4</v>
      </c>
      <c r="AG173" s="17"/>
      <c r="AI173" s="17"/>
    </row>
    <row r="174" customFormat="false" ht="15" hidden="false" customHeight="false" outlineLevel="0" collapsed="false">
      <c r="A174" s="37" t="n">
        <v>30681</v>
      </c>
      <c r="B174" s="24" t="n">
        <f aca="false">B173+1</f>
        <v>168</v>
      </c>
      <c r="C174" s="17" t="n">
        <f aca="false">B174/($B$1+1)</f>
        <v>0.66403162055336</v>
      </c>
      <c r="D174" s="17" t="n">
        <f aca="false">'CalLite Replacement'!B649</f>
        <v>1151</v>
      </c>
      <c r="E174" s="24" t="n">
        <f aca="false">'CalLite Replacement'!C681</f>
        <v>34.51151263</v>
      </c>
      <c r="F174" s="24" t="n">
        <f aca="false">'CalLite Replacement'!D681</f>
        <v>114.2410505</v>
      </c>
      <c r="G174" s="38" t="n">
        <v>19.7336065573771</v>
      </c>
      <c r="H174" s="24" t="n">
        <f aca="false">'CalLite Replacement'!E597</f>
        <v>104.8318037</v>
      </c>
      <c r="I174" s="24" t="n">
        <f aca="false">'CalLite Replacement'!F719</f>
        <v>45.66385478</v>
      </c>
      <c r="J174" s="24" t="n">
        <f aca="false">'CalLite Replacement'!G719</f>
        <v>97.37666046</v>
      </c>
      <c r="K174" s="24" t="n">
        <f aca="false">'CalLite Replacement'!H710</f>
        <v>11.1</v>
      </c>
      <c r="L174" s="24" t="n">
        <f aca="false">'CalLite Replacement'!I769</f>
        <v>150</v>
      </c>
      <c r="M174" s="24" t="n">
        <f aca="false">'CalLite Replacement'!J770</f>
        <v>78.26443903</v>
      </c>
      <c r="N174" s="24" t="n">
        <f aca="false">'CalLite Replacement'!K681</f>
        <v>204.2518044</v>
      </c>
      <c r="O174" s="24" t="n">
        <f aca="false">'CalLite Replacement'!L681</f>
        <v>153.9625562</v>
      </c>
      <c r="P174" s="24" t="n">
        <f aca="false">'CalLite Replacement'!M681</f>
        <v>86.1090339</v>
      </c>
      <c r="Q174" s="24" t="n">
        <f aca="false">'CalLite Replacement'!N681</f>
        <v>23.10512537</v>
      </c>
      <c r="R174" s="24" t="n">
        <f aca="false">'CalLite Replacement'!O662</f>
        <v>1700</v>
      </c>
      <c r="S174" s="24" t="n">
        <f aca="false">'CalLite Replacement'!P719</f>
        <v>237.2</v>
      </c>
      <c r="T174" s="24" t="n">
        <f aca="false">'CalLite Replacement'!Q681</f>
        <v>73.1758758</v>
      </c>
      <c r="U174" s="39" t="n">
        <v>229</v>
      </c>
      <c r="V174" s="24" t="n">
        <f aca="false">'CalLite Replacement'!R681</f>
        <v>15.55838899</v>
      </c>
      <c r="W174" s="24" t="n">
        <f aca="false">'CalLite Replacement'!S603</f>
        <v>5948</v>
      </c>
      <c r="X174" s="24" t="n">
        <f aca="false">'CalLite Replacement'!T657</f>
        <v>5036</v>
      </c>
      <c r="Y174" s="24" t="n">
        <f aca="false">'CalLite Replacement'!U778</f>
        <v>11776</v>
      </c>
      <c r="Z174" s="24" t="n">
        <f aca="false">'CalLite Replacement'!V830</f>
        <v>637.7</v>
      </c>
      <c r="AA174" s="24" t="n">
        <f aca="false">'CalLite Replacement'!W804</f>
        <v>1005</v>
      </c>
      <c r="AB174" s="24" t="n">
        <f aca="false">'CalLite Replacement'!X745</f>
        <v>280</v>
      </c>
      <c r="AC174" s="24" t="n">
        <f aca="false">'CalLite Replacement'!Y719</f>
        <v>152.6969719</v>
      </c>
      <c r="AD174" s="24" t="n">
        <f aca="false">'CalLite Replacement'!Z681</f>
        <v>71.20177955</v>
      </c>
      <c r="AE174" s="24" t="n">
        <f aca="false">'CalLite Replacement'!AA772</f>
        <v>158.5</v>
      </c>
      <c r="AF174" s="24" t="n">
        <f aca="false">'CalLite Replacement'!AB748</f>
        <v>645.2</v>
      </c>
      <c r="AG174" s="17"/>
      <c r="AI174" s="17"/>
    </row>
    <row r="175" customFormat="false" ht="15" hidden="false" customHeight="false" outlineLevel="0" collapsed="false">
      <c r="A175" s="37" t="n">
        <v>30712</v>
      </c>
      <c r="B175" s="24" t="n">
        <f aca="false">B174+1</f>
        <v>169</v>
      </c>
      <c r="C175" s="17" t="n">
        <f aca="false">B175/($B$1+1)</f>
        <v>0.66798418972332</v>
      </c>
      <c r="D175" s="17" t="n">
        <f aca="false">'CalLite Replacement'!B817</f>
        <v>1146</v>
      </c>
      <c r="E175" s="24" t="n">
        <f aca="false">'CalLite Replacement'!C586</f>
        <v>34.31855857</v>
      </c>
      <c r="F175" s="24" t="n">
        <f aca="false">'CalLite Replacement'!D586</f>
        <v>113.6023281</v>
      </c>
      <c r="G175" s="38" t="n">
        <v>19.6809836065574</v>
      </c>
      <c r="H175" s="24" t="n">
        <f aca="false">'CalLite Replacement'!E660</f>
        <v>103.9233773</v>
      </c>
      <c r="I175" s="24" t="n">
        <f aca="false">'CalLite Replacement'!F821</f>
        <v>45.63995846</v>
      </c>
      <c r="J175" s="24" t="n">
        <f aca="false">'CalLite Replacement'!G821</f>
        <v>97.32570234</v>
      </c>
      <c r="K175" s="24" t="n">
        <f aca="false">'CalLite Replacement'!H814</f>
        <v>11.08</v>
      </c>
      <c r="L175" s="24" t="n">
        <f aca="false">'CalLite Replacement'!I770</f>
        <v>150</v>
      </c>
      <c r="M175" s="24" t="n">
        <f aca="false">'CalLite Replacement'!J706</f>
        <v>77.23984684</v>
      </c>
      <c r="N175" s="24" t="n">
        <f aca="false">'CalLite Replacement'!K586</f>
        <v>203.1098314</v>
      </c>
      <c r="O175" s="24" t="n">
        <f aca="false">'CalLite Replacement'!L586</f>
        <v>153.1017507</v>
      </c>
      <c r="P175" s="24" t="n">
        <f aca="false">'CalLite Replacement'!M586</f>
        <v>85.62759779</v>
      </c>
      <c r="Q175" s="24" t="n">
        <f aca="false">'CalLite Replacement'!N586</f>
        <v>22.97594448</v>
      </c>
      <c r="R175" s="24" t="n">
        <f aca="false">'CalLite Replacement'!O663</f>
        <v>1700</v>
      </c>
      <c r="S175" s="24" t="n">
        <f aca="false">'CalLite Replacement'!P609</f>
        <v>237.1</v>
      </c>
      <c r="T175" s="24" t="n">
        <f aca="false">'CalLite Replacement'!Q586</f>
        <v>72.76674905</v>
      </c>
      <c r="U175" s="39" t="n">
        <v>228</v>
      </c>
      <c r="V175" s="24" t="n">
        <f aca="false">'CalLite Replacement'!R586</f>
        <v>15.47140195</v>
      </c>
      <c r="W175" s="24" t="n">
        <f aca="false">'CalLite Replacement'!S714</f>
        <v>5921</v>
      </c>
      <c r="X175" s="24" t="n">
        <f aca="false">'CalLite Replacement'!T694</f>
        <v>5000</v>
      </c>
      <c r="Y175" s="24" t="n">
        <f aca="false">'CalLite Replacement'!U797</f>
        <v>11746</v>
      </c>
      <c r="Z175" s="24" t="n">
        <f aca="false">'CalLite Replacement'!V725</f>
        <v>635.3</v>
      </c>
      <c r="AA175" s="24" t="n">
        <f aca="false">'CalLite Replacement'!W592</f>
        <v>987</v>
      </c>
      <c r="AB175" s="24" t="n">
        <f aca="false">'CalLite Replacement'!X625</f>
        <v>279.9</v>
      </c>
      <c r="AC175" s="24" t="n">
        <f aca="false">'CalLite Replacement'!Y821</f>
        <v>152.6170642</v>
      </c>
      <c r="AD175" s="24" t="n">
        <f aca="false">'CalLite Replacement'!Z586</f>
        <v>70.80368999</v>
      </c>
      <c r="AE175" s="24" t="n">
        <f aca="false">'CalLite Replacement'!AA748</f>
        <v>157.6</v>
      </c>
      <c r="AF175" s="24" t="n">
        <f aca="false">'CalLite Replacement'!AB769</f>
        <v>638</v>
      </c>
      <c r="AG175" s="17"/>
      <c r="AI175" s="17"/>
    </row>
    <row r="176" customFormat="false" ht="15" hidden="false" customHeight="false" outlineLevel="0" collapsed="false">
      <c r="A176" s="37" t="n">
        <v>30741</v>
      </c>
      <c r="B176" s="24" t="n">
        <f aca="false">B175+1</f>
        <v>170</v>
      </c>
      <c r="C176" s="17" t="n">
        <f aca="false">B176/($B$1+1)</f>
        <v>0.671936758893281</v>
      </c>
      <c r="D176" s="17" t="n">
        <f aca="false">'CalLite Replacement'!B770</f>
        <v>1145</v>
      </c>
      <c r="E176" s="24" t="n">
        <f aca="false">'CalLite Replacement'!C789</f>
        <v>34.07009947</v>
      </c>
      <c r="F176" s="24" t="n">
        <f aca="false">'CalLite Replacement'!D789</f>
        <v>112.7798713</v>
      </c>
      <c r="G176" s="38" t="n">
        <v>19.3652459016393</v>
      </c>
      <c r="H176" s="24" t="n">
        <f aca="false">'CalLite Replacement'!E601</f>
        <v>102.085003</v>
      </c>
      <c r="I176" s="24" t="n">
        <f aca="false">'CalLite Replacement'!F787</f>
        <v>45.24797664</v>
      </c>
      <c r="J176" s="24" t="n">
        <f aca="false">'CalLite Replacement'!G787</f>
        <v>96.48981406</v>
      </c>
      <c r="K176" s="24" t="n">
        <f aca="false">'CalLite Replacement'!H646</f>
        <v>11.07</v>
      </c>
      <c r="L176" s="24" t="n">
        <f aca="false">'CalLite Replacement'!I771</f>
        <v>150</v>
      </c>
      <c r="M176" s="24" t="n">
        <f aca="false">'CalLite Replacement'!J697</f>
        <v>77.13607808</v>
      </c>
      <c r="N176" s="24" t="n">
        <f aca="false">'CalLite Replacement'!K789</f>
        <v>201.6393592</v>
      </c>
      <c r="O176" s="24" t="n">
        <f aca="false">'CalLite Replacement'!L789</f>
        <v>151.9933264</v>
      </c>
      <c r="P176" s="24" t="n">
        <f aca="false">'CalLite Replacement'!M789</f>
        <v>85.00767212</v>
      </c>
      <c r="Q176" s="24" t="n">
        <f aca="false">'CalLite Replacement'!N789</f>
        <v>22.80960351</v>
      </c>
      <c r="R176" s="24" t="n">
        <f aca="false">'CalLite Replacement'!O664</f>
        <v>1700</v>
      </c>
      <c r="S176" s="24" t="n">
        <f aca="false">'CalLite Replacement'!P670</f>
        <v>234.8</v>
      </c>
      <c r="T176" s="24" t="n">
        <f aca="false">'CalLite Replacement'!Q789</f>
        <v>72.2399332</v>
      </c>
      <c r="U176" s="39" t="n">
        <v>222</v>
      </c>
      <c r="V176" s="24" t="n">
        <f aca="false">'CalLite Replacement'!R789</f>
        <v>15.35939228</v>
      </c>
      <c r="W176" s="24" t="n">
        <f aca="false">'CalLite Replacement'!S805</f>
        <v>5895</v>
      </c>
      <c r="X176" s="24" t="n">
        <f aca="false">'CalLite Replacement'!T695</f>
        <v>5000</v>
      </c>
      <c r="Y176" s="24" t="n">
        <f aca="false">'CalLite Replacement'!U786</f>
        <v>11745</v>
      </c>
      <c r="Z176" s="24" t="n">
        <f aca="false">'CalLite Replacement'!V778</f>
        <v>630.7</v>
      </c>
      <c r="AA176" s="24" t="n">
        <f aca="false">'CalLite Replacement'!W780</f>
        <v>985.3</v>
      </c>
      <c r="AB176" s="24" t="n">
        <f aca="false">'CalLite Replacement'!X829</f>
        <v>279.3</v>
      </c>
      <c r="AC176" s="24" t="n">
        <f aca="false">'CalLite Replacement'!Y787</f>
        <v>151.3063024</v>
      </c>
      <c r="AD176" s="24" t="n">
        <f aca="false">'CalLite Replacement'!Z789</f>
        <v>70.29108627</v>
      </c>
      <c r="AE176" s="24" t="n">
        <f aca="false">'CalLite Replacement'!AA760</f>
        <v>157</v>
      </c>
      <c r="AF176" s="24" t="n">
        <f aca="false">'CalLite Replacement'!AB639</f>
        <v>636.4</v>
      </c>
      <c r="AG176" s="17"/>
      <c r="AI176" s="17"/>
    </row>
    <row r="177" customFormat="false" ht="15" hidden="false" customHeight="false" outlineLevel="0" collapsed="false">
      <c r="A177" s="37" t="n">
        <v>30772</v>
      </c>
      <c r="B177" s="24" t="n">
        <f aca="false">B176+1</f>
        <v>171</v>
      </c>
      <c r="C177" s="17" t="n">
        <f aca="false">B177/($B$1+1)</f>
        <v>0.675889328063241</v>
      </c>
      <c r="D177" s="17" t="n">
        <f aca="false">'CalLite Replacement'!B638</f>
        <v>1141</v>
      </c>
      <c r="E177" s="24" t="n">
        <f aca="false">'CalLite Replacement'!C771</f>
        <v>33.5307456</v>
      </c>
      <c r="F177" s="24" t="n">
        <f aca="false">'CalLite Replacement'!D771</f>
        <v>110.9944858</v>
      </c>
      <c r="G177" s="38" t="n">
        <v>19.2950819672131</v>
      </c>
      <c r="H177" s="24" t="n">
        <f aca="false">'CalLite Replacement'!E672</f>
        <v>92.93422655</v>
      </c>
      <c r="I177" s="24" t="n">
        <f aca="false">'CalLite Replacement'!F695</f>
        <v>44.97832463</v>
      </c>
      <c r="J177" s="24" t="n">
        <f aca="false">'CalLite Replacement'!G695</f>
        <v>95.91479008</v>
      </c>
      <c r="K177" s="24" t="n">
        <f aca="false">'CalLite Replacement'!H586</f>
        <v>10.94</v>
      </c>
      <c r="L177" s="24" t="n">
        <f aca="false">'CalLite Replacement'!I772</f>
        <v>150</v>
      </c>
      <c r="M177" s="24" t="n">
        <f aca="false">'CalLite Replacement'!J635</f>
        <v>76.95075344</v>
      </c>
      <c r="N177" s="24" t="n">
        <f aca="false">'CalLite Replacement'!K771</f>
        <v>198.4472649</v>
      </c>
      <c r="O177" s="24" t="n">
        <f aca="false">'CalLite Replacement'!L771</f>
        <v>149.5871641</v>
      </c>
      <c r="P177" s="24" t="n">
        <f aca="false">'CalLite Replacement'!M771</f>
        <v>83.6619403</v>
      </c>
      <c r="Q177" s="24" t="n">
        <f aca="false">'CalLite Replacement'!N771</f>
        <v>22.44851128</v>
      </c>
      <c r="R177" s="24" t="n">
        <f aca="false">'CalLite Replacement'!O665</f>
        <v>1700</v>
      </c>
      <c r="S177" s="24" t="n">
        <f aca="false">'CalLite Replacement'!P762</f>
        <v>234.8</v>
      </c>
      <c r="T177" s="24" t="n">
        <f aca="false">'CalLite Replacement'!Q771</f>
        <v>71.09632375</v>
      </c>
      <c r="U177" s="39" t="n">
        <v>222</v>
      </c>
      <c r="V177" s="24" t="n">
        <f aca="false">'CalLite Replacement'!R771</f>
        <v>15.11624219</v>
      </c>
      <c r="W177" s="24" t="n">
        <f aca="false">'CalLite Replacement'!S608</f>
        <v>5861</v>
      </c>
      <c r="X177" s="24" t="n">
        <f aca="false">'CalLite Replacement'!T696</f>
        <v>5000</v>
      </c>
      <c r="Y177" s="24" t="n">
        <f aca="false">'CalLite Replacement'!U801</f>
        <v>11729</v>
      </c>
      <c r="Z177" s="24" t="n">
        <f aca="false">'CalLite Replacement'!V824</f>
        <v>623.7</v>
      </c>
      <c r="AA177" s="24" t="n">
        <f aca="false">'CalLite Replacement'!W714</f>
        <v>979.2</v>
      </c>
      <c r="AB177" s="24" t="n">
        <f aca="false">'CalLite Replacement'!X793</f>
        <v>279</v>
      </c>
      <c r="AC177" s="24" t="n">
        <f aca="false">'CalLite Replacement'!Y695</f>
        <v>150.4046035</v>
      </c>
      <c r="AD177" s="24" t="n">
        <f aca="false">'CalLite Replacement'!Z771</f>
        <v>69.17832845</v>
      </c>
      <c r="AE177" s="24" t="n">
        <f aca="false">'CalLite Replacement'!AA784</f>
        <v>156</v>
      </c>
      <c r="AF177" s="24" t="n">
        <f aca="false">'CalLite Replacement'!AB620</f>
        <v>635.8</v>
      </c>
      <c r="AG177" s="17"/>
      <c r="AI177" s="17"/>
    </row>
    <row r="178" customFormat="false" ht="15" hidden="false" customHeight="false" outlineLevel="0" collapsed="false">
      <c r="A178" s="37" t="n">
        <v>30802</v>
      </c>
      <c r="B178" s="24" t="n">
        <f aca="false">B177+1</f>
        <v>172</v>
      </c>
      <c r="C178" s="17" t="n">
        <f aca="false">B178/($B$1+1)</f>
        <v>0.679841897233202</v>
      </c>
      <c r="D178" s="17" t="n">
        <f aca="false">'CalLite Replacement'!B671</f>
        <v>1119</v>
      </c>
      <c r="E178" s="24" t="n">
        <f aca="false">'CalLite Replacement'!C597</f>
        <v>33.49356116</v>
      </c>
      <c r="F178" s="24" t="n">
        <f aca="false">'CalLite Replacement'!D597</f>
        <v>110.8713968</v>
      </c>
      <c r="G178" s="38" t="n">
        <v>18.786393442623</v>
      </c>
      <c r="H178" s="24" t="n">
        <f aca="false">'CalLite Replacement'!E609</f>
        <v>92.81356197</v>
      </c>
      <c r="I178" s="24" t="n">
        <f aca="false">'CalLite Replacement'!F694</f>
        <v>44.84460934</v>
      </c>
      <c r="J178" s="24" t="n">
        <f aca="false">'CalLite Replacement'!G694</f>
        <v>95.62964665</v>
      </c>
      <c r="K178" s="24" t="n">
        <f aca="false">'CalLite Replacement'!H766</f>
        <v>10.73</v>
      </c>
      <c r="L178" s="24" t="n">
        <f aca="false">'CalLite Replacement'!I773</f>
        <v>150</v>
      </c>
      <c r="M178" s="24" t="n">
        <f aca="false">'CalLite Replacement'!J786</f>
        <v>76.85306677</v>
      </c>
      <c r="N178" s="24" t="n">
        <f aca="false">'CalLite Replacement'!K597</f>
        <v>198.2271938</v>
      </c>
      <c r="O178" s="24" t="n">
        <f aca="false">'CalLite Replacement'!L597</f>
        <v>149.4212772</v>
      </c>
      <c r="P178" s="24" t="n">
        <f aca="false">'CalLite Replacement'!M597</f>
        <v>83.5691621</v>
      </c>
      <c r="Q178" s="24" t="n">
        <f aca="false">'CalLite Replacement'!N597</f>
        <v>22.42361666</v>
      </c>
      <c r="R178" s="24" t="n">
        <f aca="false">'CalLite Replacement'!O674</f>
        <v>1700</v>
      </c>
      <c r="S178" s="24" t="n">
        <f aca="false">'CalLite Replacement'!P777</f>
        <v>233.9</v>
      </c>
      <c r="T178" s="24" t="n">
        <f aca="false">'CalLite Replacement'!Q597</f>
        <v>71.01748039</v>
      </c>
      <c r="U178" s="39" t="n">
        <v>221</v>
      </c>
      <c r="V178" s="24" t="n">
        <f aca="false">'CalLite Replacement'!R597</f>
        <v>15.0994788</v>
      </c>
      <c r="W178" s="24" t="n">
        <f aca="false">'CalLite Replacement'!S589</f>
        <v>5856</v>
      </c>
      <c r="X178" s="24" t="n">
        <f aca="false">'CalLite Replacement'!T618</f>
        <v>4986</v>
      </c>
      <c r="Y178" s="24" t="n">
        <f aca="false">'CalLite Replacement'!U796</f>
        <v>11712</v>
      </c>
      <c r="Z178" s="24" t="n">
        <f aca="false">'CalLite Replacement'!V641</f>
        <v>623.5</v>
      </c>
      <c r="AA178" s="24" t="n">
        <f aca="false">'CalLite Replacement'!W734</f>
        <v>977.7</v>
      </c>
      <c r="AB178" s="24" t="n">
        <f aca="false">'CalLite Replacement'!X613</f>
        <v>278.5</v>
      </c>
      <c r="AC178" s="24" t="n">
        <f aca="false">'CalLite Replacement'!Y694</f>
        <v>149.9574683</v>
      </c>
      <c r="AD178" s="24" t="n">
        <f aca="false">'CalLite Replacement'!Z597</f>
        <v>69.10161208</v>
      </c>
      <c r="AE178" s="24" t="n">
        <f aca="false">'CalLite Replacement'!AA796</f>
        <v>155.9</v>
      </c>
      <c r="AF178" s="24" t="n">
        <f aca="false">'CalLite Replacement'!AB684</f>
        <v>630.6</v>
      </c>
      <c r="AG178" s="17"/>
      <c r="AI178" s="17"/>
    </row>
    <row r="179" customFormat="false" ht="15" hidden="false" customHeight="false" outlineLevel="0" collapsed="false">
      <c r="A179" s="37" t="n">
        <v>30833</v>
      </c>
      <c r="B179" s="24" t="n">
        <f aca="false">B178+1</f>
        <v>173</v>
      </c>
      <c r="C179" s="17" t="n">
        <f aca="false">B179/($B$1+1)</f>
        <v>0.683794466403162</v>
      </c>
      <c r="D179" s="17" t="n">
        <f aca="false">'CalLite Replacement'!B748</f>
        <v>1098</v>
      </c>
      <c r="E179" s="24" t="n">
        <f aca="false">'CalLite Replacement'!C782</f>
        <v>33.42649214</v>
      </c>
      <c r="F179" s="24" t="n">
        <f aca="false">'CalLite Replacement'!D782</f>
        <v>110.6493829</v>
      </c>
      <c r="G179" s="38" t="n">
        <v>18.6460655737705</v>
      </c>
      <c r="H179" s="24" t="n">
        <f aca="false">'CalLite Replacement'!E756</f>
        <v>91.45450848</v>
      </c>
      <c r="I179" s="24" t="n">
        <f aca="false">'CalLite Replacement'!F601</f>
        <v>44.72916152</v>
      </c>
      <c r="J179" s="24" t="n">
        <f aca="false">'CalLite Replacement'!G601</f>
        <v>95.38345797</v>
      </c>
      <c r="K179" s="24" t="n">
        <f aca="false">'CalLite Replacement'!H658</f>
        <v>10.7</v>
      </c>
      <c r="L179" s="24" t="n">
        <f aca="false">'CalLite Replacement'!I774</f>
        <v>150</v>
      </c>
      <c r="M179" s="24" t="n">
        <f aca="false">'CalLite Replacement'!J625</f>
        <v>76.71228525</v>
      </c>
      <c r="N179" s="24" t="n">
        <f aca="false">'CalLite Replacement'!K782</f>
        <v>197.8302547</v>
      </c>
      <c r="O179" s="24" t="n">
        <f aca="false">'CalLite Replacement'!L782</f>
        <v>149.1220692</v>
      </c>
      <c r="P179" s="24" t="n">
        <f aca="false">'CalLite Replacement'!M782</f>
        <v>83.40181943</v>
      </c>
      <c r="Q179" s="24" t="n">
        <f aca="false">'CalLite Replacement'!N782</f>
        <v>22.3787146</v>
      </c>
      <c r="R179" s="24" t="n">
        <f aca="false">'CalLite Replacement'!O675</f>
        <v>1700</v>
      </c>
      <c r="S179" s="24" t="n">
        <f aca="false">'CalLite Replacement'!P761</f>
        <v>233.1</v>
      </c>
      <c r="T179" s="24" t="n">
        <f aca="false">'CalLite Replacement'!Q782</f>
        <v>70.87527178</v>
      </c>
      <c r="U179" s="39" t="n">
        <v>219</v>
      </c>
      <c r="V179" s="24" t="n">
        <f aca="false">'CalLite Replacement'!R782</f>
        <v>15.06924292</v>
      </c>
      <c r="W179" s="24" t="n">
        <f aca="false">'CalLite Replacement'!S673</f>
        <v>5792</v>
      </c>
      <c r="X179" s="24" t="n">
        <f aca="false">'CalLite Replacement'!T736</f>
        <v>4976</v>
      </c>
      <c r="Y179" s="24" t="n">
        <f aca="false">'CalLite Replacement'!U613</f>
        <v>11702</v>
      </c>
      <c r="Z179" s="24" t="n">
        <f aca="false">'CalLite Replacement'!V776</f>
        <v>613</v>
      </c>
      <c r="AA179" s="24" t="n">
        <f aca="false">'CalLite Replacement'!W743</f>
        <v>956</v>
      </c>
      <c r="AB179" s="24" t="n">
        <f aca="false">'CalLite Replacement'!X637</f>
        <v>267.3</v>
      </c>
      <c r="AC179" s="24" t="n">
        <f aca="false">'CalLite Replacement'!Y601</f>
        <v>149.5714182</v>
      </c>
      <c r="AD179" s="24" t="n">
        <f aca="false">'CalLite Replacement'!Z782</f>
        <v>68.96323989</v>
      </c>
      <c r="AE179" s="24" t="n">
        <f aca="false">'CalLite Replacement'!AA808</f>
        <v>155.2</v>
      </c>
      <c r="AF179" s="24" t="n">
        <f aca="false">'CalLite Replacement'!AB640</f>
        <v>629</v>
      </c>
      <c r="AG179" s="17"/>
      <c r="AI179" s="17"/>
    </row>
    <row r="180" customFormat="false" ht="15" hidden="false" customHeight="false" outlineLevel="0" collapsed="false">
      <c r="A180" s="37" t="n">
        <v>30863</v>
      </c>
      <c r="B180" s="24" t="n">
        <f aca="false">B179+1</f>
        <v>174</v>
      </c>
      <c r="C180" s="17" t="n">
        <f aca="false">B180/($B$1+1)</f>
        <v>0.687747035573123</v>
      </c>
      <c r="D180" s="17" t="n">
        <f aca="false">'CalLite Replacement'!B765</f>
        <v>1069</v>
      </c>
      <c r="E180" s="24" t="n">
        <f aca="false">'CalLite Replacement'!C623</f>
        <v>33.18422118</v>
      </c>
      <c r="F180" s="24" t="n">
        <f aca="false">'CalLite Replacement'!D623</f>
        <v>109.8474102</v>
      </c>
      <c r="G180" s="38" t="n">
        <v>18.2250819672131</v>
      </c>
      <c r="H180" s="24" t="n">
        <f aca="false">'CalLite Replacement'!E771</f>
        <v>86.81765635</v>
      </c>
      <c r="I180" s="24" t="n">
        <f aca="false">'CalLite Replacement'!F757</f>
        <v>44.16793742</v>
      </c>
      <c r="J180" s="24" t="n">
        <f aca="false">'CalLite Replacement'!G757</f>
        <v>94.18666613</v>
      </c>
      <c r="K180" s="24" t="n">
        <f aca="false">'CalLite Replacement'!H666</f>
        <v>10.66</v>
      </c>
      <c r="L180" s="24" t="n">
        <f aca="false">'CalLite Replacement'!I775</f>
        <v>150</v>
      </c>
      <c r="M180" s="24" t="n">
        <f aca="false">'CalLite Replacement'!J769</f>
        <v>76.27691919</v>
      </c>
      <c r="N180" s="24" t="n">
        <f aca="false">'CalLite Replacement'!K623</f>
        <v>196.3964062</v>
      </c>
      <c r="O180" s="24" t="n">
        <f aca="false">'CalLite Replacement'!L623</f>
        <v>148.0412514</v>
      </c>
      <c r="P180" s="24" t="n">
        <f aca="false">'CalLite Replacement'!M623</f>
        <v>82.79733365</v>
      </c>
      <c r="Q180" s="24" t="n">
        <f aca="false">'CalLite Replacement'!N623</f>
        <v>22.21651652</v>
      </c>
      <c r="R180" s="24" t="n">
        <f aca="false">'CalLite Replacement'!O748</f>
        <v>1700</v>
      </c>
      <c r="S180" s="24" t="n">
        <f aca="false">'CalLite Replacement'!P760</f>
        <v>232.8</v>
      </c>
      <c r="T180" s="24" t="n">
        <f aca="false">'CalLite Replacement'!Q623</f>
        <v>70.36157682</v>
      </c>
      <c r="U180" s="39" t="n">
        <v>209</v>
      </c>
      <c r="V180" s="24" t="n">
        <f aca="false">'CalLite Replacement'!R623</f>
        <v>14.96002296</v>
      </c>
      <c r="W180" s="24" t="n">
        <f aca="false">'CalLite Replacement'!S614</f>
        <v>5790</v>
      </c>
      <c r="X180" s="24" t="n">
        <f aca="false">'CalLite Replacement'!T659</f>
        <v>4961</v>
      </c>
      <c r="Y180" s="24" t="n">
        <f aca="false">'CalLite Replacement'!U771</f>
        <v>11631</v>
      </c>
      <c r="Z180" s="24" t="n">
        <f aca="false">'CalLite Replacement'!V831</f>
        <v>612.3</v>
      </c>
      <c r="AA180" s="24" t="n">
        <f aca="false">'CalLite Replacement'!W612</f>
        <v>943.4</v>
      </c>
      <c r="AB180" s="24" t="n">
        <f aca="false">'CalLite Replacement'!X757</f>
        <v>262.8</v>
      </c>
      <c r="AC180" s="24" t="n">
        <f aca="false">'CalLite Replacement'!Y757</f>
        <v>147.6947212</v>
      </c>
      <c r="AD180" s="24" t="n">
        <f aca="false">'CalLite Replacement'!Z623</f>
        <v>68.46340309</v>
      </c>
      <c r="AE180" s="24" t="n">
        <f aca="false">'CalLite Replacement'!AA628</f>
        <v>153.9</v>
      </c>
      <c r="AF180" s="24" t="n">
        <f aca="false">'CalLite Replacement'!AB806</f>
        <v>623.3</v>
      </c>
      <c r="AG180" s="17"/>
      <c r="AI180" s="17"/>
    </row>
    <row r="181" customFormat="false" ht="15" hidden="false" customHeight="false" outlineLevel="0" collapsed="false">
      <c r="A181" s="37" t="n">
        <v>30894</v>
      </c>
      <c r="B181" s="24" t="n">
        <f aca="false">B180+1</f>
        <v>175</v>
      </c>
      <c r="C181" s="17" t="n">
        <f aca="false">B181/($B$1+1)</f>
        <v>0.691699604743083</v>
      </c>
      <c r="D181" s="17" t="n">
        <f aca="false">'CalLite Replacement'!B747</f>
        <v>1064</v>
      </c>
      <c r="E181" s="24" t="n">
        <f aca="false">'CalLite Replacement'!C645</f>
        <v>33.12531226</v>
      </c>
      <c r="F181" s="24" t="n">
        <f aca="false">'CalLite Replacement'!D645</f>
        <v>109.6524081</v>
      </c>
      <c r="G181" s="38" t="n">
        <v>18.1022950819672</v>
      </c>
      <c r="H181" s="24" t="n">
        <f aca="false">'CalLite Replacement'!E648</f>
        <v>85.22547925</v>
      </c>
      <c r="I181" s="24" t="n">
        <f aca="false">'CalLite Replacement'!F705</f>
        <v>44.14980035</v>
      </c>
      <c r="J181" s="24" t="n">
        <f aca="false">'CalLite Replacement'!G705</f>
        <v>94.14798944</v>
      </c>
      <c r="K181" s="24" t="n">
        <f aca="false">'CalLite Replacement'!H777</f>
        <v>10.33</v>
      </c>
      <c r="L181" s="24" t="n">
        <f aca="false">'CalLite Replacement'!I776</f>
        <v>150</v>
      </c>
      <c r="M181" s="24" t="n">
        <f aca="false">'CalLite Replacement'!J589</f>
        <v>74.76724853</v>
      </c>
      <c r="N181" s="24" t="n">
        <f aca="false">'CalLite Replacement'!K645</f>
        <v>196.0477615</v>
      </c>
      <c r="O181" s="24" t="n">
        <f aca="false">'CalLite Replacement'!L645</f>
        <v>147.7784473</v>
      </c>
      <c r="P181" s="24" t="n">
        <f aca="false">'CalLite Replacement'!M645</f>
        <v>82.65035109</v>
      </c>
      <c r="Q181" s="24" t="n">
        <f aca="false">'CalLite Replacement'!N645</f>
        <v>22.17707756</v>
      </c>
      <c r="R181" s="24" t="n">
        <f aca="false">'CalLite Replacement'!O749</f>
        <v>1700</v>
      </c>
      <c r="S181" s="24" t="n">
        <f aca="false">'CalLite Replacement'!P596</f>
        <v>229.9</v>
      </c>
      <c r="T181" s="24" t="n">
        <f aca="false">'CalLite Replacement'!Q645</f>
        <v>70.23667033</v>
      </c>
      <c r="U181" s="39" t="n">
        <v>209</v>
      </c>
      <c r="V181" s="24" t="n">
        <f aca="false">'CalLite Replacement'!R645</f>
        <v>14.9334658</v>
      </c>
      <c r="W181" s="24" t="n">
        <f aca="false">'CalLite Replacement'!S738</f>
        <v>5671</v>
      </c>
      <c r="X181" s="24" t="n">
        <f aca="false">'CalLite Replacement'!T672</f>
        <v>4957</v>
      </c>
      <c r="Y181" s="24" t="n">
        <f aca="false">'CalLite Replacement'!U626</f>
        <v>11569</v>
      </c>
      <c r="Z181" s="24" t="n">
        <f aca="false">'CalLite Replacement'!V621</f>
        <v>606</v>
      </c>
      <c r="AA181" s="24" t="n">
        <f aca="false">'CalLite Replacement'!W666</f>
        <v>943.3</v>
      </c>
      <c r="AB181" s="24" t="n">
        <f aca="false">'CalLite Replacement'!X721</f>
        <v>261</v>
      </c>
      <c r="AC181" s="24" t="n">
        <f aca="false">'CalLite Replacement'!Y705</f>
        <v>147.634072</v>
      </c>
      <c r="AD181" s="24" t="n">
        <f aca="false">'CalLite Replacement'!Z645</f>
        <v>68.34186626</v>
      </c>
      <c r="AE181" s="24" t="n">
        <f aca="false">'CalLite Replacement'!AA615</f>
        <v>150</v>
      </c>
      <c r="AF181" s="24" t="n">
        <f aca="false">'CalLite Replacement'!AB664</f>
        <v>622.7</v>
      </c>
      <c r="AG181" s="17"/>
      <c r="AI181" s="17"/>
    </row>
    <row r="182" customFormat="false" ht="15" hidden="false" customHeight="false" outlineLevel="0" collapsed="false">
      <c r="A182" s="37" t="n">
        <v>30925</v>
      </c>
      <c r="B182" s="24" t="n">
        <f aca="false">B181+1</f>
        <v>176</v>
      </c>
      <c r="C182" s="17" t="n">
        <f aca="false">B182/($B$1+1)</f>
        <v>0.695652173913043</v>
      </c>
      <c r="D182" s="17" t="n">
        <f aca="false">'CalLite Replacement'!B746</f>
        <v>1053</v>
      </c>
      <c r="E182" s="24" t="n">
        <f aca="false">'CalLite Replacement'!C807</f>
        <v>32.99641808</v>
      </c>
      <c r="F182" s="24" t="n">
        <f aca="false">'CalLite Replacement'!D807</f>
        <v>109.2257388</v>
      </c>
      <c r="G182" s="38" t="n">
        <v>18.0847540983607</v>
      </c>
      <c r="H182" s="24" t="n">
        <f aca="false">'CalLite Replacement'!E600</f>
        <v>84.62601007</v>
      </c>
      <c r="I182" s="24" t="n">
        <f aca="false">'CalLite Replacement'!F598</f>
        <v>43.54001592</v>
      </c>
      <c r="J182" s="24" t="n">
        <f aca="false">'CalLite Replacement'!G598</f>
        <v>92.8476443</v>
      </c>
      <c r="K182" s="24" t="n">
        <f aca="false">'CalLite Replacement'!H713</f>
        <v>9.923</v>
      </c>
      <c r="L182" s="24" t="n">
        <f aca="false">'CalLite Replacement'!I778</f>
        <v>150</v>
      </c>
      <c r="M182" s="24" t="n">
        <f aca="false">'CalLite Replacement'!J705</f>
        <v>74.37400432</v>
      </c>
      <c r="N182" s="24" t="n">
        <f aca="false">'CalLite Replacement'!K807</f>
        <v>195.2849185</v>
      </c>
      <c r="O182" s="24" t="n">
        <f aca="false">'CalLite Replacement'!L807</f>
        <v>147.2034254</v>
      </c>
      <c r="P182" s="24" t="n">
        <f aca="false">'CalLite Replacement'!M807</f>
        <v>82.32874964</v>
      </c>
      <c r="Q182" s="24" t="n">
        <f aca="false">'CalLite Replacement'!N807</f>
        <v>22.09078416</v>
      </c>
      <c r="R182" s="24" t="n">
        <f aca="false">'CalLite Replacement'!O750</f>
        <v>1700</v>
      </c>
      <c r="S182" s="24" t="n">
        <f aca="false">'CalLite Replacement'!P584</f>
        <v>229.6</v>
      </c>
      <c r="T182" s="24" t="n">
        <f aca="false">'CalLite Replacement'!Q807</f>
        <v>69.96337185</v>
      </c>
      <c r="U182" s="39" t="n">
        <v>204</v>
      </c>
      <c r="V182" s="24" t="n">
        <f aca="false">'CalLite Replacement'!R807</f>
        <v>14.87535807</v>
      </c>
      <c r="W182" s="24" t="n">
        <f aca="false">'CalLite Replacement'!S753</f>
        <v>5647</v>
      </c>
      <c r="X182" s="24" t="n">
        <f aca="false">'CalLite Replacement'!T683</f>
        <v>4951</v>
      </c>
      <c r="Y182" s="24" t="n">
        <f aca="false">'CalLite Replacement'!U734</f>
        <v>11402</v>
      </c>
      <c r="Z182" s="24" t="n">
        <f aca="false">'CalLite Replacement'!V585</f>
        <v>604.2</v>
      </c>
      <c r="AA182" s="24" t="n">
        <f aca="false">'CalLite Replacement'!W724</f>
        <v>942.8</v>
      </c>
      <c r="AB182" s="24" t="n">
        <f aca="false">'CalLite Replacement'!X802</f>
        <v>260.7</v>
      </c>
      <c r="AC182" s="24" t="n">
        <f aca="false">'CalLite Replacement'!Y598</f>
        <v>145.5949924</v>
      </c>
      <c r="AD182" s="24" t="n">
        <f aca="false">'CalLite Replacement'!Z807</f>
        <v>68.07594066</v>
      </c>
      <c r="AE182" s="24" t="n">
        <f aca="false">'CalLite Replacement'!AA618</f>
        <v>150</v>
      </c>
      <c r="AF182" s="24" t="n">
        <f aca="false">'CalLite Replacement'!AB663</f>
        <v>619.2</v>
      </c>
      <c r="AG182" s="17"/>
      <c r="AI182" s="17"/>
    </row>
    <row r="183" customFormat="false" ht="15" hidden="false" customHeight="false" outlineLevel="0" collapsed="false">
      <c r="A183" s="37" t="n">
        <v>30955</v>
      </c>
      <c r="B183" s="24" t="n">
        <f aca="false">B182+1</f>
        <v>177</v>
      </c>
      <c r="C183" s="17" t="n">
        <f aca="false">B183/($B$1+1)</f>
        <v>0.699604743083004</v>
      </c>
      <c r="D183" s="17" t="n">
        <f aca="false">'CalLite Replacement'!B721</f>
        <v>1039</v>
      </c>
      <c r="E183" s="24" t="n">
        <f aca="false">'CalLite Replacement'!C634</f>
        <v>32.50413585</v>
      </c>
      <c r="F183" s="24" t="n">
        <f aca="false">'CalLite Replacement'!D634</f>
        <v>107.5961713</v>
      </c>
      <c r="G183" s="38" t="n">
        <v>17.8391803278689</v>
      </c>
      <c r="H183" s="24" t="n">
        <f aca="false">'CalLite Replacement'!E696</f>
        <v>82.19147556</v>
      </c>
      <c r="I183" s="24" t="n">
        <f aca="false">'CalLite Replacement'!F696</f>
        <v>43.30127706</v>
      </c>
      <c r="J183" s="24" t="n">
        <f aca="false">'CalLite Replacement'!G696</f>
        <v>92.33854158</v>
      </c>
      <c r="K183" s="24" t="n">
        <f aca="false">'CalLite Replacement'!H826</f>
        <v>9.782</v>
      </c>
      <c r="L183" s="24" t="n">
        <f aca="false">'CalLite Replacement'!I781</f>
        <v>150</v>
      </c>
      <c r="M183" s="24" t="n">
        <f aca="false">'CalLite Replacement'!J598</f>
        <v>73.77814838</v>
      </c>
      <c r="N183" s="24" t="n">
        <f aca="false">'CalLite Replacement'!K634</f>
        <v>192.3714115</v>
      </c>
      <c r="O183" s="24" t="n">
        <f aca="false">'CalLite Replacement'!L634</f>
        <v>145.0072588</v>
      </c>
      <c r="P183" s="24" t="n">
        <f aca="false">'CalLite Replacement'!M634</f>
        <v>81.1004654</v>
      </c>
      <c r="Q183" s="24" t="n">
        <f aca="false">'CalLite Replacement'!N634</f>
        <v>21.76120595</v>
      </c>
      <c r="R183" s="24" t="n">
        <f aca="false">'CalLite Replacement'!O751</f>
        <v>1700</v>
      </c>
      <c r="S183" s="24" t="n">
        <f aca="false">'CalLite Replacement'!P591</f>
        <v>228.9</v>
      </c>
      <c r="T183" s="24" t="n">
        <f aca="false">'CalLite Replacement'!Q634</f>
        <v>68.91956992</v>
      </c>
      <c r="U183" s="39" t="n">
        <v>201</v>
      </c>
      <c r="V183" s="24" t="n">
        <f aca="false">'CalLite Replacement'!R634</f>
        <v>14.6534287</v>
      </c>
      <c r="W183" s="24" t="n">
        <f aca="false">'CalLite Replacement'!S637</f>
        <v>5613</v>
      </c>
      <c r="X183" s="24" t="n">
        <f aca="false">'CalLite Replacement'!T684</f>
        <v>4951</v>
      </c>
      <c r="Y183" s="24" t="n">
        <f aca="false">'CalLite Replacement'!U743</f>
        <v>11315</v>
      </c>
      <c r="Z183" s="24" t="n">
        <f aca="false">'CalLite Replacement'!V626</f>
        <v>597</v>
      </c>
      <c r="AA183" s="24" t="n">
        <f aca="false">'CalLite Replacement'!W717</f>
        <v>942</v>
      </c>
      <c r="AB183" s="24" t="n">
        <f aca="false">'CalLite Replacement'!X769</f>
        <v>259.2</v>
      </c>
      <c r="AC183" s="24" t="n">
        <f aca="false">'CalLite Replacement'!Y696</f>
        <v>144.7966651</v>
      </c>
      <c r="AD183" s="24" t="n">
        <f aca="false">'CalLite Replacement'!Z634</f>
        <v>67.06029782</v>
      </c>
      <c r="AE183" s="24" t="n">
        <f aca="false">'CalLite Replacement'!AA619</f>
        <v>150</v>
      </c>
      <c r="AF183" s="24" t="n">
        <f aca="false">'CalLite Replacement'!AB819</f>
        <v>616.6</v>
      </c>
      <c r="AG183" s="17"/>
      <c r="AI183" s="17"/>
    </row>
    <row r="184" customFormat="false" ht="15" hidden="false" customHeight="false" outlineLevel="0" collapsed="false">
      <c r="A184" s="37" t="n">
        <v>30986</v>
      </c>
      <c r="B184" s="24" t="n">
        <f aca="false">B183+1</f>
        <v>178</v>
      </c>
      <c r="C184" s="17" t="n">
        <f aca="false">B184/($B$1+1)</f>
        <v>0.703557312252964</v>
      </c>
      <c r="D184" s="17" t="n">
        <f aca="false">'CalLite Replacement'!B803</f>
        <v>1034</v>
      </c>
      <c r="E184" s="24" t="n">
        <f aca="false">'CalLite Replacement'!C653</f>
        <v>32.3054858</v>
      </c>
      <c r="F184" s="24" t="n">
        <f aca="false">'CalLite Replacement'!D653</f>
        <v>106.9385939</v>
      </c>
      <c r="G184" s="38" t="n">
        <v>17.6813114754098</v>
      </c>
      <c r="H184" s="24" t="n">
        <f aca="false">'CalLite Replacement'!E801</f>
        <v>81.21462552</v>
      </c>
      <c r="I184" s="24" t="n">
        <f aca="false">'CalLite Replacement'!F766</f>
        <v>43.15238824</v>
      </c>
      <c r="J184" s="24" t="n">
        <f aca="false">'CalLite Replacement'!G766</f>
        <v>92.02104109</v>
      </c>
      <c r="K184" s="24" t="n">
        <f aca="false">'CalLite Replacement'!H670</f>
        <v>9.764</v>
      </c>
      <c r="L184" s="24" t="n">
        <f aca="false">'CalLite Replacement'!I782</f>
        <v>150</v>
      </c>
      <c r="M184" s="24" t="n">
        <f aca="false">'CalLite Replacement'!J801</f>
        <v>73.31884363</v>
      </c>
      <c r="N184" s="24" t="n">
        <f aca="false">'CalLite Replacement'!K653</f>
        <v>191.1957275</v>
      </c>
      <c r="O184" s="24" t="n">
        <f aca="false">'CalLite Replacement'!L653</f>
        <v>144.1210424</v>
      </c>
      <c r="P184" s="24" t="n">
        <f aca="false">'CalLite Replacement'!M653</f>
        <v>80.60481734</v>
      </c>
      <c r="Q184" s="24" t="n">
        <f aca="false">'CalLite Replacement'!N653</f>
        <v>21.62821165</v>
      </c>
      <c r="R184" s="24" t="n">
        <f aca="false">'CalLite Replacement'!O770</f>
        <v>1700</v>
      </c>
      <c r="S184" s="24" t="n">
        <f aca="false">'CalLite Replacement'!P587</f>
        <v>228.8</v>
      </c>
      <c r="T184" s="24" t="n">
        <f aca="false">'CalLite Replacement'!Q653</f>
        <v>68.49836579</v>
      </c>
      <c r="U184" s="39" t="n">
        <v>199</v>
      </c>
      <c r="V184" s="24" t="n">
        <f aca="false">'CalLite Replacement'!R653</f>
        <v>14.5638738</v>
      </c>
      <c r="W184" s="24" t="n">
        <f aca="false">'CalLite Replacement'!S709</f>
        <v>5590</v>
      </c>
      <c r="X184" s="24" t="n">
        <f aca="false">'CalLite Replacement'!T614</f>
        <v>4929</v>
      </c>
      <c r="Y184" s="24" t="n">
        <f aca="false">'CalLite Replacement'!U627</f>
        <v>11223</v>
      </c>
      <c r="Z184" s="24" t="n">
        <f aca="false">'CalLite Replacement'!V622</f>
        <v>587.8</v>
      </c>
      <c r="AA184" s="24" t="n">
        <f aca="false">'CalLite Replacement'!W767</f>
        <v>918.6</v>
      </c>
      <c r="AB184" s="24" t="n">
        <f aca="false">'CalLite Replacement'!X804</f>
        <v>257.7</v>
      </c>
      <c r="AC184" s="24" t="n">
        <f aca="false">'CalLite Replacement'!Y766</f>
        <v>144.2987905</v>
      </c>
      <c r="AD184" s="24" t="n">
        <f aca="false">'CalLite Replacement'!Z653</f>
        <v>66.65045669</v>
      </c>
      <c r="AE184" s="24" t="n">
        <f aca="false">'CalLite Replacement'!AA627</f>
        <v>150</v>
      </c>
      <c r="AF184" s="24" t="n">
        <f aca="false">'CalLite Replacement'!AB588</f>
        <v>600</v>
      </c>
      <c r="AG184" s="17"/>
      <c r="AI184" s="17"/>
    </row>
    <row r="185" customFormat="false" ht="15" hidden="false" customHeight="false" outlineLevel="0" collapsed="false">
      <c r="A185" s="37" t="n">
        <v>31016</v>
      </c>
      <c r="B185" s="24" t="n">
        <f aca="false">B184+1</f>
        <v>179</v>
      </c>
      <c r="C185" s="17" t="n">
        <f aca="false">B185/($B$1+1)</f>
        <v>0.707509881422925</v>
      </c>
      <c r="D185" s="17" t="n">
        <f aca="false">'CalLite Replacement'!B778</f>
        <v>989.7</v>
      </c>
      <c r="E185" s="24" t="n">
        <f aca="false">'CalLite Replacement'!C705</f>
        <v>32.17158633</v>
      </c>
      <c r="F185" s="24" t="n">
        <f aca="false">'CalLite Replacement'!D705</f>
        <v>106.4953558</v>
      </c>
      <c r="G185" s="38" t="n">
        <v>17.0322950819672</v>
      </c>
      <c r="H185" s="24" t="n">
        <f aca="false">'CalLite Replacement'!E675</f>
        <v>75.78094168</v>
      </c>
      <c r="I185" s="24" t="n">
        <f aca="false">'CalLite Replacement'!F681</f>
        <v>43.08008391</v>
      </c>
      <c r="J185" s="24" t="n">
        <f aca="false">'CalLite Replacement'!G681</f>
        <v>91.8668545</v>
      </c>
      <c r="K185" s="24" t="n">
        <f aca="false">'CalLite Replacement'!H765</f>
        <v>9.63</v>
      </c>
      <c r="L185" s="24" t="n">
        <f aca="false">'CalLite Replacement'!I783</f>
        <v>150</v>
      </c>
      <c r="M185" s="24" t="n">
        <f aca="false">'CalLite Replacement'!J745</f>
        <v>71.59326609</v>
      </c>
      <c r="N185" s="24" t="n">
        <f aca="false">'CalLite Replacement'!K705</f>
        <v>190.4032613</v>
      </c>
      <c r="O185" s="24" t="n">
        <f aca="false">'CalLite Replacement'!L705</f>
        <v>143.5236908</v>
      </c>
      <c r="P185" s="24" t="n">
        <f aca="false">'CalLite Replacement'!M705</f>
        <v>80.27072725</v>
      </c>
      <c r="Q185" s="24" t="n">
        <f aca="false">'CalLite Replacement'!N705</f>
        <v>21.53856724</v>
      </c>
      <c r="R185" s="24" t="n">
        <f aca="false">'CalLite Replacement'!O771</f>
        <v>1700</v>
      </c>
      <c r="S185" s="24" t="n">
        <f aca="false">'CalLite Replacement'!P759</f>
        <v>228.7</v>
      </c>
      <c r="T185" s="24" t="n">
        <f aca="false">'CalLite Replacement'!Q705</f>
        <v>68.21445441</v>
      </c>
      <c r="U185" s="39" t="n">
        <v>188</v>
      </c>
      <c r="V185" s="24" t="n">
        <f aca="false">'CalLite Replacement'!R705</f>
        <v>14.5035096</v>
      </c>
      <c r="W185" s="24" t="n">
        <f aca="false">'CalLite Replacement'!S638</f>
        <v>5539</v>
      </c>
      <c r="X185" s="24" t="n">
        <f aca="false">'CalLite Replacement'!T647</f>
        <v>4910</v>
      </c>
      <c r="Y185" s="24" t="n">
        <f aca="false">'CalLite Replacement'!U640</f>
        <v>11176</v>
      </c>
      <c r="Z185" s="24" t="n">
        <f aca="false">'CalLite Replacement'!V771</f>
        <v>582.9</v>
      </c>
      <c r="AA185" s="24" t="n">
        <f aca="false">'CalLite Replacement'!W803</f>
        <v>915.5</v>
      </c>
      <c r="AB185" s="24" t="n">
        <f aca="false">'CalLite Replacement'!X781</f>
        <v>256.5</v>
      </c>
      <c r="AC185" s="24" t="n">
        <f aca="false">'CalLite Replacement'!Y681</f>
        <v>144.0570095</v>
      </c>
      <c r="AD185" s="24" t="n">
        <f aca="false">'CalLite Replacement'!Z705</f>
        <v>66.37420451</v>
      </c>
      <c r="AE185" s="24" t="n">
        <f aca="false">'CalLite Replacement'!AA630</f>
        <v>150</v>
      </c>
      <c r="AF185" s="24" t="n">
        <f aca="false">'CalLite Replacement'!AB612</f>
        <v>600</v>
      </c>
      <c r="AG185" s="17"/>
      <c r="AI185" s="17"/>
    </row>
    <row r="186" customFormat="false" ht="15" hidden="false" customHeight="false" outlineLevel="0" collapsed="false">
      <c r="A186" s="37" t="n">
        <v>31047</v>
      </c>
      <c r="B186" s="24" t="n">
        <f aca="false">B185+1</f>
        <v>180</v>
      </c>
      <c r="C186" s="17" t="n">
        <f aca="false">B186/($B$1+1)</f>
        <v>0.711462450592885</v>
      </c>
      <c r="D186" s="17" t="n">
        <f aca="false">'CalLite Replacement'!B720</f>
        <v>988</v>
      </c>
      <c r="E186" s="24" t="n">
        <f aca="false">'CalLite Replacement'!C744</f>
        <v>32.14068336</v>
      </c>
      <c r="F186" s="24" t="n">
        <f aca="false">'CalLite Replacement'!D744</f>
        <v>106.3930598</v>
      </c>
      <c r="G186" s="38" t="n">
        <v>16.9972131147541</v>
      </c>
      <c r="H186" s="24" t="n">
        <f aca="false">'CalLite Replacement'!E806</f>
        <v>75.30193929</v>
      </c>
      <c r="I186" s="24" t="n">
        <f aca="false">'CalLite Replacement'!F754</f>
        <v>42.71444977</v>
      </c>
      <c r="J186" s="24" t="n">
        <f aca="false">'CalLite Replacement'!G754</f>
        <v>91.08715178</v>
      </c>
      <c r="K186" s="24" t="n">
        <f aca="false">'CalLite Replacement'!H790</f>
        <v>9.434</v>
      </c>
      <c r="L186" s="24" t="n">
        <f aca="false">'CalLite Replacement'!I784</f>
        <v>150</v>
      </c>
      <c r="M186" s="24" t="n">
        <f aca="false">'CalLite Replacement'!J694</f>
        <v>71.22536171</v>
      </c>
      <c r="N186" s="24" t="n">
        <f aca="false">'CalLite Replacement'!K744</f>
        <v>190.2203662</v>
      </c>
      <c r="O186" s="24" t="n">
        <f aca="false">'CalLite Replacement'!L744</f>
        <v>143.3858267</v>
      </c>
      <c r="P186" s="24" t="n">
        <f aca="false">'CalLite Replacement'!M744</f>
        <v>80.19362183</v>
      </c>
      <c r="Q186" s="24" t="n">
        <f aca="false">'CalLite Replacement'!N744</f>
        <v>21.517878</v>
      </c>
      <c r="R186" s="24" t="n">
        <f aca="false">'CalLite Replacement'!O773</f>
        <v>1700</v>
      </c>
      <c r="S186" s="24" t="n">
        <f aca="false">'CalLite Replacement'!P824</f>
        <v>228.7</v>
      </c>
      <c r="T186" s="24" t="n">
        <f aca="false">'CalLite Replacement'!Q744</f>
        <v>68.14892985</v>
      </c>
      <c r="U186" s="39" t="n">
        <v>185</v>
      </c>
      <c r="V186" s="24" t="n">
        <f aca="false">'CalLite Replacement'!R744</f>
        <v>14.489578</v>
      </c>
      <c r="W186" s="24" t="n">
        <f aca="false">'CalLite Replacement'!S760</f>
        <v>5528</v>
      </c>
      <c r="X186" s="24" t="n">
        <f aca="false">'CalLite Replacement'!T722</f>
        <v>4892</v>
      </c>
      <c r="Y186" s="24" t="n">
        <f aca="false">'CalLite Replacement'!U790</f>
        <v>11058</v>
      </c>
      <c r="Z186" s="24" t="n">
        <f aca="false">'CalLite Replacement'!V747</f>
        <v>575.6</v>
      </c>
      <c r="AA186" s="24" t="n">
        <f aca="false">'CalLite Replacement'!W747</f>
        <v>913.5</v>
      </c>
      <c r="AB186" s="24" t="n">
        <f aca="false">'CalLite Replacement'!X803</f>
        <v>248.4</v>
      </c>
      <c r="AC186" s="24" t="n">
        <f aca="false">'CalLite Replacement'!Y754</f>
        <v>142.8343527</v>
      </c>
      <c r="AD186" s="24" t="n">
        <f aca="false">'CalLite Replacement'!Z744</f>
        <v>66.31044763</v>
      </c>
      <c r="AE186" s="24" t="n">
        <f aca="false">'CalLite Replacement'!AA631</f>
        <v>150</v>
      </c>
      <c r="AF186" s="24" t="n">
        <f aca="false">'CalLite Replacement'!AB636</f>
        <v>600</v>
      </c>
      <c r="AG186" s="17"/>
      <c r="AI186" s="17"/>
    </row>
    <row r="187" customFormat="false" ht="15" hidden="false" customHeight="false" outlineLevel="0" collapsed="false">
      <c r="A187" s="37" t="n">
        <v>31078</v>
      </c>
      <c r="B187" s="24" t="n">
        <f aca="false">B186+1</f>
        <v>181</v>
      </c>
      <c r="C187" s="17" t="n">
        <f aca="false">B187/($B$1+1)</f>
        <v>0.715415019762846</v>
      </c>
      <c r="D187" s="17" t="n">
        <f aca="false">'CalLite Replacement'!B774</f>
        <v>968.7</v>
      </c>
      <c r="E187" s="24" t="n">
        <f aca="false">'CalLite Replacement'!C830</f>
        <v>31.87810798</v>
      </c>
      <c r="F187" s="24" t="n">
        <f aca="false">'CalLite Replacement'!D830</f>
        <v>105.5238749</v>
      </c>
      <c r="G187" s="38" t="n">
        <v>16.8393442622951</v>
      </c>
      <c r="H187" s="24" t="n">
        <f aca="false">'CalLite Replacement'!E753</f>
        <v>75.27752514</v>
      </c>
      <c r="I187" s="24" t="n">
        <f aca="false">'CalLite Replacement'!F599</f>
        <v>42.2235216</v>
      </c>
      <c r="J187" s="24" t="n">
        <f aca="false">'CalLite Replacement'!G599</f>
        <v>90.04026371</v>
      </c>
      <c r="K187" s="24" t="n">
        <f aca="false">'CalLite Replacement'!H634</f>
        <v>9.429</v>
      </c>
      <c r="L187" s="24" t="n">
        <f aca="false">'CalLite Replacement'!I785</f>
        <v>150</v>
      </c>
      <c r="M187" s="24" t="n">
        <f aca="false">'CalLite Replacement'!J644</f>
        <v>69.93964172</v>
      </c>
      <c r="N187" s="24" t="n">
        <f aca="false">'CalLite Replacement'!K830</f>
        <v>188.6663487</v>
      </c>
      <c r="O187" s="24" t="n">
        <f aca="false">'CalLite Replacement'!L830</f>
        <v>142.214427</v>
      </c>
      <c r="P187" s="24" t="n">
        <f aca="false">'CalLite Replacement'!M830</f>
        <v>79.53847489</v>
      </c>
      <c r="Q187" s="24" t="n">
        <f aca="false">'CalLite Replacement'!N830</f>
        <v>21.34208632</v>
      </c>
      <c r="R187" s="24" t="n">
        <f aca="false">'CalLite Replacement'!O774</f>
        <v>1700</v>
      </c>
      <c r="S187" s="24" t="n">
        <f aca="false">'CalLite Replacement'!P621</f>
        <v>228</v>
      </c>
      <c r="T187" s="24" t="n">
        <f aca="false">'CalLite Replacement'!Q830</f>
        <v>67.5921828</v>
      </c>
      <c r="U187" s="39" t="n">
        <v>183</v>
      </c>
      <c r="V187" s="24" t="n">
        <f aca="false">'CalLite Replacement'!R830</f>
        <v>14.37120446</v>
      </c>
      <c r="W187" s="24" t="n">
        <f aca="false">'CalLite Replacement'!S748</f>
        <v>5491</v>
      </c>
      <c r="X187" s="24" t="n">
        <f aca="false">'CalLite Replacement'!T599</f>
        <v>4848</v>
      </c>
      <c r="Y187" s="24" t="n">
        <f aca="false">'CalLite Replacement'!U669</f>
        <v>10919</v>
      </c>
      <c r="Z187" s="24" t="n">
        <f aca="false">'CalLite Replacement'!V619</f>
        <v>563.4</v>
      </c>
      <c r="AA187" s="24" t="n">
        <f aca="false">'CalLite Replacement'!W606</f>
        <v>912.9</v>
      </c>
      <c r="AB187" s="24" t="n">
        <f aca="false">'CalLite Replacement'!X738</f>
        <v>236</v>
      </c>
      <c r="AC187" s="24" t="n">
        <f aca="false">'CalLite Replacement'!Y599</f>
        <v>141.1927207</v>
      </c>
      <c r="AD187" s="24" t="n">
        <f aca="false">'CalLite Replacement'!Z830</f>
        <v>65.76872017</v>
      </c>
      <c r="AE187" s="24" t="n">
        <f aca="false">'CalLite Replacement'!AA747</f>
        <v>150</v>
      </c>
      <c r="AF187" s="24" t="n">
        <f aca="false">'CalLite Replacement'!AB660</f>
        <v>600</v>
      </c>
      <c r="AG187" s="17"/>
      <c r="AI187" s="17"/>
    </row>
    <row r="188" customFormat="false" ht="15" hidden="false" customHeight="false" outlineLevel="0" collapsed="false">
      <c r="A188" s="37" t="n">
        <v>31106</v>
      </c>
      <c r="B188" s="24" t="n">
        <f aca="false">B187+1</f>
        <v>182</v>
      </c>
      <c r="C188" s="17" t="n">
        <f aca="false">B188/($B$1+1)</f>
        <v>0.719367588932806</v>
      </c>
      <c r="D188" s="17" t="n">
        <f aca="false">'CalLite Replacement'!B760</f>
        <v>963</v>
      </c>
      <c r="E188" s="24" t="n">
        <f aca="false">'CalLite Replacement'!C770</f>
        <v>31.70392929</v>
      </c>
      <c r="F188" s="24" t="n">
        <f aca="false">'CalLite Replacement'!D770</f>
        <v>104.9473033</v>
      </c>
      <c r="G188" s="38" t="n">
        <v>16.7691803278689</v>
      </c>
      <c r="H188" s="24" t="n">
        <f aca="false">'CalLite Replacement'!E588</f>
        <v>75.24513726</v>
      </c>
      <c r="I188" s="24" t="n">
        <f aca="false">'CalLite Replacement'!F706</f>
        <v>41.45095422</v>
      </c>
      <c r="J188" s="24" t="n">
        <f aca="false">'CalLite Replacement'!G706</f>
        <v>88.3927893</v>
      </c>
      <c r="K188" s="24" t="n">
        <f aca="false">'CalLite Replacement'!H609</f>
        <v>9.387</v>
      </c>
      <c r="L188" s="24" t="n">
        <f aca="false">'CalLite Replacement'!I786</f>
        <v>150</v>
      </c>
      <c r="M188" s="24" t="n">
        <f aca="false">'CalLite Replacement'!J600</f>
        <v>69.40505764</v>
      </c>
      <c r="N188" s="24" t="n">
        <f aca="false">'CalLite Replacement'!K770</f>
        <v>187.6354952</v>
      </c>
      <c r="O188" s="24" t="n">
        <f aca="false">'CalLite Replacement'!L770</f>
        <v>141.437382</v>
      </c>
      <c r="P188" s="24" t="n">
        <f aca="false">'CalLite Replacement'!M770</f>
        <v>79.10388486</v>
      </c>
      <c r="Q188" s="24" t="n">
        <f aca="false">'CalLite Replacement'!N770</f>
        <v>21.22547535</v>
      </c>
      <c r="R188" s="24" t="n">
        <f aca="false">'CalLite Replacement'!O796</f>
        <v>1700</v>
      </c>
      <c r="S188" s="24" t="n">
        <f aca="false">'CalLite Replacement'!P629</f>
        <v>225.2</v>
      </c>
      <c r="T188" s="24" t="n">
        <f aca="false">'CalLite Replacement'!Q770</f>
        <v>67.22286607</v>
      </c>
      <c r="U188" s="39" t="n">
        <v>177</v>
      </c>
      <c r="V188" s="24" t="n">
        <f aca="false">'CalLite Replacement'!R770</f>
        <v>14.29268168</v>
      </c>
      <c r="W188" s="24" t="n">
        <f aca="false">'CalLite Replacement'!S722</f>
        <v>5473</v>
      </c>
      <c r="X188" s="24" t="n">
        <f aca="false">'CalLite Replacement'!T817</f>
        <v>4760</v>
      </c>
      <c r="Y188" s="24" t="n">
        <f aca="false">'CalLite Replacement'!U617</f>
        <v>10629</v>
      </c>
      <c r="Z188" s="24" t="n">
        <f aca="false">'CalLite Replacement'!V770</f>
        <v>552.3</v>
      </c>
      <c r="AA188" s="24" t="n">
        <f aca="false">'CalLite Replacement'!W758</f>
        <v>905.7</v>
      </c>
      <c r="AB188" s="24" t="n">
        <f aca="false">'CalLite Replacement'!X737</f>
        <v>234.6</v>
      </c>
      <c r="AC188" s="24" t="n">
        <f aca="false">'CalLite Replacement'!Y706</f>
        <v>138.6093054</v>
      </c>
      <c r="AD188" s="24" t="n">
        <f aca="false">'CalLite Replacement'!Z770</f>
        <v>65.40936666</v>
      </c>
      <c r="AE188" s="24" t="n">
        <f aca="false">'CalLite Replacement'!AA750</f>
        <v>150</v>
      </c>
      <c r="AF188" s="24" t="n">
        <f aca="false">'CalLite Replacement'!AB672</f>
        <v>600</v>
      </c>
      <c r="AG188" s="17"/>
      <c r="AI188" s="17"/>
    </row>
    <row r="189" customFormat="false" ht="15" hidden="false" customHeight="false" outlineLevel="0" collapsed="false">
      <c r="A189" s="37" t="n">
        <v>31137</v>
      </c>
      <c r="B189" s="24" t="n">
        <f aca="false">B188+1</f>
        <v>183</v>
      </c>
      <c r="C189" s="17" t="n">
        <f aca="false">B189/($B$1+1)</f>
        <v>0.723320158102767</v>
      </c>
      <c r="D189" s="17" t="n">
        <f aca="false">'CalLite Replacement'!B672</f>
        <v>918.8</v>
      </c>
      <c r="E189" s="24" t="n">
        <f aca="false">'CalLite Replacement'!C818</f>
        <v>30.93326462</v>
      </c>
      <c r="F189" s="24" t="n">
        <f aca="false">'CalLite Replacement'!D818</f>
        <v>102.3962259</v>
      </c>
      <c r="G189" s="38" t="n">
        <v>15.1904918032787</v>
      </c>
      <c r="H189" s="24" t="n">
        <f aca="false">'CalLite Replacement'!E744</f>
        <v>72.66541188</v>
      </c>
      <c r="I189" s="24" t="n">
        <f aca="false">'CalLite Replacement'!F791</f>
        <v>41.13908386</v>
      </c>
      <c r="J189" s="24" t="n">
        <f aca="false">'CalLite Replacement'!G791</f>
        <v>87.72773606</v>
      </c>
      <c r="K189" s="24" t="n">
        <f aca="false">'CalLite Replacement'!H830</f>
        <v>9.115</v>
      </c>
      <c r="L189" s="24" t="n">
        <f aca="false">'CalLite Replacement'!I793</f>
        <v>150</v>
      </c>
      <c r="M189" s="24" t="n">
        <f aca="false">'CalLite Replacement'!J683</f>
        <v>69.26809606</v>
      </c>
      <c r="N189" s="24" t="n">
        <f aca="false">'CalLite Replacement'!K818</f>
        <v>183.0744187</v>
      </c>
      <c r="O189" s="24" t="n">
        <f aca="false">'CalLite Replacement'!L818</f>
        <v>137.9992973</v>
      </c>
      <c r="P189" s="24" t="n">
        <f aca="false">'CalLite Replacement'!M818</f>
        <v>77.18101377</v>
      </c>
      <c r="Q189" s="24" t="n">
        <f aca="false">'CalLite Replacement'!N818</f>
        <v>20.70952278</v>
      </c>
      <c r="R189" s="24" t="n">
        <f aca="false">'CalLite Replacement'!O797</f>
        <v>1700</v>
      </c>
      <c r="S189" s="24" t="n">
        <f aca="false">'CalLite Replacement'!P754</f>
        <v>224.2</v>
      </c>
      <c r="T189" s="24" t="n">
        <f aca="false">'CalLite Replacement'!Q818</f>
        <v>65.58880087</v>
      </c>
      <c r="U189" s="39" t="n">
        <v>175</v>
      </c>
      <c r="V189" s="24" t="n">
        <f aca="false">'CalLite Replacement'!R818</f>
        <v>13.94525267</v>
      </c>
      <c r="W189" s="24" t="n">
        <f aca="false">'CalLite Replacement'!S651</f>
        <v>5382</v>
      </c>
      <c r="X189" s="24" t="n">
        <f aca="false">'CalLite Replacement'!T819</f>
        <v>4760</v>
      </c>
      <c r="Y189" s="24" t="n">
        <f aca="false">'CalLite Replacement'!U638</f>
        <v>10475</v>
      </c>
      <c r="Z189" s="24" t="n">
        <f aca="false">'CalLite Replacement'!V717</f>
        <v>551.6</v>
      </c>
      <c r="AA189" s="24" t="n">
        <f aca="false">'CalLite Replacement'!W754</f>
        <v>899.2</v>
      </c>
      <c r="AB189" s="24" t="n">
        <f aca="false">'CalLite Replacement'!X714</f>
        <v>231.7</v>
      </c>
      <c r="AC189" s="24" t="n">
        <f aca="false">'CalLite Replacement'!Y791</f>
        <v>137.5664311</v>
      </c>
      <c r="AD189" s="24" t="n">
        <f aca="false">'CalLite Replacement'!Z818</f>
        <v>63.81938432</v>
      </c>
      <c r="AE189" s="24" t="n">
        <f aca="false">'CalLite Replacement'!AA751</f>
        <v>150</v>
      </c>
      <c r="AF189" s="24" t="n">
        <f aca="false">'CalLite Replacement'!AB720</f>
        <v>600</v>
      </c>
      <c r="AG189" s="17"/>
      <c r="AI189" s="17"/>
    </row>
    <row r="190" customFormat="false" ht="15" hidden="false" customHeight="false" outlineLevel="0" collapsed="false">
      <c r="A190" s="37" t="n">
        <v>31167</v>
      </c>
      <c r="B190" s="24" t="n">
        <f aca="false">B189+1</f>
        <v>184</v>
      </c>
      <c r="C190" s="17" t="n">
        <f aca="false">B190/($B$1+1)</f>
        <v>0.727272727272727</v>
      </c>
      <c r="D190" s="17" t="n">
        <f aca="false">'CalLite Replacement'!B801</f>
        <v>912.7</v>
      </c>
      <c r="E190" s="24" t="n">
        <f aca="false">'CalLite Replacement'!C756</f>
        <v>30.3069925</v>
      </c>
      <c r="F190" s="24" t="n">
        <f aca="false">'CalLite Replacement'!D756</f>
        <v>100.323121</v>
      </c>
      <c r="G190" s="38" t="n">
        <v>15.0677049180328</v>
      </c>
      <c r="H190" s="24" t="n">
        <f aca="false">'CalLite Replacement'!E819</f>
        <v>72.60811835</v>
      </c>
      <c r="I190" s="24" t="n">
        <f aca="false">'CalLite Replacement'!F777</f>
        <v>40.79387261</v>
      </c>
      <c r="J190" s="24" t="n">
        <f aca="false">'CalLite Replacement'!G777</f>
        <v>86.9915845</v>
      </c>
      <c r="K190" s="24" t="n">
        <f aca="false">'CalLite Replacement'!H818</f>
        <v>9.046</v>
      </c>
      <c r="L190" s="24" t="n">
        <f aca="false">'CalLite Replacement'!I794</f>
        <v>150</v>
      </c>
      <c r="M190" s="24" t="n">
        <f aca="false">'CalLite Replacement'!J670</f>
        <v>67.85116999</v>
      </c>
      <c r="N190" s="24" t="n">
        <f aca="false">'CalLite Replacement'!K756</f>
        <v>179.3679103</v>
      </c>
      <c r="O190" s="24" t="n">
        <f aca="false">'CalLite Replacement'!L756</f>
        <v>135.2053759</v>
      </c>
      <c r="P190" s="24" t="n">
        <f aca="false">'CalLite Replacement'!M756</f>
        <v>75.61841384</v>
      </c>
      <c r="Q190" s="24" t="n">
        <f aca="false">'CalLite Replacement'!N756</f>
        <v>20.29023963</v>
      </c>
      <c r="R190" s="24" t="n">
        <f aca="false">'CalLite Replacement'!O798</f>
        <v>1700</v>
      </c>
      <c r="S190" s="24" t="n">
        <f aca="false">'CalLite Replacement'!P774</f>
        <v>223.9</v>
      </c>
      <c r="T190" s="24" t="n">
        <f aca="false">'CalLite Replacement'!Q756</f>
        <v>64.26089585</v>
      </c>
      <c r="U190" s="39" t="n">
        <v>172</v>
      </c>
      <c r="V190" s="24" t="n">
        <f aca="false">'CalLite Replacement'!R756</f>
        <v>13.66291833</v>
      </c>
      <c r="W190" s="24" t="n">
        <f aca="false">'CalLite Replacement'!S773</f>
        <v>5287</v>
      </c>
      <c r="X190" s="24" t="n">
        <f aca="false">'CalLite Replacement'!T789</f>
        <v>4736</v>
      </c>
      <c r="Y190" s="24" t="n">
        <f aca="false">'CalLite Replacement'!U674</f>
        <v>10275</v>
      </c>
      <c r="Z190" s="24" t="n">
        <f aca="false">'CalLite Replacement'!V790</f>
        <v>550.5</v>
      </c>
      <c r="AA190" s="24" t="n">
        <f aca="false">'CalLite Replacement'!W746</f>
        <v>893.4</v>
      </c>
      <c r="AB190" s="24" t="n">
        <f aca="false">'CalLite Replacement'!X642</f>
        <v>229.6</v>
      </c>
      <c r="AC190" s="24" t="n">
        <f aca="false">'CalLite Replacement'!Y777</f>
        <v>136.4120671</v>
      </c>
      <c r="AD190" s="24" t="n">
        <f aca="false">'CalLite Replacement'!Z756</f>
        <v>62.52730275</v>
      </c>
      <c r="AE190" s="24" t="n">
        <f aca="false">'CalLite Replacement'!AA759</f>
        <v>150</v>
      </c>
      <c r="AF190" s="24" t="n">
        <f aca="false">'CalLite Replacement'!AB744</f>
        <v>600</v>
      </c>
      <c r="AG190" s="17"/>
      <c r="AI190" s="17"/>
    </row>
    <row r="191" customFormat="false" ht="15" hidden="false" customHeight="false" outlineLevel="0" collapsed="false">
      <c r="A191" s="37" t="n">
        <v>31198</v>
      </c>
      <c r="B191" s="24" t="n">
        <f aca="false">B190+1</f>
        <v>185</v>
      </c>
      <c r="C191" s="17" t="n">
        <f aca="false">B191/($B$1+1)</f>
        <v>0.731225296442688</v>
      </c>
      <c r="D191" s="17" t="n">
        <f aca="false">'CalLite Replacement'!B674</f>
        <v>908.5</v>
      </c>
      <c r="E191" s="24" t="n">
        <f aca="false">'CalLite Replacement'!C655</f>
        <v>30.11981992</v>
      </c>
      <c r="F191" s="24" t="n">
        <f aca="false">'CalLite Replacement'!D655</f>
        <v>99.7035367</v>
      </c>
      <c r="G191" s="38" t="n">
        <v>14.4888524590164</v>
      </c>
      <c r="H191" s="24" t="n">
        <f aca="false">'CalLite Replacement'!E684</f>
        <v>70.77837483</v>
      </c>
      <c r="I191" s="24" t="n">
        <f aca="false">'CalLite Replacement'!F756</f>
        <v>40.47746606</v>
      </c>
      <c r="J191" s="24" t="n">
        <f aca="false">'CalLite Replacement'!G756</f>
        <v>86.31685798</v>
      </c>
      <c r="K191" s="24" t="n">
        <f aca="false">'CalLite Replacement'!H621</f>
        <v>8.959</v>
      </c>
      <c r="L191" s="24" t="n">
        <f aca="false">'CalLite Replacement'!I795</f>
        <v>150</v>
      </c>
      <c r="M191" s="24" t="n">
        <f aca="false">'CalLite Replacement'!J643</f>
        <v>66.5243669</v>
      </c>
      <c r="N191" s="24" t="n">
        <f aca="false">'CalLite Replacement'!K655</f>
        <v>178.2601543</v>
      </c>
      <c r="O191" s="24" t="n">
        <f aca="false">'CalLite Replacement'!L655</f>
        <v>134.3703626</v>
      </c>
      <c r="P191" s="24" t="n">
        <f aca="false">'CalLite Replacement'!M655</f>
        <v>75.15140301</v>
      </c>
      <c r="Q191" s="24" t="n">
        <f aca="false">'CalLite Replacement'!N655</f>
        <v>20.16492939</v>
      </c>
      <c r="R191" s="24" t="n">
        <f aca="false">'CalLite Replacement'!O799</f>
        <v>1700</v>
      </c>
      <c r="S191" s="24" t="n">
        <f aca="false">'CalLite Replacement'!P789</f>
        <v>222.1</v>
      </c>
      <c r="T191" s="24" t="n">
        <f aca="false">'CalLite Replacement'!Q655</f>
        <v>63.86402777</v>
      </c>
      <c r="U191" s="39" t="n">
        <v>170</v>
      </c>
      <c r="V191" s="24" t="n">
        <f aca="false">'CalLite Replacement'!R655</f>
        <v>13.57853768</v>
      </c>
      <c r="W191" s="24" t="n">
        <f aca="false">'CalLite Replacement'!S649</f>
        <v>5276</v>
      </c>
      <c r="X191" s="24" t="n">
        <f aca="false">'CalLite Replacement'!T637</f>
        <v>4715</v>
      </c>
      <c r="Y191" s="24" t="n">
        <f aca="false">'CalLite Replacement'!U590</f>
        <v>10236</v>
      </c>
      <c r="Z191" s="24" t="n">
        <f aca="false">'CalLite Replacement'!V822</f>
        <v>544.2</v>
      </c>
      <c r="AA191" s="24" t="n">
        <f aca="false">'CalLite Replacement'!W619</f>
        <v>891.4</v>
      </c>
      <c r="AB191" s="24" t="n">
        <f aca="false">'CalLite Replacement'!X618</f>
        <v>228.6</v>
      </c>
      <c r="AC191" s="24" t="n">
        <f aca="false">'CalLite Replacement'!Y756</f>
        <v>135.3540241</v>
      </c>
      <c r="AD191" s="24" t="n">
        <f aca="false">'CalLite Replacement'!Z655</f>
        <v>62.14114115</v>
      </c>
      <c r="AE191" s="24" t="n">
        <f aca="false">'CalLite Replacement'!AA762</f>
        <v>150</v>
      </c>
      <c r="AF191" s="24" t="n">
        <f aca="false">'CalLite Replacement'!AB768</f>
        <v>600</v>
      </c>
      <c r="AG191" s="17"/>
      <c r="AI191" s="17"/>
    </row>
    <row r="192" customFormat="false" ht="15" hidden="false" customHeight="false" outlineLevel="0" collapsed="false">
      <c r="A192" s="37" t="n">
        <v>31228</v>
      </c>
      <c r="B192" s="24" t="n">
        <f aca="false">B191+1</f>
        <v>186</v>
      </c>
      <c r="C192" s="17" t="n">
        <f aca="false">B192/($B$1+1)</f>
        <v>0.735177865612648</v>
      </c>
      <c r="D192" s="17" t="n">
        <f aca="false">'CalLite Replacement'!B749</f>
        <v>898.8</v>
      </c>
      <c r="E192" s="24" t="n">
        <f aca="false">'CalLite Replacement'!C766</f>
        <v>30.0292286</v>
      </c>
      <c r="F192" s="24" t="n">
        <f aca="false">'CalLite Replacement'!D766</f>
        <v>99.40365858</v>
      </c>
      <c r="G192" s="38" t="n">
        <v>14.4011475409836</v>
      </c>
      <c r="H192" s="24" t="n">
        <f aca="false">'CalLite Replacement'!E743</f>
        <v>70.71022496</v>
      </c>
      <c r="I192" s="24" t="n">
        <f aca="false">'CalLite Replacement'!F610</f>
        <v>40.46806058</v>
      </c>
      <c r="J192" s="24" t="n">
        <f aca="false">'CalLite Replacement'!G610</f>
        <v>86.29680111</v>
      </c>
      <c r="K192" s="24" t="n">
        <f aca="false">'CalLite Replacement'!H620</f>
        <v>8.936</v>
      </c>
      <c r="L192" s="24" t="n">
        <f aca="false">'CalLite Replacement'!I796</f>
        <v>150</v>
      </c>
      <c r="M192" s="24" t="n">
        <f aca="false">'CalLite Replacement'!J794</f>
        <v>66.33856246</v>
      </c>
      <c r="N192" s="24" t="n">
        <f aca="false">'CalLite Replacement'!K766</f>
        <v>177.7240016</v>
      </c>
      <c r="O192" s="24" t="n">
        <f aca="false">'CalLite Replacement'!L766</f>
        <v>133.9662172</v>
      </c>
      <c r="P192" s="24" t="n">
        <f aca="false">'CalLite Replacement'!M766</f>
        <v>74.92537029</v>
      </c>
      <c r="Q192" s="24" t="n">
        <f aca="false">'CalLite Replacement'!N766</f>
        <v>20.10427937</v>
      </c>
      <c r="R192" s="24" t="n">
        <f aca="false">'CalLite Replacement'!O808</f>
        <v>1593</v>
      </c>
      <c r="S192" s="24" t="n">
        <f aca="false">'CalLite Replacement'!P831</f>
        <v>221.4</v>
      </c>
      <c r="T192" s="24" t="n">
        <f aca="false">'CalLite Replacement'!Q766</f>
        <v>63.67194407</v>
      </c>
      <c r="U192" s="39" t="n">
        <v>167</v>
      </c>
      <c r="V192" s="24" t="n">
        <f aca="false">'CalLite Replacement'!R766</f>
        <v>13.53769754</v>
      </c>
      <c r="W192" s="24" t="n">
        <f aca="false">'CalLite Replacement'!S808</f>
        <v>5246</v>
      </c>
      <c r="X192" s="24" t="n">
        <f aca="false">'CalLite Replacement'!T638</f>
        <v>4715</v>
      </c>
      <c r="Y192" s="24" t="n">
        <f aca="false">'CalLite Replacement'!U733</f>
        <v>10202</v>
      </c>
      <c r="Z192" s="24" t="n">
        <f aca="false">'CalLite Replacement'!V712</f>
        <v>536.1</v>
      </c>
      <c r="AA192" s="24" t="n">
        <f aca="false">'CalLite Replacement'!W593</f>
        <v>890.7</v>
      </c>
      <c r="AB192" s="24" t="n">
        <f aca="false">'CalLite Replacement'!X713</f>
        <v>228.5</v>
      </c>
      <c r="AC192" s="24" t="n">
        <f aca="false">'CalLite Replacement'!Y610</f>
        <v>135.3225727</v>
      </c>
      <c r="AD192" s="24" t="n">
        <f aca="false">'CalLite Replacement'!Z766</f>
        <v>61.95423937</v>
      </c>
      <c r="AE192" s="24" t="n">
        <f aca="false">'CalLite Replacement'!AA763</f>
        <v>150</v>
      </c>
      <c r="AF192" s="24" t="n">
        <f aca="false">'CalLite Replacement'!AB780</f>
        <v>600</v>
      </c>
      <c r="AG192" s="17"/>
      <c r="AI192" s="17"/>
    </row>
    <row r="193" customFormat="false" ht="15" hidden="false" customHeight="false" outlineLevel="0" collapsed="false">
      <c r="A193" s="37" t="n">
        <v>31259</v>
      </c>
      <c r="B193" s="24" t="n">
        <f aca="false">B192+1</f>
        <v>187</v>
      </c>
      <c r="C193" s="17" t="n">
        <f aca="false">B193/($B$1+1)</f>
        <v>0.739130434782609</v>
      </c>
      <c r="D193" s="17" t="n">
        <f aca="false">'CalLite Replacement'!B652</f>
        <v>875.1</v>
      </c>
      <c r="E193" s="24" t="n">
        <f aca="false">'CalLite Replacement'!C801</f>
        <v>29.71848637</v>
      </c>
      <c r="F193" s="24" t="n">
        <f aca="false">'CalLite Replacement'!D801</f>
        <v>98.3750303</v>
      </c>
      <c r="G193" s="38" t="n">
        <v>14.2081967213115</v>
      </c>
      <c r="H193" s="24" t="n">
        <f aca="false">'CalLite Replacement'!E789</f>
        <v>68.52203105</v>
      </c>
      <c r="I193" s="24" t="n">
        <f aca="false">'CalLite Replacement'!F589</f>
        <v>39.65076842</v>
      </c>
      <c r="J193" s="24" t="n">
        <f aca="false">'CalLite Replacement'!G589</f>
        <v>84.5539526</v>
      </c>
      <c r="K193" s="24" t="n">
        <f aca="false">'CalLite Replacement'!H824</f>
        <v>8.803</v>
      </c>
      <c r="L193" s="24" t="n">
        <f aca="false">'CalLite Replacement'!I805</f>
        <v>150</v>
      </c>
      <c r="M193" s="24" t="n">
        <f aca="false">'CalLite Replacement'!J599</f>
        <v>66.03691752</v>
      </c>
      <c r="N193" s="24" t="n">
        <f aca="false">'CalLite Replacement'!K801</f>
        <v>175.884915</v>
      </c>
      <c r="O193" s="24" t="n">
        <f aca="false">'CalLite Replacement'!L801</f>
        <v>132.5799358</v>
      </c>
      <c r="P193" s="24" t="n">
        <f aca="false">'CalLite Replacement'!M801</f>
        <v>74.15004314</v>
      </c>
      <c r="Q193" s="24" t="n">
        <f aca="false">'CalLite Replacement'!N801</f>
        <v>19.89624044</v>
      </c>
      <c r="R193" s="24" t="n">
        <f aca="false">'CalLite Replacement'!O628</f>
        <v>1589</v>
      </c>
      <c r="S193" s="24" t="n">
        <f aca="false">'CalLite Replacement'!P832</f>
        <v>220.6</v>
      </c>
      <c r="T193" s="24" t="n">
        <f aca="false">'CalLite Replacement'!Q801</f>
        <v>63.01306729</v>
      </c>
      <c r="U193" s="39" t="n">
        <v>166</v>
      </c>
      <c r="V193" s="24" t="n">
        <f aca="false">'CalLite Replacement'!R801</f>
        <v>13.39760955</v>
      </c>
      <c r="W193" s="24" t="n">
        <f aca="false">'CalLite Replacement'!S832</f>
        <v>5233</v>
      </c>
      <c r="X193" s="24" t="n">
        <f aca="false">'CalLite Replacement'!T639</f>
        <v>4715</v>
      </c>
      <c r="Y193" s="24" t="n">
        <f aca="false">'CalLite Replacement'!U772</f>
        <v>10173</v>
      </c>
      <c r="Z193" s="24" t="n">
        <f aca="false">'CalLite Replacement'!V807</f>
        <v>529.9</v>
      </c>
      <c r="AA193" s="24" t="n">
        <f aca="false">'CalLite Replacement'!W771</f>
        <v>886.6</v>
      </c>
      <c r="AB193" s="24" t="n">
        <f aca="false">'CalLite Replacement'!X641</f>
        <v>226.9</v>
      </c>
      <c r="AC193" s="24" t="n">
        <f aca="false">'CalLite Replacement'!Y589</f>
        <v>132.5896007</v>
      </c>
      <c r="AD193" s="24" t="n">
        <f aca="false">'CalLite Replacement'!Z801</f>
        <v>61.31313738</v>
      </c>
      <c r="AE193" s="24" t="n">
        <f aca="false">'CalLite Replacement'!AA771</f>
        <v>150</v>
      </c>
      <c r="AF193" s="24" t="n">
        <f aca="false">'CalLite Replacement'!AB783</f>
        <v>600</v>
      </c>
      <c r="AG193" s="17"/>
      <c r="AI193" s="17"/>
    </row>
    <row r="194" customFormat="false" ht="15" hidden="false" customHeight="false" outlineLevel="0" collapsed="false">
      <c r="A194" s="37" t="n">
        <v>31290</v>
      </c>
      <c r="B194" s="24" t="n">
        <f aca="false">B193+1</f>
        <v>188</v>
      </c>
      <c r="C194" s="17" t="n">
        <f aca="false">B194/($B$1+1)</f>
        <v>0.743083003952569</v>
      </c>
      <c r="D194" s="17" t="n">
        <f aca="false">'CalLite Replacement'!B793</f>
        <v>867.7</v>
      </c>
      <c r="E194" s="24" t="n">
        <f aca="false">'CalLite Replacement'!C720</f>
        <v>29.23330098</v>
      </c>
      <c r="F194" s="24" t="n">
        <f aca="false">'CalLite Replacement'!D720</f>
        <v>96.76895497</v>
      </c>
      <c r="G194" s="38" t="n">
        <v>13.752131147541</v>
      </c>
      <c r="H194" s="24" t="n">
        <f aca="false">'CalLite Replacement'!E770</f>
        <v>65.75604586</v>
      </c>
      <c r="I194" s="24" t="n">
        <f aca="false">'CalLite Replacement'!F813</f>
        <v>39.28009124</v>
      </c>
      <c r="J194" s="24" t="n">
        <f aca="false">'CalLite Replacement'!G813</f>
        <v>83.76349577</v>
      </c>
      <c r="K194" s="24" t="n">
        <f aca="false">'CalLite Replacement'!H795</f>
        <v>8.798</v>
      </c>
      <c r="L194" s="24" t="n">
        <f aca="false">'CalLite Replacement'!I806</f>
        <v>150</v>
      </c>
      <c r="M194" s="24" t="n">
        <f aca="false">'CalLite Replacement'!J744</f>
        <v>64.00791261</v>
      </c>
      <c r="N194" s="24" t="n">
        <f aca="false">'CalLite Replacement'!K720</f>
        <v>173.0134097</v>
      </c>
      <c r="O194" s="24" t="n">
        <f aca="false">'CalLite Replacement'!L720</f>
        <v>130.4154296</v>
      </c>
      <c r="P194" s="24" t="n">
        <f aca="false">'CalLite Replacement'!M720</f>
        <v>72.93946608</v>
      </c>
      <c r="Q194" s="24" t="n">
        <f aca="false">'CalLite Replacement'!N720</f>
        <v>19.57141349</v>
      </c>
      <c r="R194" s="24" t="n">
        <f aca="false">'CalLite Replacement'!O669</f>
        <v>1571</v>
      </c>
      <c r="S194" s="24" t="n">
        <f aca="false">'CalLite Replacement'!P771</f>
        <v>219.5</v>
      </c>
      <c r="T194" s="24" t="n">
        <f aca="false">'CalLite Replacement'!Q720</f>
        <v>61.98431301</v>
      </c>
      <c r="U194" s="39" t="n">
        <v>166</v>
      </c>
      <c r="V194" s="24" t="n">
        <f aca="false">'CalLite Replacement'!R720</f>
        <v>13.17887955</v>
      </c>
      <c r="W194" s="24" t="n">
        <f aca="false">'CalLite Replacement'!S781</f>
        <v>5195</v>
      </c>
      <c r="X194" s="24" t="n">
        <f aca="false">'CalLite Replacement'!T640</f>
        <v>4715</v>
      </c>
      <c r="Y194" s="24" t="n">
        <f aca="false">'CalLite Replacement'!U789</f>
        <v>10074</v>
      </c>
      <c r="Z194" s="24" t="n">
        <f aca="false">'CalLite Replacement'!V609</f>
        <v>511.9</v>
      </c>
      <c r="AA194" s="24" t="n">
        <f aca="false">'CalLite Replacement'!W830</f>
        <v>882.5</v>
      </c>
      <c r="AB194" s="24" t="n">
        <f aca="false">'CalLite Replacement'!X725</f>
        <v>226</v>
      </c>
      <c r="AC194" s="24" t="n">
        <f aca="false">'CalLite Replacement'!Y813</f>
        <v>131.3500802</v>
      </c>
      <c r="AD194" s="24" t="n">
        <f aca="false">'CalLite Replacement'!Z720</f>
        <v>60.31213624</v>
      </c>
      <c r="AE194" s="24" t="n">
        <f aca="false">'CalLite Replacement'!AA774</f>
        <v>150</v>
      </c>
      <c r="AF194" s="24" t="n">
        <f aca="false">'CalLite Replacement'!AB792</f>
        <v>600</v>
      </c>
      <c r="AG194" s="17"/>
      <c r="AI194" s="17"/>
    </row>
    <row r="195" customFormat="false" ht="15" hidden="false" customHeight="false" outlineLevel="0" collapsed="false">
      <c r="A195" s="37" t="n">
        <v>31320</v>
      </c>
      <c r="B195" s="24" t="n">
        <f aca="false">B194+1</f>
        <v>189</v>
      </c>
      <c r="C195" s="17" t="n">
        <f aca="false">B195/($B$1+1)</f>
        <v>0.74703557312253</v>
      </c>
      <c r="D195" s="17" t="n">
        <f aca="false">'CalLite Replacement'!B792</f>
        <v>864.4</v>
      </c>
      <c r="E195" s="24" t="n">
        <f aca="false">'CalLite Replacement'!C589</f>
        <v>29.1738182</v>
      </c>
      <c r="F195" s="24" t="n">
        <f aca="false">'CalLite Replacement'!D589</f>
        <v>96.57205327</v>
      </c>
      <c r="G195" s="38" t="n">
        <v>13.752131147541</v>
      </c>
      <c r="H195" s="24" t="n">
        <f aca="false">'CalLite Replacement'!E820</f>
        <v>65.73601164</v>
      </c>
      <c r="I195" s="24" t="n">
        <f aca="false">'CalLite Replacement'!F654</f>
        <v>38.94035541</v>
      </c>
      <c r="J195" s="24" t="n">
        <f aca="false">'CalLite Replacement'!G654</f>
        <v>83.03902035</v>
      </c>
      <c r="K195" s="24" t="n">
        <f aca="false">'CalLite Replacement'!H669</f>
        <v>8.756</v>
      </c>
      <c r="L195" s="24" t="n">
        <f aca="false">'CalLite Replacement'!I807</f>
        <v>150</v>
      </c>
      <c r="M195" s="24" t="n">
        <f aca="false">'CalLite Replacement'!J771</f>
        <v>62.60719857</v>
      </c>
      <c r="N195" s="24" t="n">
        <f aca="false">'CalLite Replacement'!K589</f>
        <v>172.6613687</v>
      </c>
      <c r="O195" s="24" t="n">
        <f aca="false">'CalLite Replacement'!L589</f>
        <v>130.1500654</v>
      </c>
      <c r="P195" s="24" t="n">
        <f aca="false">'CalLite Replacement'!M589</f>
        <v>72.7910517</v>
      </c>
      <c r="Q195" s="24" t="n">
        <f aca="false">'CalLite Replacement'!N589</f>
        <v>19.53159035</v>
      </c>
      <c r="R195" s="24" t="n">
        <f aca="false">'CalLite Replacement'!O627</f>
        <v>1561</v>
      </c>
      <c r="S195" s="24" t="n">
        <f aca="false">'CalLite Replacement'!P752</f>
        <v>218.8</v>
      </c>
      <c r="T195" s="24" t="n">
        <f aca="false">'CalLite Replacement'!Q589</f>
        <v>61.85818975</v>
      </c>
      <c r="U195" s="39" t="n">
        <v>154</v>
      </c>
      <c r="V195" s="24" t="n">
        <f aca="false">'CalLite Replacement'!R589</f>
        <v>13.15206368</v>
      </c>
      <c r="W195" s="24" t="n">
        <f aca="false">'CalLite Replacement'!S793</f>
        <v>5195</v>
      </c>
      <c r="X195" s="24" t="n">
        <f aca="false">'CalLite Replacement'!T605</f>
        <v>4713</v>
      </c>
      <c r="Y195" s="24" t="n">
        <f aca="false">'CalLite Replacement'!U732</f>
        <v>9851</v>
      </c>
      <c r="Z195" s="24" t="n">
        <f aca="false">'CalLite Replacement'!V759</f>
        <v>510.7</v>
      </c>
      <c r="AA195" s="24" t="n">
        <f aca="false">'CalLite Replacement'!W808</f>
        <v>881.9</v>
      </c>
      <c r="AB195" s="24" t="n">
        <f aca="false">'CalLite Replacement'!X617</f>
        <v>225.9</v>
      </c>
      <c r="AC195" s="24" t="n">
        <f aca="false">'CalLite Replacement'!Y654</f>
        <v>130.2140256</v>
      </c>
      <c r="AD195" s="24" t="n">
        <f aca="false">'CalLite Replacement'!Z589</f>
        <v>60.18941546</v>
      </c>
      <c r="AE195" s="24" t="n">
        <f aca="false">'CalLite Replacement'!AA775</f>
        <v>150</v>
      </c>
      <c r="AF195" s="24" t="n">
        <f aca="false">'CalLite Replacement'!AB816</f>
        <v>600</v>
      </c>
      <c r="AG195" s="17"/>
      <c r="AI195" s="17"/>
    </row>
    <row r="196" customFormat="false" ht="15" hidden="false" customHeight="false" outlineLevel="0" collapsed="false">
      <c r="A196" s="37" t="n">
        <v>31351</v>
      </c>
      <c r="B196" s="24" t="n">
        <f aca="false">B195+1</f>
        <v>190</v>
      </c>
      <c r="C196" s="17" t="n">
        <f aca="false">B196/($B$1+1)</f>
        <v>0.75098814229249</v>
      </c>
      <c r="D196" s="17" t="n">
        <f aca="false">'CalLite Replacement'!B780</f>
        <v>863.9</v>
      </c>
      <c r="E196" s="24" t="n">
        <f aca="false">'CalLite Replacement'!C753</f>
        <v>28.81213666</v>
      </c>
      <c r="F196" s="24" t="n">
        <f aca="false">'CalLite Replacement'!D753</f>
        <v>95.37480414</v>
      </c>
      <c r="G196" s="38" t="n">
        <v>13.3486885245902</v>
      </c>
      <c r="H196" s="24" t="n">
        <f aca="false">'CalLite Replacement'!E636</f>
        <v>62.91849338</v>
      </c>
      <c r="I196" s="24" t="n">
        <f aca="false">'CalLite Replacement'!F611</f>
        <v>38.88155233</v>
      </c>
      <c r="J196" s="24" t="n">
        <f aca="false">'CalLite Replacement'!G611</f>
        <v>82.91362472</v>
      </c>
      <c r="K196" s="24" t="n">
        <f aca="false">'CalLite Replacement'!H590</f>
        <v>8.722</v>
      </c>
      <c r="L196" s="24" t="n">
        <f aca="false">'CalLite Replacement'!I808</f>
        <v>150</v>
      </c>
      <c r="M196" s="24" t="n">
        <f aca="false">'CalLite Replacement'!J585</f>
        <v>62.53510254</v>
      </c>
      <c r="N196" s="24" t="n">
        <f aca="false">'CalLite Replacement'!K753</f>
        <v>170.5208046</v>
      </c>
      <c r="O196" s="24" t="n">
        <f aca="false">'CalLite Replacement'!L753</f>
        <v>128.5365338</v>
      </c>
      <c r="P196" s="24" t="n">
        <f aca="false">'CalLite Replacement'!M753</f>
        <v>71.88862682</v>
      </c>
      <c r="Q196" s="24" t="n">
        <f aca="false">'CalLite Replacement'!N753</f>
        <v>19.28944804</v>
      </c>
      <c r="R196" s="24" t="n">
        <f aca="false">'CalLite Replacement'!O786</f>
        <v>1556</v>
      </c>
      <c r="S196" s="24" t="n">
        <f aca="false">'CalLite Replacement'!P773</f>
        <v>218.1</v>
      </c>
      <c r="T196" s="24" t="n">
        <f aca="false">'CalLite Replacement'!Q753</f>
        <v>61.0913047</v>
      </c>
      <c r="U196" s="39" t="n">
        <v>150</v>
      </c>
      <c r="V196" s="24" t="n">
        <f aca="false">'CalLite Replacement'!R753</f>
        <v>12.98901137</v>
      </c>
      <c r="W196" s="24" t="n">
        <f aca="false">'CalLite Replacement'!S777</f>
        <v>5183</v>
      </c>
      <c r="X196" s="24" t="n">
        <f aca="false">'CalLite Replacement'!T705</f>
        <v>4634</v>
      </c>
      <c r="Y196" s="24" t="n">
        <f aca="false">'CalLite Replacement'!U803</f>
        <v>9827</v>
      </c>
      <c r="Z196" s="24" t="n">
        <f aca="false">'CalLite Replacement'!V734</f>
        <v>509.4</v>
      </c>
      <c r="AA196" s="24" t="n">
        <f aca="false">'CalLite Replacement'!W715</f>
        <v>875.8</v>
      </c>
      <c r="AB196" s="24" t="n">
        <f aca="false">'CalLite Replacement'!X630</f>
        <v>221.7</v>
      </c>
      <c r="AC196" s="24" t="n">
        <f aca="false">'CalLite Replacement'!Y611</f>
        <v>130.0173919</v>
      </c>
      <c r="AD196" s="24" t="n">
        <f aca="false">'CalLite Replacement'!Z753</f>
        <v>59.44321899</v>
      </c>
      <c r="AE196" s="24" t="n">
        <f aca="false">'CalLite Replacement'!AA783</f>
        <v>150</v>
      </c>
      <c r="AF196" s="24" t="n">
        <f aca="false">'CalLite Replacement'!AB784</f>
        <v>599.1</v>
      </c>
      <c r="AG196" s="17"/>
      <c r="AI196" s="17"/>
    </row>
    <row r="197" customFormat="false" ht="15" hidden="false" customHeight="false" outlineLevel="0" collapsed="false">
      <c r="A197" s="37" t="n">
        <v>31381</v>
      </c>
      <c r="B197" s="24" t="n">
        <f aca="false">B196+1</f>
        <v>191</v>
      </c>
      <c r="C197" s="17" t="n">
        <f aca="false">B197/($B$1+1)</f>
        <v>0.754940711462451</v>
      </c>
      <c r="D197" s="17" t="n">
        <f aca="false">'CalLite Replacement'!B651</f>
        <v>860.7</v>
      </c>
      <c r="E197" s="24" t="n">
        <f aca="false">'CalLite Replacement'!C719</f>
        <v>28.40658986</v>
      </c>
      <c r="F197" s="24" t="n">
        <f aca="false">'CalLite Replacement'!D719</f>
        <v>94.03235086</v>
      </c>
      <c r="G197" s="38" t="n">
        <v>12.1909836065574</v>
      </c>
      <c r="H197" s="24" t="n">
        <f aca="false">'CalLite Replacement'!E825</f>
        <v>62.03044946</v>
      </c>
      <c r="I197" s="24" t="n">
        <f aca="false">'CalLite Replacement'!F597</f>
        <v>38.55745245</v>
      </c>
      <c r="J197" s="24" t="n">
        <f aca="false">'CalLite Replacement'!G597</f>
        <v>82.22249246</v>
      </c>
      <c r="K197" s="24" t="n">
        <f aca="false">'CalLite Replacement'!H614</f>
        <v>8.72</v>
      </c>
      <c r="L197" s="24" t="n">
        <f aca="false">'CalLite Replacement'!I809</f>
        <v>150</v>
      </c>
      <c r="M197" s="24" t="n">
        <f aca="false">'CalLite Replacement'!J610</f>
        <v>61.52991362</v>
      </c>
      <c r="N197" s="24" t="n">
        <f aca="false">'CalLite Replacement'!K719</f>
        <v>168.1206297</v>
      </c>
      <c r="O197" s="24" t="n">
        <f aca="false">'CalLite Replacement'!L719</f>
        <v>126.7273108</v>
      </c>
      <c r="P197" s="24" t="n">
        <f aca="false">'CalLite Replacement'!M719</f>
        <v>70.87675452</v>
      </c>
      <c r="Q197" s="24" t="n">
        <f aca="false">'CalLite Replacement'!N719</f>
        <v>19.01793836</v>
      </c>
      <c r="R197" s="24" t="n">
        <f aca="false">'CalLite Replacement'!O617</f>
        <v>1553</v>
      </c>
      <c r="S197" s="24" t="n">
        <f aca="false">'CalLite Replacement'!P808</f>
        <v>213.6</v>
      </c>
      <c r="T197" s="24" t="n">
        <f aca="false">'CalLite Replacement'!Q719</f>
        <v>60.23141069</v>
      </c>
      <c r="U197" s="39" t="n">
        <v>149</v>
      </c>
      <c r="V197" s="24" t="n">
        <f aca="false">'CalLite Replacement'!R719</f>
        <v>12.80618383</v>
      </c>
      <c r="W197" s="24" t="n">
        <f aca="false">'CalLite Replacement'!S591</f>
        <v>5140</v>
      </c>
      <c r="X197" s="24" t="n">
        <f aca="false">'CalLite Replacement'!T708</f>
        <v>4634</v>
      </c>
      <c r="Y197" s="24" t="n">
        <f aca="false">'CalLite Replacement'!U647</f>
        <v>9807</v>
      </c>
      <c r="Z197" s="24" t="n">
        <f aca="false">'CalLite Replacement'!V705</f>
        <v>487.8</v>
      </c>
      <c r="AA197" s="24" t="n">
        <f aca="false">'CalLite Replacement'!W750</f>
        <v>871.4</v>
      </c>
      <c r="AB197" s="24" t="n">
        <f aca="false">'CalLite Replacement'!X774</f>
        <v>221.6</v>
      </c>
      <c r="AC197" s="24" t="n">
        <f aca="false">'CalLite Replacement'!Y597</f>
        <v>128.933623</v>
      </c>
      <c r="AD197" s="24" t="n">
        <f aca="false">'CalLite Replacement'!Z719</f>
        <v>58.6065227</v>
      </c>
      <c r="AE197" s="24" t="n">
        <f aca="false">'CalLite Replacement'!AA786</f>
        <v>150</v>
      </c>
      <c r="AF197" s="24" t="n">
        <f aca="false">'CalLite Replacement'!AB831</f>
        <v>599.1</v>
      </c>
      <c r="AG197" s="17"/>
      <c r="AI197" s="17"/>
    </row>
    <row r="198" customFormat="false" ht="15" hidden="false" customHeight="false" outlineLevel="0" collapsed="false">
      <c r="A198" s="37" t="n">
        <v>31412</v>
      </c>
      <c r="B198" s="24" t="n">
        <f aca="false">B197+1</f>
        <v>192</v>
      </c>
      <c r="C198" s="17" t="n">
        <f aca="false">B198/($B$1+1)</f>
        <v>0.758893280632411</v>
      </c>
      <c r="D198" s="17" t="n">
        <f aca="false">'CalLite Replacement'!B742</f>
        <v>836</v>
      </c>
      <c r="E198" s="24" t="n">
        <f aca="false">'CalLite Replacement'!C694</f>
        <v>28.06797072</v>
      </c>
      <c r="F198" s="24" t="n">
        <f aca="false">'CalLite Replacement'!D694</f>
        <v>92.91144358</v>
      </c>
      <c r="G198" s="38" t="n">
        <v>11.9629508196721</v>
      </c>
      <c r="H198" s="24" t="n">
        <f aca="false">'CalLite Replacement'!E818</f>
        <v>61.86292165</v>
      </c>
      <c r="I198" s="24" t="n">
        <f aca="false">'CalLite Replacement'!F644</f>
        <v>37.99066031</v>
      </c>
      <c r="J198" s="24" t="n">
        <f aca="false">'CalLite Replacement'!G644</f>
        <v>81.01382696</v>
      </c>
      <c r="K198" s="24" t="n">
        <f aca="false">'CalLite Replacement'!H761</f>
        <v>8.635</v>
      </c>
      <c r="L198" s="24" t="n">
        <f aca="false">'CalLite Replacement'!I810</f>
        <v>150</v>
      </c>
      <c r="M198" s="24" t="n">
        <f aca="false">'CalLite Replacement'!J671</f>
        <v>60.60915324</v>
      </c>
      <c r="N198" s="24" t="n">
        <f aca="false">'CalLite Replacement'!K694</f>
        <v>166.1165573</v>
      </c>
      <c r="O198" s="24" t="n">
        <f aca="false">'CalLite Replacement'!L694</f>
        <v>125.2166651</v>
      </c>
      <c r="P198" s="24" t="n">
        <f aca="false">'CalLite Replacement'!M694</f>
        <v>70.0318722</v>
      </c>
      <c r="Q198" s="24" t="n">
        <f aca="false">'CalLite Replacement'!N694</f>
        <v>18.79123611</v>
      </c>
      <c r="R198" s="24" t="n">
        <f aca="false">'CalLite Replacement'!O619</f>
        <v>1535</v>
      </c>
      <c r="S198" s="24" t="n">
        <f aca="false">'CalLite Replacement'!P826</f>
        <v>212.4</v>
      </c>
      <c r="T198" s="24" t="n">
        <f aca="false">'CalLite Replacement'!Q694</f>
        <v>59.51342559</v>
      </c>
      <c r="U198" s="39" t="n">
        <v>149</v>
      </c>
      <c r="V198" s="24" t="n">
        <f aca="false">'CalLite Replacement'!R694</f>
        <v>12.65352844</v>
      </c>
      <c r="W198" s="24" t="n">
        <f aca="false">'CalLite Replacement'!S713</f>
        <v>5127</v>
      </c>
      <c r="X198" s="24" t="n">
        <f aca="false">'CalLite Replacement'!T709</f>
        <v>4634</v>
      </c>
      <c r="Y198" s="24" t="n">
        <f aca="false">'CalLite Replacement'!U637</f>
        <v>9788</v>
      </c>
      <c r="Z198" s="24" t="n">
        <f aca="false">'CalLite Replacement'!V752</f>
        <v>487</v>
      </c>
      <c r="AA198" s="24" t="n">
        <f aca="false">'CalLite Replacement'!W826</f>
        <v>870.5</v>
      </c>
      <c r="AB198" s="24" t="n">
        <f aca="false">'CalLite Replacement'!X822</f>
        <v>221.6</v>
      </c>
      <c r="AC198" s="24" t="n">
        <f aca="false">'CalLite Replacement'!Y644</f>
        <v>127.0383068</v>
      </c>
      <c r="AD198" s="24" t="n">
        <f aca="false">'CalLite Replacement'!Z694</f>
        <v>57.90790699</v>
      </c>
      <c r="AE198" s="24" t="n">
        <f aca="false">'CalLite Replacement'!AA787</f>
        <v>150</v>
      </c>
      <c r="AF198" s="24" t="n">
        <f aca="false">'CalLite Replacement'!AB818</f>
        <v>593.9</v>
      </c>
      <c r="AG198" s="17"/>
      <c r="AI198" s="17"/>
    </row>
    <row r="199" customFormat="false" ht="15" hidden="false" customHeight="false" outlineLevel="0" collapsed="false">
      <c r="A199" s="37" t="n">
        <v>31443</v>
      </c>
      <c r="B199" s="24" t="n">
        <f aca="false">B198+1</f>
        <v>193</v>
      </c>
      <c r="C199" s="17" t="n">
        <f aca="false">B199/($B$1+1)</f>
        <v>0.762845849802372</v>
      </c>
      <c r="D199" s="17" t="n">
        <f aca="false">'CalLite Replacement'!B650</f>
        <v>785.6</v>
      </c>
      <c r="E199" s="24" t="n">
        <f aca="false">'CalLite Replacement'!C624</f>
        <v>27.83627866</v>
      </c>
      <c r="F199" s="24" t="n">
        <f aca="false">'CalLite Replacement'!D624</f>
        <v>92.14448952</v>
      </c>
      <c r="G199" s="38" t="n">
        <v>11.4718032786885</v>
      </c>
      <c r="H199" s="24" t="n">
        <f aca="false">'CalLite Replacement'!E731</f>
        <v>60.43753811</v>
      </c>
      <c r="I199" s="24" t="n">
        <f aca="false">'CalLite Replacement'!F767</f>
        <v>37.96339664</v>
      </c>
      <c r="J199" s="24" t="n">
        <f aca="false">'CalLite Replacement'!G767</f>
        <v>80.95568809</v>
      </c>
      <c r="K199" s="24" t="n">
        <f aca="false">'CalLite Replacement'!H618</f>
        <v>8.593</v>
      </c>
      <c r="L199" s="24" t="n">
        <f aca="false">'CalLite Replacement'!I811</f>
        <v>150</v>
      </c>
      <c r="M199" s="24" t="n">
        <f aca="false">'CalLite Replacement'!J807</f>
        <v>60.27797695</v>
      </c>
      <c r="N199" s="24" t="n">
        <f aca="false">'CalLite Replacement'!K624</f>
        <v>164.7453186</v>
      </c>
      <c r="O199" s="24" t="n">
        <f aca="false">'CalLite Replacement'!L624</f>
        <v>124.1830419</v>
      </c>
      <c r="P199" s="24" t="n">
        <f aca="false">'CalLite Replacement'!M624</f>
        <v>69.45378164</v>
      </c>
      <c r="Q199" s="24" t="n">
        <f aca="false">'CalLite Replacement'!N624</f>
        <v>18.6361205</v>
      </c>
      <c r="R199" s="24" t="n">
        <f aca="false">'CalLite Replacement'!O618</f>
        <v>1528</v>
      </c>
      <c r="S199" s="24" t="n">
        <f aca="false">'CalLite Replacement'!P618</f>
        <v>212.1</v>
      </c>
      <c r="T199" s="24" t="n">
        <f aca="false">'CalLite Replacement'!Q624</f>
        <v>59.02216142</v>
      </c>
      <c r="U199" s="39" t="n">
        <v>137</v>
      </c>
      <c r="V199" s="24" t="n">
        <f aca="false">'CalLite Replacement'!R624</f>
        <v>12.54907764</v>
      </c>
      <c r="W199" s="24" t="n">
        <f aca="false">'CalLite Replacement'!S821</f>
        <v>5106</v>
      </c>
      <c r="X199" s="24" t="n">
        <f aca="false">'CalLite Replacement'!T784</f>
        <v>4634</v>
      </c>
      <c r="Y199" s="24" t="n">
        <f aca="false">'CalLite Replacement'!U648</f>
        <v>9700</v>
      </c>
      <c r="Z199" s="24" t="n">
        <f aca="false">'CalLite Replacement'!V676</f>
        <v>486</v>
      </c>
      <c r="AA199" s="24" t="n">
        <f aca="false">'CalLite Replacement'!W782</f>
        <v>868.4</v>
      </c>
      <c r="AB199" s="24" t="n">
        <f aca="false">'CalLite Replacement'!X750</f>
        <v>221.4</v>
      </c>
      <c r="AC199" s="24" t="n">
        <f aca="false">'CalLite Replacement'!Y767</f>
        <v>126.9471388</v>
      </c>
      <c r="AD199" s="24" t="n">
        <f aca="false">'CalLite Replacement'!Z624</f>
        <v>57.42989585</v>
      </c>
      <c r="AE199" s="24" t="n">
        <f aca="false">'CalLite Replacement'!AA795</f>
        <v>150</v>
      </c>
      <c r="AF199" s="24" t="n">
        <f aca="false">'CalLite Replacement'!AB747</f>
        <v>591.1</v>
      </c>
      <c r="AG199" s="17"/>
      <c r="AI199" s="17"/>
    </row>
    <row r="200" customFormat="false" ht="15" hidden="false" customHeight="false" outlineLevel="0" collapsed="false">
      <c r="A200" s="37" t="n">
        <v>31471</v>
      </c>
      <c r="B200" s="24" t="n">
        <f aca="false">B199+1</f>
        <v>194</v>
      </c>
      <c r="C200" s="17" t="n">
        <f aca="false">B200/($B$1+1)</f>
        <v>0.766798418972332</v>
      </c>
      <c r="D200" s="17" t="n">
        <f aca="false">'CalLite Replacement'!B743</f>
        <v>739.6</v>
      </c>
      <c r="E200" s="24" t="n">
        <f aca="false">'CalLite Replacement'!C675</f>
        <v>27.08409201</v>
      </c>
      <c r="F200" s="24" t="n">
        <f aca="false">'CalLite Replacement'!D675</f>
        <v>89.6545786</v>
      </c>
      <c r="G200" s="38" t="n">
        <v>11.3314754098361</v>
      </c>
      <c r="H200" s="24" t="n">
        <f aca="false">'CalLite Replacement'!E624</f>
        <v>59.66022452</v>
      </c>
      <c r="I200" s="24" t="n">
        <f aca="false">'CalLite Replacement'!F707</f>
        <v>37.46980709</v>
      </c>
      <c r="J200" s="24" t="n">
        <f aca="false">'CalLite Replacement'!G707</f>
        <v>79.90312469</v>
      </c>
      <c r="K200" s="24" t="n">
        <f aca="false">'CalLite Replacement'!H753</f>
        <v>8.528</v>
      </c>
      <c r="L200" s="24" t="n">
        <f aca="false">'CalLite Replacement'!I812</f>
        <v>150</v>
      </c>
      <c r="M200" s="24" t="n">
        <f aca="false">'CalLite Replacement'!J819</f>
        <v>57.70411673</v>
      </c>
      <c r="N200" s="24" t="n">
        <f aca="false">'CalLite Replacement'!K675</f>
        <v>160.2936018</v>
      </c>
      <c r="O200" s="24" t="n">
        <f aca="false">'CalLite Replacement'!L675</f>
        <v>120.8273913</v>
      </c>
      <c r="P200" s="24" t="n">
        <f aca="false">'CalLite Replacement'!M675</f>
        <v>67.57701472</v>
      </c>
      <c r="Q200" s="24" t="n">
        <f aca="false">'CalLite Replacement'!N675</f>
        <v>18.13253879</v>
      </c>
      <c r="R200" s="24" t="n">
        <f aca="false">'CalLite Replacement'!O795</f>
        <v>1528</v>
      </c>
      <c r="S200" s="24" t="n">
        <f aca="false">'CalLite Replacement'!P617</f>
        <v>211.1</v>
      </c>
      <c r="T200" s="24" t="n">
        <f aca="false">'CalLite Replacement'!Q675</f>
        <v>57.42727577</v>
      </c>
      <c r="U200" s="39" t="n">
        <v>133</v>
      </c>
      <c r="V200" s="24" t="n">
        <f aca="false">'CalLite Replacement'!R675</f>
        <v>12.20997884</v>
      </c>
      <c r="W200" s="24" t="n">
        <f aca="false">'CalLite Replacement'!S662</f>
        <v>5097</v>
      </c>
      <c r="X200" s="24" t="n">
        <f aca="false">'CalLite Replacement'!T619</f>
        <v>4624</v>
      </c>
      <c r="Y200" s="24" t="n">
        <f aca="false">'CalLite Replacement'!U742</f>
        <v>9578</v>
      </c>
      <c r="Z200" s="24" t="n">
        <f aca="false">'CalLite Replacement'!V801</f>
        <v>476.2</v>
      </c>
      <c r="AA200" s="24" t="n">
        <f aca="false">'CalLite Replacement'!W586</f>
        <v>863.2</v>
      </c>
      <c r="AB200" s="24" t="n">
        <f aca="false">'CalLite Replacement'!X762</f>
        <v>221.4</v>
      </c>
      <c r="AC200" s="24" t="n">
        <f aca="false">'CalLite Replacement'!Y707</f>
        <v>125.2966073</v>
      </c>
      <c r="AD200" s="24" t="n">
        <f aca="false">'CalLite Replacement'!Z675</f>
        <v>55.8780361</v>
      </c>
      <c r="AE200" s="24" t="n">
        <f aca="false">'CalLite Replacement'!AA798</f>
        <v>150</v>
      </c>
      <c r="AF200" s="24" t="n">
        <f aca="false">'CalLite Replacement'!AB674</f>
        <v>580.1</v>
      </c>
      <c r="AG200" s="17"/>
      <c r="AI200" s="17"/>
    </row>
    <row r="201" customFormat="false" ht="15" hidden="false" customHeight="false" outlineLevel="0" collapsed="false">
      <c r="A201" s="37" t="n">
        <v>31502</v>
      </c>
      <c r="B201" s="24" t="n">
        <f aca="false">B200+1</f>
        <v>195</v>
      </c>
      <c r="C201" s="17" t="n">
        <f aca="false">B201/($B$1+1)</f>
        <v>0.770750988142293</v>
      </c>
      <c r="D201" s="17" t="n">
        <f aca="false">'CalLite Replacement'!B609</f>
        <v>718.6</v>
      </c>
      <c r="E201" s="24" t="n">
        <f aca="false">'CalLite Replacement'!C698</f>
        <v>26.69877553</v>
      </c>
      <c r="F201" s="24" t="n">
        <f aca="false">'CalLite Replacement'!D698</f>
        <v>88.37909235</v>
      </c>
      <c r="G201" s="38" t="n">
        <v>11.2437704918033</v>
      </c>
      <c r="H201" s="24" t="n">
        <f aca="false">'CalLite Replacement'!E708</f>
        <v>57.78130589</v>
      </c>
      <c r="I201" s="24" t="n">
        <f aca="false">'CalLite Replacement'!F708</f>
        <v>37.11232615</v>
      </c>
      <c r="J201" s="24" t="n">
        <f aca="false">'CalLite Replacement'!G708</f>
        <v>79.1408084</v>
      </c>
      <c r="K201" s="24" t="n">
        <f aca="false">'CalLite Replacement'!H746</f>
        <v>8.46</v>
      </c>
      <c r="L201" s="24" t="n">
        <f aca="false">'CalLite Replacement'!I817</f>
        <v>150</v>
      </c>
      <c r="M201" s="24" t="n">
        <f aca="false">'CalLite Replacement'!J707</f>
        <v>57.31258585</v>
      </c>
      <c r="N201" s="24" t="n">
        <f aca="false">'CalLite Replacement'!K698</f>
        <v>158.0131574</v>
      </c>
      <c r="O201" s="24" t="n">
        <f aca="false">'CalLite Replacement'!L698</f>
        <v>119.1084196</v>
      </c>
      <c r="P201" s="24" t="n">
        <f aca="false">'CalLite Replacement'!M698</f>
        <v>66.61561872</v>
      </c>
      <c r="Q201" s="24" t="n">
        <f aca="false">'CalLite Replacement'!N698</f>
        <v>17.87457311</v>
      </c>
      <c r="R201" s="24" t="n">
        <f aca="false">'CalLite Replacement'!O747</f>
        <v>1526</v>
      </c>
      <c r="S201" s="24" t="n">
        <f aca="false">'CalLite Replacement'!P772</f>
        <v>209</v>
      </c>
      <c r="T201" s="24" t="n">
        <f aca="false">'CalLite Replacement'!Q698</f>
        <v>56.61027678</v>
      </c>
      <c r="U201" s="39" t="n">
        <v>128</v>
      </c>
      <c r="V201" s="24" t="n">
        <f aca="false">'CalLite Replacement'!R698</f>
        <v>12.03627148</v>
      </c>
      <c r="W201" s="24" t="n">
        <f aca="false">'CalLite Replacement'!S661</f>
        <v>5096</v>
      </c>
      <c r="X201" s="24" t="n">
        <f aca="false">'CalLite Replacement'!T720</f>
        <v>4596</v>
      </c>
      <c r="Y201" s="24" t="n">
        <f aca="false">'CalLite Replacement'!U650</f>
        <v>9413</v>
      </c>
      <c r="Z201" s="24" t="n">
        <f aca="false">'CalLite Replacement'!V597</f>
        <v>473.8</v>
      </c>
      <c r="AA201" s="24" t="n">
        <f aca="false">'CalLite Replacement'!W741</f>
        <v>860.6</v>
      </c>
      <c r="AB201" s="24" t="n">
        <f aca="false">'CalLite Replacement'!X629</f>
        <v>220.2</v>
      </c>
      <c r="AC201" s="24" t="n">
        <f aca="false">'CalLite Replacement'!Y708</f>
        <v>124.1012142</v>
      </c>
      <c r="AD201" s="24" t="n">
        <f aca="false">'CalLite Replacement'!Z698</f>
        <v>55.08307763</v>
      </c>
      <c r="AE201" s="24" t="n">
        <f aca="false">'CalLite Replacement'!AA799</f>
        <v>150</v>
      </c>
      <c r="AF201" s="24" t="n">
        <f aca="false">'CalLite Replacement'!AB721</f>
        <v>574</v>
      </c>
      <c r="AG201" s="17"/>
      <c r="AI201" s="17"/>
    </row>
    <row r="202" customFormat="false" ht="15" hidden="false" customHeight="false" outlineLevel="0" collapsed="false">
      <c r="A202" s="37" t="n">
        <v>31532</v>
      </c>
      <c r="B202" s="24" t="n">
        <f aca="false">B201+1</f>
        <v>196</v>
      </c>
      <c r="C202" s="17" t="n">
        <f aca="false">B202/($B$1+1)</f>
        <v>0.774703557312253</v>
      </c>
      <c r="D202" s="17" t="n">
        <f aca="false">'CalLite Replacement'!B784</f>
        <v>674.2</v>
      </c>
      <c r="E202" s="24" t="n">
        <f aca="false">'CalLite Replacement'!C610</f>
        <v>26.08390628</v>
      </c>
      <c r="F202" s="24" t="n">
        <f aca="false">'CalLite Replacement'!D610</f>
        <v>86.34373362</v>
      </c>
      <c r="G202" s="38" t="n">
        <v>11.1560655737705</v>
      </c>
      <c r="H202" s="24" t="n">
        <f aca="false">'CalLite Replacement'!E757</f>
        <v>51.31872291</v>
      </c>
      <c r="I202" s="24" t="n">
        <f aca="false">'CalLite Replacement'!F697</f>
        <v>35.57254407</v>
      </c>
      <c r="J202" s="24" t="n">
        <f aca="false">'CalLite Replacement'!G697</f>
        <v>75.85727402</v>
      </c>
      <c r="K202" s="24" t="n">
        <f aca="false">'CalLite Replacement'!H754</f>
        <v>8.424</v>
      </c>
      <c r="L202" s="24" t="n">
        <f aca="false">'CalLite Replacement'!I829</f>
        <v>150</v>
      </c>
      <c r="M202" s="24" t="n">
        <f aca="false">'CalLite Replacement'!J651</f>
        <v>54.54492253</v>
      </c>
      <c r="N202" s="24" t="n">
        <f aca="false">'CalLite Replacement'!K610</f>
        <v>154.3741354</v>
      </c>
      <c r="O202" s="24" t="n">
        <f aca="false">'CalLite Replacement'!L610</f>
        <v>116.3653686</v>
      </c>
      <c r="P202" s="24" t="n">
        <f aca="false">'CalLite Replacement'!M610</f>
        <v>65.0814699</v>
      </c>
      <c r="Q202" s="24" t="n">
        <f aca="false">'CalLite Replacement'!N610</f>
        <v>17.46292407</v>
      </c>
      <c r="R202" s="24" t="n">
        <f aca="false">'CalLite Replacement'!O783</f>
        <v>1521</v>
      </c>
      <c r="S202" s="24" t="n">
        <f aca="false">'CalLite Replacement'!P628</f>
        <v>206.8</v>
      </c>
      <c r="T202" s="24" t="n">
        <f aca="false">'CalLite Replacement'!Q610</f>
        <v>55.30654964</v>
      </c>
      <c r="U202" s="39" t="n">
        <v>119</v>
      </c>
      <c r="V202" s="24" t="n">
        <f aca="false">'CalLite Replacement'!R610</f>
        <v>11.75907775</v>
      </c>
      <c r="W202" s="24" t="n">
        <f aca="false">'CalLite Replacement'!S761</f>
        <v>5093</v>
      </c>
      <c r="X202" s="24" t="n">
        <f aca="false">'CalLite Replacement'!T721</f>
        <v>4596</v>
      </c>
      <c r="Y202" s="24" t="n">
        <f aca="false">'CalLite Replacement'!U829</f>
        <v>9380</v>
      </c>
      <c r="Z202" s="24" t="n">
        <f aca="false">'CalLite Replacement'!V764</f>
        <v>459.3</v>
      </c>
      <c r="AA202" s="24" t="n">
        <f aca="false">'CalLite Replacement'!W765</f>
        <v>857.4</v>
      </c>
      <c r="AB202" s="24" t="n">
        <f aca="false">'CalLite Replacement'!X749</f>
        <v>219.7</v>
      </c>
      <c r="AC202" s="24" t="n">
        <f aca="false">'CalLite Replacement'!Y697</f>
        <v>118.9522827</v>
      </c>
      <c r="AD202" s="24" t="n">
        <f aca="false">'CalLite Replacement'!Z610</f>
        <v>53.81452169</v>
      </c>
      <c r="AE202" s="24" t="n">
        <f aca="false">'CalLite Replacement'!AA807</f>
        <v>150</v>
      </c>
      <c r="AF202" s="24" t="n">
        <f aca="false">'CalLite Replacement'!AB733</f>
        <v>571.3</v>
      </c>
      <c r="AG202" s="17"/>
      <c r="AI202" s="17"/>
    </row>
    <row r="203" customFormat="false" ht="15" hidden="false" customHeight="false" outlineLevel="0" collapsed="false">
      <c r="A203" s="37" t="n">
        <v>31563</v>
      </c>
      <c r="B203" s="24" t="n">
        <f aca="false">B202+1</f>
        <v>197</v>
      </c>
      <c r="C203" s="17" t="n">
        <f aca="false">B203/($B$1+1)</f>
        <v>0.778656126482213</v>
      </c>
      <c r="D203" s="17" t="n">
        <f aca="false">'CalLite Replacement'!B769</f>
        <v>652</v>
      </c>
      <c r="E203" s="24" t="n">
        <f aca="false">'CalLite Replacement'!C635</f>
        <v>26.04866342</v>
      </c>
      <c r="F203" s="24" t="n">
        <f aca="false">'CalLite Replacement'!D635</f>
        <v>86.22707163</v>
      </c>
      <c r="G203" s="38" t="n">
        <v>11.0508196721311</v>
      </c>
      <c r="H203" s="24" t="n">
        <f aca="false">'CalLite Replacement'!E623</f>
        <v>48.61286425</v>
      </c>
      <c r="I203" s="24" t="n">
        <f aca="false">'CalLite Replacement'!F670</f>
        <v>35.43646139</v>
      </c>
      <c r="J203" s="24" t="n">
        <f aca="false">'CalLite Replacement'!G670</f>
        <v>75.56708222</v>
      </c>
      <c r="K203" s="24" t="n">
        <f aca="false">'CalLite Replacement'!H622</f>
        <v>8.219</v>
      </c>
      <c r="L203" s="24" t="n">
        <f aca="false">'CalLite Replacement'!I831</f>
        <v>150</v>
      </c>
      <c r="M203" s="24" t="n">
        <f aca="false">'CalLite Replacement'!J829</f>
        <v>53.34173674</v>
      </c>
      <c r="N203" s="24" t="n">
        <f aca="false">'CalLite Replacement'!K635</f>
        <v>154.1655552</v>
      </c>
      <c r="O203" s="24" t="n">
        <f aca="false">'CalLite Replacement'!L635</f>
        <v>116.2081433</v>
      </c>
      <c r="P203" s="24" t="n">
        <f aca="false">'CalLite Replacement'!M635</f>
        <v>64.99353608</v>
      </c>
      <c r="Q203" s="24" t="n">
        <f aca="false">'CalLite Replacement'!N635</f>
        <v>17.43932932</v>
      </c>
      <c r="R203" s="24" t="n">
        <f aca="false">'CalLite Replacement'!O616</f>
        <v>1518</v>
      </c>
      <c r="S203" s="24" t="n">
        <f aca="false">'CalLite Replacement'!P608</f>
        <v>206.4</v>
      </c>
      <c r="T203" s="24" t="n">
        <f aca="false">'CalLite Replacement'!Q635</f>
        <v>55.23182306</v>
      </c>
      <c r="U203" s="39" t="n">
        <v>114</v>
      </c>
      <c r="V203" s="24" t="n">
        <f aca="false">'CalLite Replacement'!R635</f>
        <v>11.74318966</v>
      </c>
      <c r="W203" s="24" t="n">
        <f aca="false">'CalLite Replacement'!S794</f>
        <v>5092</v>
      </c>
      <c r="X203" s="24" t="n">
        <f aca="false">'CalLite Replacement'!T735</f>
        <v>4595</v>
      </c>
      <c r="Y203" s="24" t="n">
        <f aca="false">'CalLite Replacement'!U605</f>
        <v>9365</v>
      </c>
      <c r="Z203" s="24" t="n">
        <f aca="false">'CalLite Replacement'!V783</f>
        <v>440.5</v>
      </c>
      <c r="AA203" s="24" t="n">
        <f aca="false">'CalLite Replacement'!W776</f>
        <v>856</v>
      </c>
      <c r="AB203" s="24" t="n">
        <f aca="false">'CalLite Replacement'!X773</f>
        <v>219.6</v>
      </c>
      <c r="AC203" s="24" t="n">
        <f aca="false">'CalLite Replacement'!Y670</f>
        <v>118.4972311</v>
      </c>
      <c r="AD203" s="24" t="n">
        <f aca="false">'CalLite Replacement'!Z635</f>
        <v>53.74181103</v>
      </c>
      <c r="AE203" s="24" t="n">
        <f aca="false">'CalLite Replacement'!AA810</f>
        <v>150</v>
      </c>
      <c r="AF203" s="24" t="n">
        <f aca="false">'CalLite Replacement'!AB782</f>
        <v>569.8</v>
      </c>
      <c r="AG203" s="17"/>
      <c r="AI203" s="17"/>
    </row>
    <row r="204" customFormat="false" ht="15" hidden="false" customHeight="false" outlineLevel="0" collapsed="false">
      <c r="A204" s="37" t="n">
        <v>31593</v>
      </c>
      <c r="B204" s="24" t="n">
        <f aca="false">B203+1</f>
        <v>198</v>
      </c>
      <c r="C204" s="17" t="n">
        <f aca="false">B204/($B$1+1)</f>
        <v>0.782608695652174</v>
      </c>
      <c r="D204" s="17" t="n">
        <f aca="false">'CalLite Replacement'!B783</f>
        <v>641</v>
      </c>
      <c r="E204" s="24" t="n">
        <f aca="false">'CalLite Replacement'!C777</f>
        <v>26.02081957</v>
      </c>
      <c r="F204" s="24" t="n">
        <f aca="false">'CalLite Replacement'!D777</f>
        <v>86.13490208</v>
      </c>
      <c r="G204" s="38" t="n">
        <v>10.9806557377049</v>
      </c>
      <c r="H204" s="24" t="n">
        <f aca="false">'CalLite Replacement'!E586</f>
        <v>46.86822934</v>
      </c>
      <c r="I204" s="24" t="n">
        <f aca="false">'CalLite Replacement'!F672</f>
        <v>35.34972738</v>
      </c>
      <c r="J204" s="24" t="n">
        <f aca="false">'CalLite Replacement'!G672</f>
        <v>75.3821248</v>
      </c>
      <c r="K204" s="24" t="n">
        <f aca="false">'CalLite Replacement'!H736</f>
        <v>8.193</v>
      </c>
      <c r="L204" s="24" t="n">
        <f aca="false">'CalLite Replacement'!I832</f>
        <v>150</v>
      </c>
      <c r="M204" s="24" t="n">
        <f aca="false">'CalLite Replacement'!J778</f>
        <v>50.5103696</v>
      </c>
      <c r="N204" s="24" t="n">
        <f aca="false">'CalLite Replacement'!K777</f>
        <v>154.0007651</v>
      </c>
      <c r="O204" s="24" t="n">
        <f aca="false">'CalLite Replacement'!L777</f>
        <v>116.0839265</v>
      </c>
      <c r="P204" s="24" t="n">
        <f aca="false">'CalLite Replacement'!M777</f>
        <v>64.92406341</v>
      </c>
      <c r="Q204" s="24" t="n">
        <f aca="false">'CalLite Replacement'!N777</f>
        <v>17.42068813</v>
      </c>
      <c r="R204" s="24" t="n">
        <f aca="false">'CalLite Replacement'!O784</f>
        <v>1516</v>
      </c>
      <c r="S204" s="24" t="n">
        <f aca="false">'CalLite Replacement'!P797</f>
        <v>206.2</v>
      </c>
      <c r="T204" s="24" t="n">
        <f aca="false">'CalLite Replacement'!Q777</f>
        <v>55.17278485</v>
      </c>
      <c r="U204" s="39" t="n">
        <v>112</v>
      </c>
      <c r="V204" s="24" t="n">
        <f aca="false">'CalLite Replacement'!R777</f>
        <v>11.73063717</v>
      </c>
      <c r="W204" s="24" t="n">
        <f aca="false">'CalLite Replacement'!S788</f>
        <v>5071</v>
      </c>
      <c r="X204" s="24" t="n">
        <f aca="false">'CalLite Replacement'!T589</f>
        <v>4594</v>
      </c>
      <c r="Y204" s="24" t="n">
        <f aca="false">'CalLite Replacement'!U614</f>
        <v>9351</v>
      </c>
      <c r="Z204" s="24" t="n">
        <f aca="false">'CalLite Replacement'!V740</f>
        <v>430.7</v>
      </c>
      <c r="AA204" s="24" t="n">
        <f aca="false">'CalLite Replacement'!W820</f>
        <v>823.7</v>
      </c>
      <c r="AB204" s="24" t="n">
        <f aca="false">'CalLite Replacement'!X821</f>
        <v>219.5</v>
      </c>
      <c r="AC204" s="24" t="n">
        <f aca="false">'CalLite Replacement'!Y672</f>
        <v>118.2071981</v>
      </c>
      <c r="AD204" s="24" t="n">
        <f aca="false">'CalLite Replacement'!Z777</f>
        <v>53.68436552</v>
      </c>
      <c r="AE204" s="24" t="n">
        <f aca="false">'CalLite Replacement'!AA811</f>
        <v>150</v>
      </c>
      <c r="AF204" s="24" t="n">
        <f aca="false">'CalLite Replacement'!AB746</f>
        <v>566.6</v>
      </c>
      <c r="AG204" s="17"/>
      <c r="AI204" s="17"/>
    </row>
    <row r="205" customFormat="false" ht="15" hidden="false" customHeight="false" outlineLevel="0" collapsed="false">
      <c r="A205" s="37" t="n">
        <v>31624</v>
      </c>
      <c r="B205" s="24" t="n">
        <f aca="false">B204+1</f>
        <v>199</v>
      </c>
      <c r="C205" s="17" t="n">
        <f aca="false">B205/($B$1+1)</f>
        <v>0.786561264822134</v>
      </c>
      <c r="D205" s="17" t="n">
        <f aca="false">'CalLite Replacement'!B782</f>
        <v>620.8</v>
      </c>
      <c r="E205" s="24" t="n">
        <f aca="false">'CalLite Replacement'!C672</f>
        <v>25.98687417</v>
      </c>
      <c r="F205" s="24" t="n">
        <f aca="false">'CalLite Replacement'!D672</f>
        <v>86.02253499</v>
      </c>
      <c r="G205" s="38" t="n">
        <v>10.9455737704918</v>
      </c>
      <c r="H205" s="24" t="n">
        <f aca="false">'CalLite Replacement'!E698</f>
        <v>43.30391115</v>
      </c>
      <c r="I205" s="24" t="n">
        <f aca="false">'CalLite Replacement'!F590</f>
        <v>34.87551537</v>
      </c>
      <c r="J205" s="24" t="n">
        <f aca="false">'CalLite Replacement'!G590</f>
        <v>74.37088337</v>
      </c>
      <c r="K205" s="24" t="n">
        <f aca="false">'CalLite Replacement'!H778</f>
        <v>8.015</v>
      </c>
      <c r="L205" s="24" t="n">
        <f aca="false">'CalLite Replacement'!I587</f>
        <v>85</v>
      </c>
      <c r="M205" s="24" t="n">
        <f aca="false">'CalLite Replacement'!J609</f>
        <v>50.29131064</v>
      </c>
      <c r="N205" s="24" t="n">
        <f aca="false">'CalLite Replacement'!K672</f>
        <v>153.7998637</v>
      </c>
      <c r="O205" s="24" t="n">
        <f aca="false">'CalLite Replacement'!L672</f>
        <v>115.9324895</v>
      </c>
      <c r="P205" s="24" t="n">
        <f aca="false">'CalLite Replacement'!M672</f>
        <v>64.83936687</v>
      </c>
      <c r="Q205" s="24" t="n">
        <f aca="false">'CalLite Replacement'!N672</f>
        <v>17.39796201</v>
      </c>
      <c r="R205" s="24" t="n">
        <f aca="false">'CalLite Replacement'!O785</f>
        <v>1514</v>
      </c>
      <c r="S205" s="24" t="n">
        <f aca="false">'CalLite Replacement'!P783</f>
        <v>204.7</v>
      </c>
      <c r="T205" s="24" t="n">
        <f aca="false">'CalLite Replacement'!Q672</f>
        <v>55.10080931</v>
      </c>
      <c r="U205" s="39" t="n">
        <v>111</v>
      </c>
      <c r="V205" s="24" t="n">
        <f aca="false">'CalLite Replacement'!R672</f>
        <v>11.71533399</v>
      </c>
      <c r="W205" s="24" t="n">
        <f aca="false">'CalLite Replacement'!S724</f>
        <v>5021</v>
      </c>
      <c r="X205" s="24" t="n">
        <f aca="false">'CalLite Replacement'!T590</f>
        <v>4594</v>
      </c>
      <c r="Y205" s="24" t="n">
        <f aca="false">'CalLite Replacement'!U721</f>
        <v>9343</v>
      </c>
      <c r="Z205" s="24" t="n">
        <f aca="false">'CalLite Replacement'!V739</f>
        <v>405.8</v>
      </c>
      <c r="AA205" s="24" t="n">
        <f aca="false">'CalLite Replacement'!W760</f>
        <v>823.2</v>
      </c>
      <c r="AB205" s="24" t="n">
        <f aca="false">'CalLite Replacement'!X761</f>
        <v>219.4</v>
      </c>
      <c r="AC205" s="24" t="n">
        <f aca="false">'CalLite Replacement'!Y590</f>
        <v>116.6214639</v>
      </c>
      <c r="AD205" s="24" t="n">
        <f aca="false">'CalLite Replacement'!Z672</f>
        <v>53.6143317</v>
      </c>
      <c r="AE205" s="24" t="n">
        <f aca="false">'CalLite Replacement'!AA830</f>
        <v>150</v>
      </c>
      <c r="AF205" s="24" t="n">
        <f aca="false">'CalLite Replacement'!AB698</f>
        <v>553.7</v>
      </c>
      <c r="AG205" s="17"/>
      <c r="AI205" s="17"/>
    </row>
    <row r="206" customFormat="false" ht="15" hidden="false" customHeight="false" outlineLevel="0" collapsed="false">
      <c r="A206" s="37" t="n">
        <v>31655</v>
      </c>
      <c r="B206" s="24" t="n">
        <f aca="false">B205+1</f>
        <v>200</v>
      </c>
      <c r="C206" s="17" t="n">
        <f aca="false">B206/($B$1+1)</f>
        <v>0.790513833992095</v>
      </c>
      <c r="D206" s="17" t="n">
        <f aca="false">'CalLite Replacement'!B768</f>
        <v>595.4</v>
      </c>
      <c r="E206" s="24" t="n">
        <f aca="false">'CalLite Replacement'!C600</f>
        <v>25.51675252</v>
      </c>
      <c r="F206" s="24" t="n">
        <f aca="false">'CalLite Replacement'!D600</f>
        <v>84.46632413</v>
      </c>
      <c r="G206" s="38" t="n">
        <v>10.1036065573771</v>
      </c>
      <c r="H206" s="24" t="n">
        <f aca="false">'CalLite Replacement'!E766</f>
        <v>43.14903154</v>
      </c>
      <c r="I206" s="24" t="n">
        <f aca="false">'CalLite Replacement'!F645</f>
        <v>34.8017083</v>
      </c>
      <c r="J206" s="24" t="n">
        <f aca="false">'CalLite Replacement'!G645</f>
        <v>74.21349223</v>
      </c>
      <c r="K206" s="24" t="n">
        <f aca="false">'CalLite Replacement'!H758</f>
        <v>7.941</v>
      </c>
      <c r="L206" s="24" t="n">
        <f aca="false">'CalLite Replacement'!I588</f>
        <v>85</v>
      </c>
      <c r="M206" s="24" t="n">
        <f aca="false">'CalLite Replacement'!J646</f>
        <v>50.06607197</v>
      </c>
      <c r="N206" s="24" t="n">
        <f aca="false">'CalLite Replacement'!K600</f>
        <v>151.0175112</v>
      </c>
      <c r="O206" s="24" t="n">
        <f aca="false">'CalLite Replacement'!L600</f>
        <v>113.8351856</v>
      </c>
      <c r="P206" s="24" t="n">
        <f aca="false">'CalLite Replacement'!M600</f>
        <v>63.66637508</v>
      </c>
      <c r="Q206" s="24" t="n">
        <f aca="false">'CalLite Replacement'!N600</f>
        <v>17.08322009</v>
      </c>
      <c r="R206" s="24" t="n">
        <f aca="false">'CalLite Replacement'!O625</f>
        <v>1513</v>
      </c>
      <c r="S206" s="24" t="n">
        <f aca="false">'CalLite Replacement'!P795</f>
        <v>203.5</v>
      </c>
      <c r="T206" s="24" t="n">
        <f aca="false">'CalLite Replacement'!Q600</f>
        <v>54.10399519</v>
      </c>
      <c r="U206" s="39" t="n">
        <v>106</v>
      </c>
      <c r="V206" s="24" t="n">
        <f aca="false">'CalLite Replacement'!R600</f>
        <v>11.50339499</v>
      </c>
      <c r="W206" s="24" t="n">
        <f aca="false">'CalLite Replacement'!S774</f>
        <v>4982</v>
      </c>
      <c r="X206" s="24" t="n">
        <f aca="false">'CalLite Replacement'!T790</f>
        <v>4573</v>
      </c>
      <c r="Y206" s="24" t="n">
        <f aca="false">'CalLite Replacement'!U758</f>
        <v>9328</v>
      </c>
      <c r="Z206" s="24" t="n">
        <f aca="false">'CalLite Replacement'!V614</f>
        <v>403.7</v>
      </c>
      <c r="AA206" s="24" t="n">
        <f aca="false">'CalLite Replacement'!W611</f>
        <v>818.7</v>
      </c>
      <c r="AB206" s="24" t="n">
        <f aca="false">'CalLite Replacement'!X805</f>
        <v>215</v>
      </c>
      <c r="AC206" s="24" t="n">
        <f aca="false">'CalLite Replacement'!Y645</f>
        <v>116.3746578</v>
      </c>
      <c r="AD206" s="24" t="n">
        <f aca="false">'CalLite Replacement'!Z600</f>
        <v>52.64440905</v>
      </c>
      <c r="AE206" s="24" t="n">
        <f aca="false">'CalLite Replacement'!AA831</f>
        <v>150</v>
      </c>
      <c r="AF206" s="24" t="n">
        <f aca="false">'CalLite Replacement'!AB830</f>
        <v>544.9</v>
      </c>
      <c r="AG206" s="17"/>
      <c r="AI206" s="17"/>
    </row>
    <row r="207" customFormat="false" ht="15" hidden="false" customHeight="false" outlineLevel="0" collapsed="false">
      <c r="A207" s="37" t="n">
        <v>31685</v>
      </c>
      <c r="B207" s="24" t="n">
        <f aca="false">B206+1</f>
        <v>201</v>
      </c>
      <c r="C207" s="17" t="n">
        <f aca="false">B207/($B$1+1)</f>
        <v>0.794466403162055</v>
      </c>
      <c r="D207" s="17" t="n">
        <f aca="false">'CalLite Replacement'!B758</f>
        <v>584.5</v>
      </c>
      <c r="E207" s="24" t="n">
        <f aca="false">'CalLite Replacement'!C588</f>
        <v>25.25486522</v>
      </c>
      <c r="F207" s="24" t="n">
        <f aca="false">'CalLite Replacement'!D588</f>
        <v>83.59941687</v>
      </c>
      <c r="G207" s="38" t="n">
        <v>10.0334426229508</v>
      </c>
      <c r="H207" s="24" t="n">
        <f aca="false">'CalLite Replacement'!E612</f>
        <v>42.07915592</v>
      </c>
      <c r="I207" s="24" t="n">
        <f aca="false">'CalLite Replacement'!F789</f>
        <v>34.76707166</v>
      </c>
      <c r="J207" s="24" t="n">
        <f aca="false">'CalLite Replacement'!G789</f>
        <v>74.13963074</v>
      </c>
      <c r="K207" s="24" t="n">
        <f aca="false">'CalLite Replacement'!H782</f>
        <v>7.672</v>
      </c>
      <c r="L207" s="24" t="n">
        <f aca="false">'CalLite Replacement'!I599</f>
        <v>85</v>
      </c>
      <c r="M207" s="24" t="n">
        <f aca="false">'CalLite Replacement'!J661</f>
        <v>48.39227394</v>
      </c>
      <c r="N207" s="24" t="n">
        <f aca="false">'CalLite Replacement'!K588</f>
        <v>149.4675659</v>
      </c>
      <c r="O207" s="24" t="n">
        <f aca="false">'CalLite Replacement'!L588</f>
        <v>112.6668555</v>
      </c>
      <c r="P207" s="24" t="n">
        <f aca="false">'CalLite Replacement'!M588</f>
        <v>63.01294494</v>
      </c>
      <c r="Q207" s="24" t="n">
        <f aca="false">'CalLite Replacement'!N588</f>
        <v>16.90788906</v>
      </c>
      <c r="R207" s="24" t="n">
        <f aca="false">'CalLite Replacement'!O806</f>
        <v>1512</v>
      </c>
      <c r="S207" s="24" t="n">
        <f aca="false">'CalLite Replacement'!P786</f>
        <v>203.4</v>
      </c>
      <c r="T207" s="24" t="n">
        <f aca="false">'CalLite Replacement'!Q588</f>
        <v>53.54870707</v>
      </c>
      <c r="U207" s="39" t="n">
        <v>95</v>
      </c>
      <c r="V207" s="24" t="n">
        <f aca="false">'CalLite Replacement'!R588</f>
        <v>11.38533165</v>
      </c>
      <c r="W207" s="24" t="n">
        <f aca="false">'CalLite Replacement'!S593</f>
        <v>4934</v>
      </c>
      <c r="X207" s="24" t="n">
        <f aca="false">'CalLite Replacement'!T772</f>
        <v>4563</v>
      </c>
      <c r="Y207" s="24" t="n">
        <f aca="false">'CalLite Replacement'!U661</f>
        <v>9265</v>
      </c>
      <c r="Z207" s="24" t="n">
        <f aca="false">'CalLite Replacement'!V738</f>
        <v>403.2</v>
      </c>
      <c r="AA207" s="24" t="n">
        <f aca="false">'CalLite Replacement'!W832</f>
        <v>816.9</v>
      </c>
      <c r="AB207" s="24" t="n">
        <f aca="false">'CalLite Replacement'!X798</f>
        <v>214.9</v>
      </c>
      <c r="AC207" s="24" t="n">
        <f aca="false">'CalLite Replacement'!Y789</f>
        <v>116.2588351</v>
      </c>
      <c r="AD207" s="24" t="n">
        <f aca="false">'CalLite Replacement'!Z588</f>
        <v>52.10410117</v>
      </c>
      <c r="AE207" s="24" t="n">
        <f aca="false">'CalLite Replacement'!AA614</f>
        <v>126</v>
      </c>
      <c r="AF207" s="24" t="n">
        <f aca="false">'CalLite Replacement'!AB734</f>
        <v>532.1</v>
      </c>
      <c r="AG207" s="17"/>
      <c r="AI207" s="17"/>
    </row>
    <row r="208" customFormat="false" ht="15" hidden="false" customHeight="false" outlineLevel="0" collapsed="false">
      <c r="A208" s="37" t="n">
        <v>31716</v>
      </c>
      <c r="B208" s="24" t="n">
        <f aca="false">B207+1</f>
        <v>202</v>
      </c>
      <c r="C208" s="17" t="n">
        <f aca="false">B208/($B$1+1)</f>
        <v>0.798418972332016</v>
      </c>
      <c r="D208" s="17" t="n">
        <f aca="false">'CalLite Replacement'!B754</f>
        <v>583.4</v>
      </c>
      <c r="E208" s="24" t="n">
        <f aca="false">'CalLite Replacement'!C697</f>
        <v>25.25213713</v>
      </c>
      <c r="F208" s="24" t="n">
        <f aca="false">'CalLite Replacement'!D697</f>
        <v>83.59038626</v>
      </c>
      <c r="G208" s="38" t="n">
        <v>9.99836065573771</v>
      </c>
      <c r="H208" s="24" t="n">
        <f aca="false">'CalLite Replacement'!E658</f>
        <v>41.25319262</v>
      </c>
      <c r="I208" s="24" t="n">
        <f aca="false">'CalLite Replacement'!F656</f>
        <v>34.76360513</v>
      </c>
      <c r="J208" s="24" t="n">
        <f aca="false">'CalLite Replacement'!G656</f>
        <v>74.13223849</v>
      </c>
      <c r="K208" s="24" t="n">
        <f aca="false">'CalLite Replacement'!H794</f>
        <v>7.591</v>
      </c>
      <c r="L208" s="24" t="n">
        <f aca="false">'CalLite Replacement'!I600</f>
        <v>85</v>
      </c>
      <c r="M208" s="24" t="n">
        <f aca="false">'CalLite Replacement'!J755</f>
        <v>48.03983842</v>
      </c>
      <c r="N208" s="24" t="n">
        <f aca="false">'CalLite Replacement'!K697</f>
        <v>149.4514201</v>
      </c>
      <c r="O208" s="24" t="n">
        <f aca="false">'CalLite Replacement'!L697</f>
        <v>112.6546849</v>
      </c>
      <c r="P208" s="24" t="n">
        <f aca="false">'CalLite Replacement'!M697</f>
        <v>63.00613813</v>
      </c>
      <c r="Q208" s="24" t="n">
        <f aca="false">'CalLite Replacement'!N697</f>
        <v>16.90606263</v>
      </c>
      <c r="R208" s="24" t="n">
        <f aca="false">'CalLite Replacement'!O746</f>
        <v>1492</v>
      </c>
      <c r="S208" s="24" t="n">
        <f aca="false">'CalLite Replacement'!P766</f>
        <v>203.2</v>
      </c>
      <c r="T208" s="24" t="n">
        <f aca="false">'CalLite Replacement'!Q697</f>
        <v>53.54292261</v>
      </c>
      <c r="U208" s="39" t="n">
        <v>92</v>
      </c>
      <c r="V208" s="24" t="n">
        <f aca="false">'CalLite Replacement'!R697</f>
        <v>11.38410178</v>
      </c>
      <c r="W208" s="24" t="n">
        <f aca="false">'CalLite Replacement'!S737</f>
        <v>4932</v>
      </c>
      <c r="X208" s="24" t="n">
        <f aca="false">'CalLite Replacement'!T765</f>
        <v>4559</v>
      </c>
      <c r="Y208" s="24" t="n">
        <f aca="false">'CalLite Replacement'!U780</f>
        <v>9216</v>
      </c>
      <c r="Z208" s="24" t="n">
        <f aca="false">'CalLite Replacement'!V666</f>
        <v>391</v>
      </c>
      <c r="AA208" s="24" t="n">
        <f aca="false">'CalLite Replacement'!W665</f>
        <v>814.9</v>
      </c>
      <c r="AB208" s="24" t="n">
        <f aca="false">'CalLite Replacement'!X810</f>
        <v>214.7</v>
      </c>
      <c r="AC208" s="24" t="n">
        <f aca="false">'CalLite Replacement'!Y656</f>
        <v>116.2472433</v>
      </c>
      <c r="AD208" s="24" t="n">
        <f aca="false">'CalLite Replacement'!Z697</f>
        <v>52.09847276</v>
      </c>
      <c r="AE208" s="24" t="n">
        <f aca="false">'CalLite Replacement'!AA626</f>
        <v>126</v>
      </c>
      <c r="AF208" s="24" t="n">
        <f aca="false">'CalLite Replacement'!AB710</f>
        <v>528.9</v>
      </c>
      <c r="AG208" s="17"/>
      <c r="AI208" s="17"/>
    </row>
    <row r="209" customFormat="false" ht="15" hidden="false" customHeight="false" outlineLevel="0" collapsed="false">
      <c r="A209" s="37" t="n">
        <v>31746</v>
      </c>
      <c r="B209" s="24" t="n">
        <f aca="false">B208+1</f>
        <v>203</v>
      </c>
      <c r="C209" s="17" t="n">
        <f aca="false">B209/($B$1+1)</f>
        <v>0.802371541501976</v>
      </c>
      <c r="D209" s="17" t="n">
        <f aca="false">'CalLite Replacement'!B673</f>
        <v>576.2</v>
      </c>
      <c r="E209" s="24" t="n">
        <f aca="false">'CalLite Replacement'!C636</f>
        <v>24.85126491</v>
      </c>
      <c r="F209" s="24" t="n">
        <f aca="false">'CalLite Replacement'!D636</f>
        <v>82.26340695</v>
      </c>
      <c r="G209" s="38" t="n">
        <v>9.98081967213115</v>
      </c>
      <c r="H209" s="24" t="n">
        <f aca="false">'CalLite Replacement'!E634</f>
        <v>40.58436435</v>
      </c>
      <c r="I209" s="24" t="n">
        <f aca="false">'CalLite Replacement'!F640</f>
        <v>34.40424183</v>
      </c>
      <c r="J209" s="24" t="n">
        <f aca="false">'CalLite Replacement'!G640</f>
        <v>73.36590813</v>
      </c>
      <c r="K209" s="24" t="n">
        <f aca="false">'CalLite Replacement'!H662</f>
        <v>7.359</v>
      </c>
      <c r="L209" s="24" t="n">
        <f aca="false">'CalLite Replacement'!I611</f>
        <v>85</v>
      </c>
      <c r="M209" s="24" t="n">
        <f aca="false">'CalLite Replacement'!J788</f>
        <v>47.79837327</v>
      </c>
      <c r="N209" s="24" t="n">
        <f aca="false">'CalLite Replacement'!K636</f>
        <v>147.0789111</v>
      </c>
      <c r="O209" s="24" t="n">
        <f aca="false">'CalLite Replacement'!L636</f>
        <v>110.8663162</v>
      </c>
      <c r="P209" s="24" t="n">
        <f aca="false">'CalLite Replacement'!M636</f>
        <v>62.0059293</v>
      </c>
      <c r="Q209" s="24" t="n">
        <f aca="false">'CalLite Replacement'!N636</f>
        <v>16.63768254</v>
      </c>
      <c r="R209" s="24" t="n">
        <f aca="false">'CalLite Replacement'!O626</f>
        <v>1490</v>
      </c>
      <c r="S209" s="24" t="n">
        <f aca="false">'CalLite Replacement'!P790</f>
        <v>200.1</v>
      </c>
      <c r="T209" s="24" t="n">
        <f aca="false">'CalLite Replacement'!Q636</f>
        <v>52.69294029</v>
      </c>
      <c r="U209" s="39" t="n">
        <v>92</v>
      </c>
      <c r="V209" s="24" t="n">
        <f aca="false">'CalLite Replacement'!R636</f>
        <v>11.20338162</v>
      </c>
      <c r="W209" s="24" t="n">
        <f aca="false">'CalLite Replacement'!S759</f>
        <v>4906</v>
      </c>
      <c r="X209" s="24" t="n">
        <f aca="false">'CalLite Replacement'!T756</f>
        <v>4550</v>
      </c>
      <c r="Y209" s="24" t="n">
        <f aca="false">'CalLite Replacement'!U601</f>
        <v>9130</v>
      </c>
      <c r="Z209" s="24" t="n">
        <f aca="false">'CalLite Replacement'!V750</f>
        <v>388.5</v>
      </c>
      <c r="AA209" s="24" t="n">
        <f aca="false">'CalLite Replacement'!W783</f>
        <v>809.8</v>
      </c>
      <c r="AB209" s="24" t="n">
        <f aca="false">'CalLite Replacement'!X786</f>
        <v>214.4</v>
      </c>
      <c r="AC209" s="24" t="n">
        <f aca="false">'CalLite Replacement'!Y640</f>
        <v>115.0455557</v>
      </c>
      <c r="AD209" s="24" t="n">
        <f aca="false">'CalLite Replacement'!Z636</f>
        <v>51.27142077</v>
      </c>
      <c r="AE209" s="24" t="n">
        <f aca="false">'CalLite Replacement'!AA746</f>
        <v>126</v>
      </c>
      <c r="AF209" s="24" t="n">
        <f aca="false">'CalLite Replacement'!AB759</f>
        <v>526.9</v>
      </c>
      <c r="AG209" s="17"/>
      <c r="AI209" s="17"/>
    </row>
    <row r="210" customFormat="false" ht="15" hidden="false" customHeight="false" outlineLevel="0" collapsed="false">
      <c r="A210" s="37" t="n">
        <v>31777</v>
      </c>
      <c r="B210" s="24" t="n">
        <f aca="false">B209+1</f>
        <v>204</v>
      </c>
      <c r="C210" s="17" t="n">
        <f aca="false">B210/($B$1+1)</f>
        <v>0.806324110671937</v>
      </c>
      <c r="D210" s="17" t="n">
        <f aca="false">'CalLite Replacement'!B830</f>
        <v>573.8</v>
      </c>
      <c r="E210" s="24" t="n">
        <f aca="false">'CalLite Replacement'!C673</f>
        <v>24.68417873</v>
      </c>
      <c r="F210" s="24" t="n">
        <f aca="false">'CalLite Replacement'!D673</f>
        <v>81.71031323</v>
      </c>
      <c r="G210" s="38" t="n">
        <v>9.89311475409836</v>
      </c>
      <c r="H210" s="24" t="n">
        <f aca="false">'CalLite Replacement'!E694</f>
        <v>40.48371213</v>
      </c>
      <c r="I210" s="24" t="n">
        <f aca="false">'CalLite Replacement'!F626</f>
        <v>34.15711354</v>
      </c>
      <c r="J210" s="24" t="n">
        <f aca="false">'CalLite Replacement'!G626</f>
        <v>72.83891521</v>
      </c>
      <c r="K210" s="24" t="n">
        <f aca="false">'CalLite Replacement'!H593</f>
        <v>7.158</v>
      </c>
      <c r="L210" s="24" t="n">
        <f aca="false">'CalLite Replacement'!I612</f>
        <v>85</v>
      </c>
      <c r="M210" s="24" t="n">
        <f aca="false">'CalLite Replacement'!J612</f>
        <v>46.9858568</v>
      </c>
      <c r="N210" s="24" t="n">
        <f aca="false">'CalLite Replacement'!K673</f>
        <v>146.0900337</v>
      </c>
      <c r="O210" s="24" t="n">
        <f aca="false">'CalLite Replacement'!L673</f>
        <v>110.1209123</v>
      </c>
      <c r="P210" s="24" t="n">
        <f aca="false">'CalLite Replacement'!M673</f>
        <v>61.58903568</v>
      </c>
      <c r="Q210" s="24" t="n">
        <f aca="false">'CalLite Replacement'!N673</f>
        <v>16.52581995</v>
      </c>
      <c r="R210" s="24" t="n">
        <f aca="false">'CalLite Replacement'!O805</f>
        <v>1485</v>
      </c>
      <c r="S210" s="24" t="n">
        <f aca="false">'CalLite Replacement'!P615</f>
        <v>199.3</v>
      </c>
      <c r="T210" s="24" t="n">
        <f aca="false">'CalLite Replacement'!Q673</f>
        <v>52.33866206</v>
      </c>
      <c r="U210" s="39" t="n">
        <v>88</v>
      </c>
      <c r="V210" s="24" t="n">
        <f aca="false">'CalLite Replacement'!R673</f>
        <v>11.12805627</v>
      </c>
      <c r="W210" s="24" t="n">
        <f aca="false">'CalLite Replacement'!S819</f>
        <v>4879</v>
      </c>
      <c r="X210" s="24" t="n">
        <f aca="false">'CalLite Replacement'!T795</f>
        <v>4533</v>
      </c>
      <c r="Y210" s="24" t="n">
        <f aca="false">'CalLite Replacement'!U589</f>
        <v>9090</v>
      </c>
      <c r="Z210" s="24" t="n">
        <f aca="false">'CalLite Replacement'!V789</f>
        <v>382.2</v>
      </c>
      <c r="AA210" s="24" t="n">
        <f aca="false">'CalLite Replacement'!W789</f>
        <v>809.4</v>
      </c>
      <c r="AB210" s="24" t="n">
        <f aca="false">'CalLite Replacement'!X809</f>
        <v>213.7</v>
      </c>
      <c r="AC210" s="24" t="n">
        <f aca="false">'CalLite Replacement'!Y626</f>
        <v>114.2191747</v>
      </c>
      <c r="AD210" s="24" t="n">
        <f aca="false">'CalLite Replacement'!Z673</f>
        <v>50.92670005</v>
      </c>
      <c r="AE210" s="24" t="n">
        <f aca="false">'CalLite Replacement'!AA758</f>
        <v>126</v>
      </c>
      <c r="AF210" s="24" t="n">
        <f aca="false">'CalLite Replacement'!AB601</f>
        <v>515.1</v>
      </c>
      <c r="AG210" s="17"/>
      <c r="AI210" s="17"/>
    </row>
    <row r="211" customFormat="false" ht="15" hidden="false" customHeight="false" outlineLevel="0" collapsed="false">
      <c r="A211" s="37" t="n">
        <v>31808</v>
      </c>
      <c r="B211" s="24" t="n">
        <f aca="false">B210+1</f>
        <v>205</v>
      </c>
      <c r="C211" s="17" t="n">
        <f aca="false">B211/($B$1+1)</f>
        <v>0.810276679841897</v>
      </c>
      <c r="D211" s="17" t="n">
        <f aca="false">'CalLite Replacement'!B825</f>
        <v>552.9</v>
      </c>
      <c r="E211" s="24" t="n">
        <f aca="false">'CalLite Replacement'!C587</f>
        <v>24.29462583</v>
      </c>
      <c r="F211" s="24" t="n">
        <f aca="false">'CalLite Replacement'!D587</f>
        <v>80.42080348</v>
      </c>
      <c r="G211" s="38" t="n">
        <v>9.73524590163935</v>
      </c>
      <c r="H211" s="24" t="n">
        <f aca="false">'CalLite Replacement'!E705</f>
        <v>40.33492228</v>
      </c>
      <c r="I211" s="24" t="n">
        <f aca="false">'CalLite Replacement'!F755</f>
        <v>33.92565678</v>
      </c>
      <c r="J211" s="24" t="n">
        <f aca="false">'CalLite Replacement'!G755</f>
        <v>72.34534133</v>
      </c>
      <c r="K211" s="24" t="n">
        <f aca="false">'CalLite Replacement'!H638</f>
        <v>7.101</v>
      </c>
      <c r="L211" s="24" t="n">
        <f aca="false">'CalLite Replacement'!I623</f>
        <v>85</v>
      </c>
      <c r="M211" s="24" t="n">
        <f aca="false">'CalLite Replacement'!J792</f>
        <v>46.03144155</v>
      </c>
      <c r="N211" s="24" t="n">
        <f aca="false">'CalLite Replacement'!K587</f>
        <v>143.7845167</v>
      </c>
      <c r="O211" s="24" t="n">
        <f aca="false">'CalLite Replacement'!L587</f>
        <v>108.3830412</v>
      </c>
      <c r="P211" s="24" t="n">
        <f aca="false">'CalLite Replacement'!M587</f>
        <v>60.61706949</v>
      </c>
      <c r="Q211" s="24" t="n">
        <f aca="false">'CalLite Replacement'!N587</f>
        <v>16.26501804</v>
      </c>
      <c r="R211" s="24" t="n">
        <f aca="false">'CalLite Replacement'!O829</f>
        <v>1482</v>
      </c>
      <c r="S211" s="24" t="n">
        <f aca="false">'CalLite Replacement'!P807</f>
        <v>198.8</v>
      </c>
      <c r="T211" s="24" t="n">
        <f aca="false">'CalLite Replacement'!Q587</f>
        <v>51.51268046</v>
      </c>
      <c r="U211" s="39" t="n">
        <v>88</v>
      </c>
      <c r="V211" s="24" t="n">
        <f aca="false">'CalLite Replacement'!R587</f>
        <v>10.95243907</v>
      </c>
      <c r="W211" s="24" t="n">
        <f aca="false">'CalLite Replacement'!S641</f>
        <v>4877</v>
      </c>
      <c r="X211" s="24" t="n">
        <f aca="false">'CalLite Replacement'!T600</f>
        <v>4522</v>
      </c>
      <c r="Y211" s="24" t="n">
        <f aca="false">'CalLite Replacement'!U747</f>
        <v>9025</v>
      </c>
      <c r="Z211" s="24" t="n">
        <f aca="false">'CalLite Replacement'!V777</f>
        <v>381.8</v>
      </c>
      <c r="AA211" s="24" t="n">
        <f aca="false">'CalLite Replacement'!W628</f>
        <v>809</v>
      </c>
      <c r="AB211" s="24" t="n">
        <f aca="false">'CalLite Replacement'!X797</f>
        <v>213</v>
      </c>
      <c r="AC211" s="24" t="n">
        <f aca="false">'CalLite Replacement'!Y755</f>
        <v>113.4451983</v>
      </c>
      <c r="AD211" s="24" t="n">
        <f aca="false">'CalLite Replacement'!Z587</f>
        <v>50.12300131</v>
      </c>
      <c r="AE211" s="24" t="n">
        <f aca="false">'CalLite Replacement'!AA770</f>
        <v>126</v>
      </c>
      <c r="AF211" s="24" t="n">
        <f aca="false">'CalLite Replacement'!AB673</f>
        <v>511.3</v>
      </c>
      <c r="AG211" s="17"/>
      <c r="AI211" s="17"/>
    </row>
    <row r="212" customFormat="false" ht="15" hidden="false" customHeight="false" outlineLevel="0" collapsed="false">
      <c r="A212" s="37" t="n">
        <v>31836</v>
      </c>
      <c r="B212" s="24" t="n">
        <f aca="false">B211+1</f>
        <v>206</v>
      </c>
      <c r="C212" s="17" t="n">
        <f aca="false">B212/($B$1+1)</f>
        <v>0.814229249011858</v>
      </c>
      <c r="D212" s="17" t="n">
        <f aca="false">'CalLite Replacement'!B827</f>
        <v>552.7</v>
      </c>
      <c r="E212" s="24" t="n">
        <f aca="false">'CalLite Replacement'!C670</f>
        <v>24.23999726</v>
      </c>
      <c r="F212" s="24" t="n">
        <f aca="false">'CalLite Replacement'!D670</f>
        <v>80.23997032</v>
      </c>
      <c r="G212" s="38" t="n">
        <v>9.5072131147541</v>
      </c>
      <c r="H212" s="24" t="n">
        <f aca="false">'CalLite Replacement'!E777</f>
        <v>37.08862288</v>
      </c>
      <c r="I212" s="24" t="n">
        <f aca="false">'CalLite Replacement'!F657</f>
        <v>33.8397399</v>
      </c>
      <c r="J212" s="24" t="n">
        <f aca="false">'CalLite Replacement'!G657</f>
        <v>72.16212643</v>
      </c>
      <c r="K212" s="24" t="n">
        <f aca="false">'CalLite Replacement'!H783</f>
        <v>6.802</v>
      </c>
      <c r="L212" s="24" t="n">
        <f aca="false">'CalLite Replacement'!I624</f>
        <v>85</v>
      </c>
      <c r="M212" s="24" t="n">
        <f aca="false">'CalLite Replacement'!J647</f>
        <v>44.0520674</v>
      </c>
      <c r="N212" s="24" t="n">
        <f aca="false">'CalLite Replacement'!K670</f>
        <v>143.4612047</v>
      </c>
      <c r="O212" s="24" t="n">
        <f aca="false">'CalLite Replacement'!L670</f>
        <v>108.1393325</v>
      </c>
      <c r="P212" s="24" t="n">
        <f aca="false">'CalLite Replacement'!M670</f>
        <v>60.48076674</v>
      </c>
      <c r="Q212" s="24" t="n">
        <f aca="false">'CalLite Replacement'!N670</f>
        <v>16.22844474</v>
      </c>
      <c r="R212" s="24" t="n">
        <f aca="false">'CalLite Replacement'!O623</f>
        <v>1472</v>
      </c>
      <c r="S212" s="24" t="n">
        <f aca="false">'CalLite Replacement'!P720</f>
        <v>198.5</v>
      </c>
      <c r="T212" s="24" t="n">
        <f aca="false">'CalLite Replacement'!Q670</f>
        <v>51.39684973</v>
      </c>
      <c r="U212" s="39" t="n">
        <v>88</v>
      </c>
      <c r="V212" s="24" t="n">
        <f aca="false">'CalLite Replacement'!R670</f>
        <v>10.92781156</v>
      </c>
      <c r="W212" s="24" t="n">
        <f aca="false">'CalLite Replacement'!S723</f>
        <v>4867</v>
      </c>
      <c r="X212" s="24" t="n">
        <f aca="false">'CalLite Replacement'!T601</f>
        <v>4522</v>
      </c>
      <c r="Y212" s="24" t="n">
        <f aca="false">'CalLite Replacement'!U663</f>
        <v>8995</v>
      </c>
      <c r="Z212" s="24" t="n">
        <f aca="false">'CalLite Replacement'!V713</f>
        <v>373.4</v>
      </c>
      <c r="AA212" s="24" t="n">
        <f aca="false">'CalLite Replacement'!W652</f>
        <v>808.4</v>
      </c>
      <c r="AB212" s="24" t="n">
        <f aca="false">'CalLite Replacement'!X785</f>
        <v>212.9</v>
      </c>
      <c r="AC212" s="24" t="n">
        <f aca="false">'CalLite Replacement'!Y657</f>
        <v>113.1578978</v>
      </c>
      <c r="AD212" s="24" t="n">
        <f aca="false">'CalLite Replacement'!Z670</f>
        <v>50.01029539</v>
      </c>
      <c r="AE212" s="24" t="n">
        <f aca="false">'CalLite Replacement'!AA782</f>
        <v>126</v>
      </c>
      <c r="AF212" s="24" t="n">
        <f aca="false">'CalLite Replacement'!AB794</f>
        <v>508.9</v>
      </c>
      <c r="AG212" s="17"/>
      <c r="AI212" s="17"/>
    </row>
    <row r="213" customFormat="false" ht="15" hidden="false" customHeight="false" outlineLevel="0" collapsed="false">
      <c r="A213" s="37" t="n">
        <v>31867</v>
      </c>
      <c r="B213" s="24" t="n">
        <f aca="false">B212+1</f>
        <v>207</v>
      </c>
      <c r="C213" s="17" t="n">
        <f aca="false">B213/($B$1+1)</f>
        <v>0.818181818181818</v>
      </c>
      <c r="D213" s="17" t="n">
        <f aca="false">'CalLite Replacement'!B755</f>
        <v>550.4</v>
      </c>
      <c r="E213" s="24" t="n">
        <f aca="false">'CalLite Replacement'!C612</f>
        <v>24.18770663</v>
      </c>
      <c r="F213" s="24" t="n">
        <f aca="false">'CalLite Replacement'!D612</f>
        <v>80.06687631</v>
      </c>
      <c r="G213" s="38" t="n">
        <v>9.20901639344262</v>
      </c>
      <c r="H213" s="24" t="n">
        <f aca="false">'CalLite Replacement'!E697</f>
        <v>37.02797961</v>
      </c>
      <c r="I213" s="24" t="n">
        <f aca="false">'CalLite Replacement'!F682</f>
        <v>31.50648675</v>
      </c>
      <c r="J213" s="24" t="n">
        <f aca="false">'CalLite Replacement'!G682</f>
        <v>67.18654124</v>
      </c>
      <c r="K213" s="24" t="n">
        <f aca="false">'CalLite Replacement'!H801</f>
        <v>6.502</v>
      </c>
      <c r="L213" s="24" t="n">
        <f aca="false">'CalLite Replacement'!I635</f>
        <v>85</v>
      </c>
      <c r="M213" s="24" t="n">
        <f aca="false">'CalLite Replacement'!J645</f>
        <v>41.75143705</v>
      </c>
      <c r="N213" s="24" t="n">
        <f aca="false">'CalLite Replacement'!K612</f>
        <v>143.1517296</v>
      </c>
      <c r="O213" s="24" t="n">
        <f aca="false">'CalLite Replacement'!L612</f>
        <v>107.9060539</v>
      </c>
      <c r="P213" s="24" t="n">
        <f aca="false">'CalLite Replacement'!M612</f>
        <v>60.35029737</v>
      </c>
      <c r="Q213" s="24" t="n">
        <f aca="false">'CalLite Replacement'!N612</f>
        <v>16.19343667</v>
      </c>
      <c r="R213" s="24" t="n">
        <f aca="false">'CalLite Replacement'!O624</f>
        <v>1471</v>
      </c>
      <c r="S213" s="24" t="n">
        <f aca="false">'CalLite Replacement'!P743</f>
        <v>198.2</v>
      </c>
      <c r="T213" s="24" t="n">
        <f aca="false">'CalLite Replacement'!Q612</f>
        <v>51.28597622</v>
      </c>
      <c r="U213" s="39" t="n">
        <v>77</v>
      </c>
      <c r="V213" s="24" t="n">
        <f aca="false">'CalLite Replacement'!R612</f>
        <v>10.90423803</v>
      </c>
      <c r="W213" s="24" t="n">
        <f aca="false">'CalLite Replacement'!S590</f>
        <v>4841</v>
      </c>
      <c r="X213" s="24" t="n">
        <f aca="false">'CalLite Replacement'!T769</f>
        <v>4417</v>
      </c>
      <c r="Y213" s="24" t="n">
        <f aca="false">'CalLite Replacement'!U779</f>
        <v>8907</v>
      </c>
      <c r="Z213" s="24" t="n">
        <f aca="false">'CalLite Replacement'!V702</f>
        <v>362.5</v>
      </c>
      <c r="AA213" s="24" t="n">
        <f aca="false">'CalLite Replacement'!W718</f>
        <v>803.5</v>
      </c>
      <c r="AB213" s="24" t="n">
        <f aca="false">'CalLite Replacement'!X787</f>
        <v>200.5</v>
      </c>
      <c r="AC213" s="24" t="n">
        <f aca="false">'CalLite Replacement'!Y682</f>
        <v>105.3556505</v>
      </c>
      <c r="AD213" s="24" t="n">
        <f aca="false">'CalLite Replacement'!Z612</f>
        <v>49.90241296</v>
      </c>
      <c r="AE213" s="24" t="n">
        <f aca="false">'CalLite Replacement'!AA794</f>
        <v>126</v>
      </c>
      <c r="AF213" s="24" t="n">
        <f aca="false">'CalLite Replacement'!AB805</f>
        <v>504.9</v>
      </c>
      <c r="AG213" s="17"/>
      <c r="AI213" s="17"/>
    </row>
    <row r="214" customFormat="false" ht="15" hidden="false" customHeight="false" outlineLevel="0" collapsed="false">
      <c r="A214" s="37" t="n">
        <v>31897</v>
      </c>
      <c r="B214" s="24" t="n">
        <f aca="false">B213+1</f>
        <v>208</v>
      </c>
      <c r="C214" s="17" t="n">
        <f aca="false">B214/($B$1+1)</f>
        <v>0.822134387351779</v>
      </c>
      <c r="D214" s="17" t="n">
        <f aca="false">'CalLite Replacement'!B823</f>
        <v>541.4</v>
      </c>
      <c r="E214" s="24" t="n">
        <f aca="false">'CalLite Replacement'!C657</f>
        <v>23.86496671</v>
      </c>
      <c r="F214" s="24" t="n">
        <f aca="false">'CalLite Replacement'!D657</f>
        <v>78.9985329</v>
      </c>
      <c r="G214" s="38" t="n">
        <v>9.12131147540984</v>
      </c>
      <c r="H214" s="24" t="n">
        <f aca="false">'CalLite Replacement'!E816</f>
        <v>36.77872724</v>
      </c>
      <c r="I214" s="24" t="n">
        <f aca="false">'CalLite Replacement'!F779</f>
        <v>31.29304338</v>
      </c>
      <c r="J214" s="24" t="n">
        <f aca="false">'CalLite Replacement'!G779</f>
        <v>66.73138031</v>
      </c>
      <c r="K214" s="24" t="n">
        <f aca="false">'CalLite Replacement'!H694</f>
        <v>6.477</v>
      </c>
      <c r="L214" s="24" t="n">
        <f aca="false">'CalLite Replacement'!I636</f>
        <v>85</v>
      </c>
      <c r="M214" s="24" t="n">
        <f aca="false">'CalLite Replacement'!J802</f>
        <v>41.47359993</v>
      </c>
      <c r="N214" s="24" t="n">
        <f aca="false">'CalLite Replacement'!K657</f>
        <v>141.2416362</v>
      </c>
      <c r="O214" s="24" t="n">
        <f aca="false">'CalLite Replacement'!L657</f>
        <v>106.4662485</v>
      </c>
      <c r="P214" s="24" t="n">
        <f aca="false">'CalLite Replacement'!M657</f>
        <v>59.545035</v>
      </c>
      <c r="Q214" s="24" t="n">
        <f aca="false">'CalLite Replacement'!N657</f>
        <v>15.9773654</v>
      </c>
      <c r="R214" s="24" t="n">
        <f aca="false">'CalLite Replacement'!O622</f>
        <v>1462</v>
      </c>
      <c r="S214" s="24" t="n">
        <f aca="false">'CalLite Replacement'!P764</f>
        <v>197.9</v>
      </c>
      <c r="T214" s="24" t="n">
        <f aca="false">'CalLite Replacement'!Q657</f>
        <v>50.60166034</v>
      </c>
      <c r="U214" s="39" t="n">
        <v>76</v>
      </c>
      <c r="V214" s="24" t="n">
        <f aca="false">'CalLite Replacement'!R657</f>
        <v>10.75874128</v>
      </c>
      <c r="W214" s="24" t="n">
        <f aca="false">'CalLite Replacement'!S746</f>
        <v>4799</v>
      </c>
      <c r="X214" s="24" t="n">
        <f aca="false">'CalLite Replacement'!T746</f>
        <v>4364</v>
      </c>
      <c r="Y214" s="24" t="n">
        <f aca="false">'CalLite Replacement'!U782</f>
        <v>8900</v>
      </c>
      <c r="Z214" s="24" t="n">
        <f aca="false">'CalLite Replacement'!V592</f>
        <v>362</v>
      </c>
      <c r="AA214" s="24" t="n">
        <f aca="false">'CalLite Replacement'!W801</f>
        <v>796.1</v>
      </c>
      <c r="AB214" s="24" t="n">
        <f aca="false">'CalLite Replacement'!X675</f>
        <v>200.4</v>
      </c>
      <c r="AC214" s="24" t="n">
        <f aca="false">'CalLite Replacement'!Y779</f>
        <v>104.6419097</v>
      </c>
      <c r="AD214" s="24" t="n">
        <f aca="false">'CalLite Replacement'!Z657</f>
        <v>49.23655816</v>
      </c>
      <c r="AE214" s="24" t="n">
        <f aca="false">'CalLite Replacement'!AA806</f>
        <v>126</v>
      </c>
      <c r="AF214" s="24" t="n">
        <f aca="false">'CalLite Replacement'!AB589</f>
        <v>500</v>
      </c>
      <c r="AG214" s="17"/>
      <c r="AI214" s="17"/>
    </row>
    <row r="215" customFormat="false" ht="15" hidden="false" customHeight="false" outlineLevel="0" collapsed="false">
      <c r="A215" s="37" t="n">
        <v>31928</v>
      </c>
      <c r="B215" s="24" t="n">
        <f aca="false">B214+1</f>
        <v>209</v>
      </c>
      <c r="C215" s="17" t="n">
        <f aca="false">B215/($B$1+1)</f>
        <v>0.826086956521739</v>
      </c>
      <c r="D215" s="17" t="n">
        <f aca="false">'CalLite Replacement'!B805</f>
        <v>531.3</v>
      </c>
      <c r="E215" s="24" t="n">
        <f aca="false">'CalLite Replacement'!C754</f>
        <v>23.4580223</v>
      </c>
      <c r="F215" s="24" t="n">
        <f aca="false">'CalLite Replacement'!D754</f>
        <v>77.65145324</v>
      </c>
      <c r="G215" s="38" t="n">
        <v>8.96344262295082</v>
      </c>
      <c r="H215" s="24" t="n">
        <f aca="false">'CalLite Replacement'!E828</f>
        <v>36.74081909</v>
      </c>
      <c r="I215" s="24" t="n">
        <f aca="false">'CalLite Replacement'!F674</f>
        <v>31.27598471</v>
      </c>
      <c r="J215" s="24" t="n">
        <f aca="false">'CalLite Replacement'!G674</f>
        <v>66.69500326</v>
      </c>
      <c r="K215" s="24" t="n">
        <f aca="false">'CalLite Replacement'!H750</f>
        <v>6.43</v>
      </c>
      <c r="L215" s="24" t="n">
        <f aca="false">'CalLite Replacement'!I647</f>
        <v>85</v>
      </c>
      <c r="M215" s="24" t="n">
        <f aca="false">'CalLite Replacement'!J655</f>
        <v>39.74552945</v>
      </c>
      <c r="N215" s="24" t="n">
        <f aca="false">'CalLite Replacement'!K754</f>
        <v>138.8331898</v>
      </c>
      <c r="O215" s="24" t="n">
        <f aca="false">'CalLite Replacement'!L754</f>
        <v>104.6507905</v>
      </c>
      <c r="P215" s="24" t="n">
        <f aca="false">'CalLite Replacement'!M754</f>
        <v>58.52967557</v>
      </c>
      <c r="Q215" s="24" t="n">
        <f aca="false">'CalLite Replacement'!N754</f>
        <v>15.70492004</v>
      </c>
      <c r="R215" s="24" t="n">
        <f aca="false">'CalLite Replacement'!O828</f>
        <v>1456</v>
      </c>
      <c r="S215" s="24" t="n">
        <f aca="false">'CalLite Replacement'!P796</f>
        <v>195.4</v>
      </c>
      <c r="T215" s="24" t="n">
        <f aca="false">'CalLite Replacement'!Q754</f>
        <v>49.73880296</v>
      </c>
      <c r="U215" s="39" t="n">
        <v>76</v>
      </c>
      <c r="V215" s="24" t="n">
        <f aca="false">'CalLite Replacement'!R754</f>
        <v>10.57528367</v>
      </c>
      <c r="W215" s="24" t="n">
        <f aca="false">'CalLite Replacement'!S613</f>
        <v>4793</v>
      </c>
      <c r="X215" s="24" t="n">
        <f aca="false">'CalLite Replacement'!T734</f>
        <v>4348</v>
      </c>
      <c r="Y215" s="24" t="n">
        <f aca="false">'CalLite Replacement'!U802</f>
        <v>8849</v>
      </c>
      <c r="Z215" s="24" t="n">
        <f aca="false">'CalLite Replacement'!V800</f>
        <v>359</v>
      </c>
      <c r="AA215" s="24" t="n">
        <f aca="false">'CalLite Replacement'!W742</f>
        <v>793</v>
      </c>
      <c r="AB215" s="24" t="n">
        <f aca="false">'CalLite Replacement'!X652</f>
        <v>200.3</v>
      </c>
      <c r="AC215" s="24" t="n">
        <f aca="false">'CalLite Replacement'!Y674</f>
        <v>104.5848666</v>
      </c>
      <c r="AD215" s="24" t="n">
        <f aca="false">'CalLite Replacement'!Z754</f>
        <v>48.39697844</v>
      </c>
      <c r="AE215" s="24" t="n">
        <f aca="false">'CalLite Replacement'!AA670</f>
        <v>75</v>
      </c>
      <c r="AF215" s="24" t="n">
        <f aca="false">'CalLite Replacement'!AB590</f>
        <v>500</v>
      </c>
      <c r="AG215" s="17"/>
      <c r="AI215" s="17"/>
    </row>
    <row r="216" customFormat="false" ht="15" hidden="false" customHeight="false" outlineLevel="0" collapsed="false">
      <c r="A216" s="37" t="n">
        <v>31958</v>
      </c>
      <c r="B216" s="24" t="n">
        <f aca="false">B215+1</f>
        <v>210</v>
      </c>
      <c r="C216" s="17" t="n">
        <f aca="false">B216/($B$1+1)</f>
        <v>0.8300395256917</v>
      </c>
      <c r="D216" s="17" t="n">
        <f aca="false">'CalLite Replacement'!B787</f>
        <v>520.9</v>
      </c>
      <c r="E216" s="24" t="n">
        <f aca="false">'CalLite Replacement'!C651</f>
        <v>23.23382513</v>
      </c>
      <c r="F216" s="24" t="n">
        <f aca="false">'CalLite Replacement'!D651</f>
        <v>76.90930898</v>
      </c>
      <c r="G216" s="38" t="n">
        <v>8.4372131147541</v>
      </c>
      <c r="H216" s="24" t="n">
        <f aca="false">'CalLite Replacement'!E830</f>
        <v>35.45917663</v>
      </c>
      <c r="I216" s="24" t="n">
        <f aca="false">'CalLite Replacement'!F671</f>
        <v>31.11011451</v>
      </c>
      <c r="J216" s="24" t="n">
        <f aca="false">'CalLite Replacement'!G671</f>
        <v>66.34129054</v>
      </c>
      <c r="K216" s="24" t="n">
        <f aca="false">'CalLite Replacement'!H752</f>
        <v>6.42</v>
      </c>
      <c r="L216" s="24" t="n">
        <f aca="false">'CalLite Replacement'!I648</f>
        <v>85</v>
      </c>
      <c r="M216" s="24" t="n">
        <f aca="false">'CalLite Replacement'!J658</f>
        <v>38.57929408</v>
      </c>
      <c r="N216" s="24" t="n">
        <f aca="false">'CalLite Replacement'!K651</f>
        <v>137.5063086</v>
      </c>
      <c r="O216" s="24" t="n">
        <f aca="false">'CalLite Replacement'!L651</f>
        <v>103.6506034</v>
      </c>
      <c r="P216" s="24" t="n">
        <f aca="false">'CalLite Replacement'!M651</f>
        <v>57.97028536</v>
      </c>
      <c r="Q216" s="24" t="n">
        <f aca="false">'CalLite Replacement'!N651</f>
        <v>15.55482219</v>
      </c>
      <c r="R216" s="24" t="n">
        <f aca="false">'CalLite Replacement'!O741</f>
        <v>1430</v>
      </c>
      <c r="S216" s="24" t="n">
        <f aca="false">'CalLite Replacement'!P776</f>
        <v>194</v>
      </c>
      <c r="T216" s="24" t="n">
        <f aca="false">'CalLite Replacement'!Q651</f>
        <v>49.26343044</v>
      </c>
      <c r="U216" s="39" t="n">
        <v>76</v>
      </c>
      <c r="V216" s="24" t="n">
        <f aca="false">'CalLite Replacement'!R651</f>
        <v>10.47421169</v>
      </c>
      <c r="W216" s="24" t="n">
        <f aca="false">'CalLite Replacement'!S770</f>
        <v>4769</v>
      </c>
      <c r="X216" s="24" t="n">
        <f aca="false">'CalLite Replacement'!T729</f>
        <v>4347</v>
      </c>
      <c r="Y216" s="24" t="n">
        <f aca="false">'CalLite Replacement'!U709</f>
        <v>8828</v>
      </c>
      <c r="Z216" s="24" t="n">
        <f aca="false">'CalLite Replacement'!V582</f>
        <v>356.1</v>
      </c>
      <c r="AA216" s="24" t="n">
        <f aca="false">'CalLite Replacement'!W827</f>
        <v>792.7</v>
      </c>
      <c r="AB216" s="24" t="n">
        <f aca="false">'CalLite Replacement'!X711</f>
        <v>200.3</v>
      </c>
      <c r="AC216" s="24" t="n">
        <f aca="false">'CalLite Replacement'!Y671</f>
        <v>104.0302074</v>
      </c>
      <c r="AD216" s="24" t="n">
        <f aca="false">'CalLite Replacement'!Z651</f>
        <v>47.93443024</v>
      </c>
      <c r="AE216" s="24" t="n">
        <f aca="false">'CalLite Replacement'!AA671</f>
        <v>75</v>
      </c>
      <c r="AF216" s="24" t="n">
        <f aca="false">'CalLite Replacement'!AB613</f>
        <v>500</v>
      </c>
      <c r="AG216" s="17"/>
      <c r="AI216" s="17"/>
    </row>
    <row r="217" customFormat="false" ht="15" hidden="false" customHeight="false" outlineLevel="0" collapsed="false">
      <c r="A217" s="37" t="n">
        <v>31989</v>
      </c>
      <c r="B217" s="24" t="n">
        <f aca="false">B216+1</f>
        <v>211</v>
      </c>
      <c r="C217" s="17" t="n">
        <f aca="false">B217/($B$1+1)</f>
        <v>0.83399209486166</v>
      </c>
      <c r="D217" s="17" t="n">
        <f aca="false">'CalLite Replacement'!B785</f>
        <v>519.8</v>
      </c>
      <c r="E217" s="24" t="n">
        <f aca="false">'CalLite Replacement'!C648</f>
        <v>23.15385104</v>
      </c>
      <c r="F217" s="24" t="n">
        <f aca="false">'CalLite Replacement'!D648</f>
        <v>76.64457635</v>
      </c>
      <c r="G217" s="38" t="n">
        <v>8.29688524590164</v>
      </c>
      <c r="H217" s="24" t="n">
        <f aca="false">'CalLite Replacement'!E719</f>
        <v>34.20410435</v>
      </c>
      <c r="I217" s="24" t="n">
        <f aca="false">'CalLite Replacement'!F782</f>
        <v>31.00935953</v>
      </c>
      <c r="J217" s="24" t="n">
        <f aca="false">'CalLite Replacement'!G782</f>
        <v>66.12643387</v>
      </c>
      <c r="K217" s="24" t="n">
        <f aca="false">'CalLite Replacement'!H741</f>
        <v>6.413</v>
      </c>
      <c r="L217" s="24" t="n">
        <f aca="false">'CalLite Replacement'!I659</f>
        <v>85</v>
      </c>
      <c r="M217" s="24" t="n">
        <f aca="false">'CalLite Replacement'!J588</f>
        <v>37.29418341</v>
      </c>
      <c r="N217" s="24" t="n">
        <f aca="false">'CalLite Replacement'!K648</f>
        <v>137.0329926</v>
      </c>
      <c r="O217" s="24" t="n">
        <f aca="false">'CalLite Replacement'!L648</f>
        <v>103.2938235</v>
      </c>
      <c r="P217" s="24" t="n">
        <f aca="false">'CalLite Replacement'!M648</f>
        <v>57.77074351</v>
      </c>
      <c r="Q217" s="24" t="n">
        <f aca="false">'CalLite Replacement'!N648</f>
        <v>15.50128031</v>
      </c>
      <c r="R217" s="24" t="n">
        <f aca="false">'CalLite Replacement'!O661</f>
        <v>1327</v>
      </c>
      <c r="S217" s="24" t="n">
        <f aca="false">'CalLite Replacement'!P610</f>
        <v>193.3</v>
      </c>
      <c r="T217" s="24" t="n">
        <f aca="false">'CalLite Replacement'!Q648</f>
        <v>49.0938588</v>
      </c>
      <c r="U217" s="39" t="n">
        <v>64</v>
      </c>
      <c r="V217" s="24" t="n">
        <f aca="false">'CalLite Replacement'!R648</f>
        <v>10.43815799</v>
      </c>
      <c r="W217" s="24" t="n">
        <f aca="false">'CalLite Replacement'!S664</f>
        <v>4731</v>
      </c>
      <c r="X217" s="24" t="n">
        <f aca="false">'CalLite Replacement'!T732</f>
        <v>4347</v>
      </c>
      <c r="Y217" s="24" t="n">
        <f aca="false">'CalLite Replacement'!U791</f>
        <v>8783</v>
      </c>
      <c r="Z217" s="24" t="n">
        <f aca="false">'CalLite Replacement'!V607</f>
        <v>354.6</v>
      </c>
      <c r="AA217" s="24" t="n">
        <f aca="false">'CalLite Replacement'!W791</f>
        <v>791.8</v>
      </c>
      <c r="AB217" s="24" t="n">
        <f aca="false">'CalLite Replacement'!X808</f>
        <v>200.3</v>
      </c>
      <c r="AC217" s="24" t="n">
        <f aca="false">'CalLite Replacement'!Y782</f>
        <v>103.6932892</v>
      </c>
      <c r="AD217" s="24" t="n">
        <f aca="false">'CalLite Replacement'!Z648</f>
        <v>47.76943321</v>
      </c>
      <c r="AE217" s="24" t="n">
        <f aca="false">'CalLite Replacement'!AA672</f>
        <v>75</v>
      </c>
      <c r="AF217" s="24" t="n">
        <f aca="false">'CalLite Replacement'!AB637</f>
        <v>500</v>
      </c>
      <c r="AG217" s="17"/>
      <c r="AI217" s="17"/>
    </row>
    <row r="218" customFormat="false" ht="15" hidden="false" customHeight="false" outlineLevel="0" collapsed="false">
      <c r="A218" s="37" t="n">
        <v>32020</v>
      </c>
      <c r="B218" s="24" t="n">
        <f aca="false">B217+1</f>
        <v>212</v>
      </c>
      <c r="C218" s="17" t="n">
        <f aca="false">B218/($B$1+1)</f>
        <v>0.837944664031621</v>
      </c>
      <c r="D218" s="17" t="n">
        <f aca="false">'CalLite Replacement'!B794</f>
        <v>517.3</v>
      </c>
      <c r="E218" s="24" t="n">
        <f aca="false">'CalLite Replacement'!C767</f>
        <v>23.136668</v>
      </c>
      <c r="F218" s="24" t="n">
        <f aca="false">'CalLite Replacement'!D767</f>
        <v>76.58769651</v>
      </c>
      <c r="G218" s="38" t="n">
        <v>8.01622950819672</v>
      </c>
      <c r="H218" s="24" t="n">
        <f aca="false">'CalLite Replacement'!E647</f>
        <v>32.10272497</v>
      </c>
      <c r="I218" s="24" t="n">
        <f aca="false">'CalLite Replacement'!F780</f>
        <v>30.82914463</v>
      </c>
      <c r="J218" s="24" t="n">
        <f aca="false">'CalLite Replacement'!G780</f>
        <v>65.74213155</v>
      </c>
      <c r="K218" s="24" t="n">
        <f aca="false">'CalLite Replacement'!H825</f>
        <v>6.375</v>
      </c>
      <c r="L218" s="24" t="n">
        <f aca="false">'CalLite Replacement'!I660</f>
        <v>85</v>
      </c>
      <c r="M218" s="24" t="n">
        <f aca="false">'CalLite Replacement'!J825</f>
        <v>35.14887465</v>
      </c>
      <c r="N218" s="24" t="n">
        <f aca="false">'CalLite Replacement'!K767</f>
        <v>136.931297</v>
      </c>
      <c r="O218" s="24" t="n">
        <f aca="false">'CalLite Replacement'!L767</f>
        <v>103.2171666</v>
      </c>
      <c r="P218" s="24" t="n">
        <f aca="false">'CalLite Replacement'!M767</f>
        <v>57.72787041</v>
      </c>
      <c r="Q218" s="24" t="n">
        <f aca="false">'CalLite Replacement'!N767</f>
        <v>15.48977642</v>
      </c>
      <c r="R218" s="24" t="n">
        <f aca="false">'CalLite Replacement'!O825</f>
        <v>1285</v>
      </c>
      <c r="S218" s="24" t="n">
        <f aca="false">'CalLite Replacement'!P802</f>
        <v>192.7</v>
      </c>
      <c r="T218" s="24" t="n">
        <f aca="false">'CalLite Replacement'!Q767</f>
        <v>49.05742503</v>
      </c>
      <c r="U218" s="39" t="n">
        <v>61</v>
      </c>
      <c r="V218" s="24" t="n">
        <f aca="false">'CalLite Replacement'!R767</f>
        <v>10.43041157</v>
      </c>
      <c r="W218" s="24" t="n">
        <f aca="false">'CalLite Replacement'!S639</f>
        <v>4705</v>
      </c>
      <c r="X218" s="24" t="n">
        <f aca="false">'CalLite Replacement'!T733</f>
        <v>4347</v>
      </c>
      <c r="Y218" s="24" t="n">
        <f aca="false">'CalLite Replacement'!U754</f>
        <v>8743</v>
      </c>
      <c r="Z218" s="24" t="n">
        <f aca="false">'CalLite Replacement'!V808</f>
        <v>353.5</v>
      </c>
      <c r="AA218" s="24" t="n">
        <f aca="false">'CalLite Replacement'!W604</f>
        <v>779.9</v>
      </c>
      <c r="AB218" s="24" t="n">
        <f aca="false">'CalLite Replacement'!X592</f>
        <v>200.2</v>
      </c>
      <c r="AC218" s="24" t="n">
        <f aca="false">'CalLite Replacement'!Y780</f>
        <v>103.0906623</v>
      </c>
      <c r="AD218" s="24" t="n">
        <f aca="false">'CalLite Replacement'!Z767</f>
        <v>47.73398233</v>
      </c>
      <c r="AE218" s="24" t="n">
        <f aca="false">'CalLite Replacement'!AA673</f>
        <v>75</v>
      </c>
      <c r="AF218" s="24" t="n">
        <f aca="false">'CalLite Replacement'!AB638</f>
        <v>500</v>
      </c>
      <c r="AG218" s="17"/>
      <c r="AI218" s="17"/>
    </row>
    <row r="219" customFormat="false" ht="15" hidden="false" customHeight="false" outlineLevel="0" collapsed="false">
      <c r="A219" s="37" t="n">
        <v>32050</v>
      </c>
      <c r="B219" s="24" t="n">
        <f aca="false">B218+1</f>
        <v>213</v>
      </c>
      <c r="C219" s="17" t="n">
        <f aca="false">B219/($B$1+1)</f>
        <v>0.841897233201581</v>
      </c>
      <c r="D219" s="17" t="n">
        <f aca="false">'CalLite Replacement'!B775</f>
        <v>515.9</v>
      </c>
      <c r="E219" s="24" t="n">
        <f aca="false">'CalLite Replacement'!C611</f>
        <v>22.89391447</v>
      </c>
      <c r="F219" s="24" t="n">
        <f aca="false">'CalLite Replacement'!D611</f>
        <v>75.78412645</v>
      </c>
      <c r="G219" s="38" t="n">
        <v>7.71803278688525</v>
      </c>
      <c r="H219" s="24" t="n">
        <f aca="false">'CalLite Replacement'!E754</f>
        <v>25.05356799</v>
      </c>
      <c r="I219" s="24" t="n">
        <f aca="false">'CalLite Replacement'!F802</f>
        <v>30.66264413</v>
      </c>
      <c r="J219" s="24" t="n">
        <f aca="false">'CalLite Replacement'!G802</f>
        <v>65.38707474</v>
      </c>
      <c r="K219" s="24" t="n">
        <f aca="false">'CalLite Replacement'!H705</f>
        <v>6.334</v>
      </c>
      <c r="L219" s="24" t="n">
        <f aca="false">'CalLite Replacement'!I671</f>
        <v>85</v>
      </c>
      <c r="M219" s="24" t="n">
        <f aca="false">'CalLite Replacement'!J820</f>
        <v>33.46478494</v>
      </c>
      <c r="N219" s="24" t="n">
        <f aca="false">'CalLite Replacement'!K611</f>
        <v>135.4945924</v>
      </c>
      <c r="O219" s="24" t="n">
        <f aca="false">'CalLite Replacement'!L611</f>
        <v>102.1341959</v>
      </c>
      <c r="P219" s="24" t="n">
        <f aca="false">'CalLite Replacement'!M611</f>
        <v>57.12218058</v>
      </c>
      <c r="Q219" s="24" t="n">
        <f aca="false">'CalLite Replacement'!N611</f>
        <v>15.32725527</v>
      </c>
      <c r="R219" s="24" t="n">
        <f aca="false">'CalLite Replacement'!O708</f>
        <v>1277</v>
      </c>
      <c r="S219" s="24" t="n">
        <f aca="false">'CalLite Replacement'!P709</f>
        <v>188.3</v>
      </c>
      <c r="T219" s="24" t="n">
        <f aca="false">'CalLite Replacement'!Q611</f>
        <v>48.54270687</v>
      </c>
      <c r="U219" s="39" t="n">
        <v>61</v>
      </c>
      <c r="V219" s="24" t="n">
        <f aca="false">'CalLite Replacement'!R611</f>
        <v>10.32097407</v>
      </c>
      <c r="W219" s="24" t="n">
        <f aca="false">'CalLite Replacement'!S745</f>
        <v>4663</v>
      </c>
      <c r="X219" s="24" t="n">
        <f aca="false">'CalLite Replacement'!T785</f>
        <v>4323</v>
      </c>
      <c r="Y219" s="24" t="n">
        <f aca="false">'CalLite Replacement'!U777</f>
        <v>8701</v>
      </c>
      <c r="Z219" s="24" t="n">
        <f aca="false">'CalLite Replacement'!V628</f>
        <v>348.3</v>
      </c>
      <c r="AA219" s="24" t="n">
        <f aca="false">'CalLite Replacement'!W802</f>
        <v>779.9</v>
      </c>
      <c r="AB219" s="24" t="n">
        <f aca="false">'CalLite Replacement'!X627</f>
        <v>200.2</v>
      </c>
      <c r="AC219" s="24" t="n">
        <f aca="false">'CalLite Replacement'!Y802</f>
        <v>102.5338954</v>
      </c>
      <c r="AD219" s="24" t="n">
        <f aca="false">'CalLite Replacement'!Z611</f>
        <v>47.23314994</v>
      </c>
      <c r="AE219" s="24" t="n">
        <f aca="false">'CalLite Replacement'!AA718</f>
        <v>75</v>
      </c>
      <c r="AF219" s="24" t="n">
        <f aca="false">'CalLite Replacement'!AB648</f>
        <v>500</v>
      </c>
      <c r="AG219" s="17"/>
      <c r="AI219" s="17"/>
    </row>
    <row r="220" customFormat="false" ht="15" hidden="false" customHeight="false" outlineLevel="0" collapsed="false">
      <c r="A220" s="37" t="n">
        <v>32081</v>
      </c>
      <c r="B220" s="24" t="n">
        <f aca="false">B219+1</f>
        <v>214</v>
      </c>
      <c r="C220" s="17" t="n">
        <f aca="false">B220/($B$1+1)</f>
        <v>0.845849802371541</v>
      </c>
      <c r="D220" s="17" t="n">
        <f aca="false">'CalLite Replacement'!B829</f>
        <v>514.9</v>
      </c>
      <c r="E220" s="24" t="n">
        <f aca="false">'CalLite Replacement'!C647</f>
        <v>22.74314425</v>
      </c>
      <c r="F220" s="24" t="n">
        <f aca="false">'CalLite Replacement'!D647</f>
        <v>75.28504234</v>
      </c>
      <c r="G220" s="38" t="n">
        <v>7.56016393442623</v>
      </c>
      <c r="H220" s="24" t="n">
        <f aca="false">'CalLite Replacement'!E780</f>
        <v>21.62256763</v>
      </c>
      <c r="I220" s="24" t="n">
        <f aca="false">'CalLite Replacement'!F801</f>
        <v>30.49480728</v>
      </c>
      <c r="J220" s="24" t="n">
        <f aca="false">'CalLite Replacement'!G801</f>
        <v>65.02916823</v>
      </c>
      <c r="K220" s="24" t="n">
        <f aca="false">'CalLite Replacement'!H608</f>
        <v>6.332</v>
      </c>
      <c r="L220" s="24" t="n">
        <f aca="false">'CalLite Replacement'!I672</f>
        <v>85</v>
      </c>
      <c r="M220" s="24" t="n">
        <f aca="false">'CalLite Replacement'!J623</f>
        <v>33.33849845</v>
      </c>
      <c r="N220" s="24" t="n">
        <f aca="false">'CalLite Replacement'!K647</f>
        <v>134.602279</v>
      </c>
      <c r="O220" s="24" t="n">
        <f aca="false">'CalLite Replacement'!L647</f>
        <v>101.4615808</v>
      </c>
      <c r="P220" s="24" t="n">
        <f aca="false">'CalLite Replacement'!M647</f>
        <v>56.74599663</v>
      </c>
      <c r="Q220" s="24" t="n">
        <f aca="false">'CalLite Replacement'!N647</f>
        <v>15.22631607</v>
      </c>
      <c r="R220" s="24" t="n">
        <f aca="false">'CalLite Replacement'!O793</f>
        <v>1273</v>
      </c>
      <c r="S220" s="24" t="n">
        <f aca="false">'CalLite Replacement'!P800</f>
        <v>187.1</v>
      </c>
      <c r="T220" s="24" t="n">
        <f aca="false">'CalLite Replacement'!Q647</f>
        <v>48.22302392</v>
      </c>
      <c r="U220" s="39" t="n">
        <v>52</v>
      </c>
      <c r="V220" s="24" t="n">
        <f aca="false">'CalLite Replacement'!R647</f>
        <v>10.25300424</v>
      </c>
      <c r="W220" s="24" t="n">
        <f aca="false">'CalLite Replacement'!S757</f>
        <v>4655</v>
      </c>
      <c r="X220" s="24" t="n">
        <f aca="false">'CalLite Replacement'!T616</f>
        <v>4280</v>
      </c>
      <c r="Y220" s="24" t="n">
        <f aca="false">'CalLite Replacement'!U817</f>
        <v>8677</v>
      </c>
      <c r="Z220" s="24" t="n">
        <f aca="false">'CalLite Replacement'!V716</f>
        <v>343.7</v>
      </c>
      <c r="AA220" s="24" t="n">
        <f aca="false">'CalLite Replacement'!W626</f>
        <v>778</v>
      </c>
      <c r="AB220" s="24" t="n">
        <f aca="false">'CalLite Replacement'!X628</f>
        <v>200.2</v>
      </c>
      <c r="AC220" s="24" t="n">
        <f aca="false">'CalLite Replacement'!Y801</f>
        <v>101.9726599</v>
      </c>
      <c r="AD220" s="24" t="n">
        <f aca="false">'CalLite Replacement'!Z647</f>
        <v>46.9220912</v>
      </c>
      <c r="AE220" s="24" t="n">
        <f aca="false">'CalLite Replacement'!AA719</f>
        <v>75</v>
      </c>
      <c r="AF220" s="24" t="n">
        <f aca="false">'CalLite Replacement'!AB649</f>
        <v>500</v>
      </c>
      <c r="AG220" s="17"/>
      <c r="AI220" s="17"/>
    </row>
    <row r="221" customFormat="false" ht="15" hidden="false" customHeight="false" outlineLevel="0" collapsed="false">
      <c r="A221" s="37" t="n">
        <v>32111</v>
      </c>
      <c r="B221" s="24" t="n">
        <f aca="false">B220+1</f>
        <v>215</v>
      </c>
      <c r="C221" s="17" t="n">
        <f aca="false">B221/($B$1+1)</f>
        <v>0.849802371541502</v>
      </c>
      <c r="D221" s="17" t="n">
        <f aca="false">'CalLite Replacement'!B832</f>
        <v>507.6</v>
      </c>
      <c r="E221" s="24" t="n">
        <f aca="false">'CalLite Replacement'!C696</f>
        <v>22.42030111</v>
      </c>
      <c r="F221" s="24" t="n">
        <f aca="false">'CalLite Replacement'!D696</f>
        <v>74.21635722</v>
      </c>
      <c r="G221" s="38" t="n">
        <v>7.47245901639344</v>
      </c>
      <c r="H221" s="24" t="n">
        <f aca="false">'CalLite Replacement'!E661</f>
        <v>20.56492295</v>
      </c>
      <c r="I221" s="24" t="n">
        <f aca="false">'CalLite Replacement'!F684</f>
        <v>30.01725845</v>
      </c>
      <c r="J221" s="24" t="n">
        <f aca="false">'CalLite Replacement'!G684</f>
        <v>64.01081112</v>
      </c>
      <c r="K221" s="24" t="n">
        <f aca="false">'CalLite Replacement'!H813</f>
        <v>6.221</v>
      </c>
      <c r="L221" s="24" t="n">
        <f aca="false">'CalLite Replacement'!I683</f>
        <v>85</v>
      </c>
      <c r="M221" s="24" t="n">
        <f aca="false">'CalLite Replacement'!J813</f>
        <v>30.98858729</v>
      </c>
      <c r="N221" s="24" t="n">
        <f aca="false">'CalLite Replacement'!K696</f>
        <v>132.6915747</v>
      </c>
      <c r="O221" s="24" t="n">
        <f aca="false">'CalLite Replacement'!L696</f>
        <v>100.0213148</v>
      </c>
      <c r="P221" s="24" t="n">
        <f aca="false">'CalLite Replacement'!M696</f>
        <v>55.94047669</v>
      </c>
      <c r="Q221" s="24" t="n">
        <f aca="false">'CalLite Replacement'!N696</f>
        <v>15.01017569</v>
      </c>
      <c r="R221" s="24" t="n">
        <f aca="false">'CalLite Replacement'!O777</f>
        <v>1249</v>
      </c>
      <c r="S221" s="24" t="n">
        <f aca="false">'CalLite Replacement'!P785</f>
        <v>186.9</v>
      </c>
      <c r="T221" s="24" t="n">
        <f aca="false">'CalLite Replacement'!Q696</f>
        <v>47.53848916</v>
      </c>
      <c r="U221" s="39" t="n">
        <v>46</v>
      </c>
      <c r="V221" s="24" t="n">
        <f aca="false">'CalLite Replacement'!R696</f>
        <v>10.10746094</v>
      </c>
      <c r="W221" s="24" t="n">
        <f aca="false">'CalLite Replacement'!S734</f>
        <v>4649</v>
      </c>
      <c r="X221" s="24" t="n">
        <f aca="false">'CalLite Replacement'!T663</f>
        <v>4268</v>
      </c>
      <c r="Y221" s="24" t="n">
        <f aca="false">'CalLite Replacement'!U660</f>
        <v>8528</v>
      </c>
      <c r="Z221" s="24" t="n">
        <f aca="false">'CalLite Replacement'!V724</f>
        <v>337.9</v>
      </c>
      <c r="AA221" s="24" t="n">
        <f aca="false">'CalLite Replacement'!W670</f>
        <v>763.4</v>
      </c>
      <c r="AB221" s="24" t="n">
        <f aca="false">'CalLite Replacement'!X676</f>
        <v>200.2</v>
      </c>
      <c r="AC221" s="24" t="n">
        <f aca="false">'CalLite Replacement'!Y684</f>
        <v>100.3757675</v>
      </c>
      <c r="AD221" s="24" t="n">
        <f aca="false">'CalLite Replacement'!Z696</f>
        <v>46.25602343</v>
      </c>
      <c r="AE221" s="24" t="n">
        <f aca="false">'CalLite Replacement'!AA720</f>
        <v>75</v>
      </c>
      <c r="AF221" s="24" t="n">
        <f aca="false">'CalLite Replacement'!AB650</f>
        <v>500</v>
      </c>
      <c r="AG221" s="17"/>
      <c r="AI221" s="17"/>
    </row>
    <row r="222" customFormat="false" ht="15" hidden="false" customHeight="false" outlineLevel="0" collapsed="false">
      <c r="A222" s="37" t="n">
        <v>32142</v>
      </c>
      <c r="B222" s="24" t="n">
        <f aca="false">B221+1</f>
        <v>216</v>
      </c>
      <c r="C222" s="17" t="n">
        <f aca="false">B222/($B$1+1)</f>
        <v>0.853754940711462</v>
      </c>
      <c r="D222" s="17" t="n">
        <f aca="false">'CalLite Replacement'!B777</f>
        <v>504.6</v>
      </c>
      <c r="E222" s="24" t="n">
        <f aca="false">'CalLite Replacement'!C695</f>
        <v>21.55197896</v>
      </c>
      <c r="F222" s="24" t="n">
        <f aca="false">'CalLite Replacement'!D695</f>
        <v>71.34201103</v>
      </c>
      <c r="G222" s="38" t="n">
        <v>6.99885245901639</v>
      </c>
      <c r="H222" s="24" t="n">
        <f aca="false">'CalLite Replacement'!E815</f>
        <v>19.92938182</v>
      </c>
      <c r="I222" s="24" t="n">
        <f aca="false">'CalLite Replacement'!F648</f>
        <v>28.76405182</v>
      </c>
      <c r="J222" s="24" t="n">
        <f aca="false">'CalLite Replacement'!G648</f>
        <v>61.33838942</v>
      </c>
      <c r="K222" s="24" t="n">
        <f aca="false">'CalLite Replacement'!H789</f>
        <v>6.181</v>
      </c>
      <c r="L222" s="24" t="n">
        <f aca="false">'CalLite Replacement'!I684</f>
        <v>85</v>
      </c>
      <c r="M222" s="24" t="n">
        <f aca="false">'CalLite Replacement'!J656</f>
        <v>30.43807754</v>
      </c>
      <c r="N222" s="24" t="n">
        <f aca="false">'CalLite Replacement'!K695</f>
        <v>127.5525253</v>
      </c>
      <c r="O222" s="24" t="n">
        <f aca="false">'CalLite Replacement'!L695</f>
        <v>96.14756117</v>
      </c>
      <c r="P222" s="24" t="n">
        <f aca="false">'CalLite Replacement'!M695</f>
        <v>53.77394222</v>
      </c>
      <c r="Q222" s="24" t="n">
        <f aca="false">'CalLite Replacement'!N695</f>
        <v>14.42884237</v>
      </c>
      <c r="R222" s="24" t="n">
        <f aca="false">'CalLite Replacement'!O620</f>
        <v>1243</v>
      </c>
      <c r="S222" s="24" t="n">
        <f aca="false">'CalLite Replacement'!P778</f>
        <v>185.2</v>
      </c>
      <c r="T222" s="24" t="n">
        <f aca="false">'CalLite Replacement'!Q695</f>
        <v>45.69735763</v>
      </c>
      <c r="U222" s="39" t="n">
        <v>37</v>
      </c>
      <c r="V222" s="24" t="n">
        <f aca="false">'CalLite Replacement'!R695</f>
        <v>9.716006242</v>
      </c>
      <c r="W222" s="24" t="n">
        <f aca="false">'CalLite Replacement'!S606</f>
        <v>4600</v>
      </c>
      <c r="X222" s="24" t="n">
        <f aca="false">'CalLite Replacement'!T673</f>
        <v>4261</v>
      </c>
      <c r="Y222" s="24" t="n">
        <f aca="false">'CalLite Replacement'!U795</f>
        <v>8477</v>
      </c>
      <c r="Z222" s="24" t="n">
        <f aca="false">'CalLite Replacement'!V606</f>
        <v>322.7</v>
      </c>
      <c r="AA222" s="24" t="n">
        <f aca="false">'CalLite Replacement'!W779</f>
        <v>742.3</v>
      </c>
      <c r="AB222" s="24" t="n">
        <f aca="false">'CalLite Replacement'!X723</f>
        <v>200.2</v>
      </c>
      <c r="AC222" s="24" t="n">
        <f aca="false">'CalLite Replacement'!Y648</f>
        <v>96.18512572</v>
      </c>
      <c r="AD222" s="24" t="n">
        <f aca="false">'CalLite Replacement'!Z695</f>
        <v>44.46456088</v>
      </c>
      <c r="AE222" s="24" t="n">
        <f aca="false">'CalLite Replacement'!AA721</f>
        <v>75</v>
      </c>
      <c r="AF222" s="24" t="n">
        <f aca="false">'CalLite Replacement'!AB661</f>
        <v>500</v>
      </c>
      <c r="AG222" s="17"/>
      <c r="AI222" s="17"/>
    </row>
    <row r="223" customFormat="false" ht="15" hidden="false" customHeight="false" outlineLevel="0" collapsed="false">
      <c r="A223" s="37" t="n">
        <v>32173</v>
      </c>
      <c r="B223" s="24" t="n">
        <f aca="false">B222+1</f>
        <v>217</v>
      </c>
      <c r="C223" s="17" t="n">
        <f aca="false">B223/($B$1+1)</f>
        <v>0.857707509881423</v>
      </c>
      <c r="D223" s="17" t="n">
        <f aca="false">'CalLite Replacement'!B616</f>
        <v>500</v>
      </c>
      <c r="E223" s="24" t="n">
        <f aca="false">'CalLite Replacement'!C598</f>
        <v>21.30444167</v>
      </c>
      <c r="F223" s="24" t="n">
        <f aca="false">'CalLite Replacement'!D598</f>
        <v>70.52260565</v>
      </c>
      <c r="G223" s="38" t="n">
        <v>6.68311475409836</v>
      </c>
      <c r="H223" s="24" t="n">
        <f aca="false">'CalLite Replacement'!E682</f>
        <v>19.8159469</v>
      </c>
      <c r="I223" s="24" t="n">
        <f aca="false">'CalLite Replacement'!F600</f>
        <v>28.67536096</v>
      </c>
      <c r="J223" s="24" t="n">
        <f aca="false">'CalLite Replacement'!G600</f>
        <v>61.14925911</v>
      </c>
      <c r="K223" s="24" t="n">
        <f aca="false">'CalLite Replacement'!H704</f>
        <v>6.162</v>
      </c>
      <c r="L223" s="24" t="n">
        <f aca="false">'CalLite Replacement'!I695</f>
        <v>85</v>
      </c>
      <c r="M223" s="24" t="n">
        <f aca="false">'CalLite Replacement'!J754</f>
        <v>29.96821248</v>
      </c>
      <c r="N223" s="24" t="n">
        <f aca="false">'CalLite Replacement'!K598</f>
        <v>126.0875088</v>
      </c>
      <c r="O223" s="24" t="n">
        <f aca="false">'CalLite Replacement'!L598</f>
        <v>95.04324931</v>
      </c>
      <c r="P223" s="24" t="n">
        <f aca="false">'CalLite Replacement'!M598</f>
        <v>53.15631655</v>
      </c>
      <c r="Q223" s="24" t="n">
        <f aca="false">'CalLite Replacement'!N598</f>
        <v>14.26311854</v>
      </c>
      <c r="R223" s="24" t="n">
        <f aca="false">'CalLite Replacement'!O723</f>
        <v>1200</v>
      </c>
      <c r="S223" s="24" t="n">
        <f aca="false">'CalLite Replacement'!P671</f>
        <v>184.5</v>
      </c>
      <c r="T223" s="24" t="n">
        <f aca="false">'CalLite Replacement'!Q598</f>
        <v>45.17249633</v>
      </c>
      <c r="U223" s="39" t="n">
        <v>36</v>
      </c>
      <c r="V223" s="24" t="n">
        <f aca="false">'CalLite Replacement'!R598</f>
        <v>9.604412139</v>
      </c>
      <c r="W223" s="24" t="n">
        <f aca="false">'CalLite Replacement'!S758</f>
        <v>4598</v>
      </c>
      <c r="X223" s="24" t="n">
        <f aca="false">'CalLite Replacement'!T674</f>
        <v>4259</v>
      </c>
      <c r="Y223" s="24" t="n">
        <f aca="false">'CalLite Replacement'!U784</f>
        <v>8439</v>
      </c>
      <c r="Z223" s="24" t="n">
        <f aca="false">'CalLite Replacement'!V665</f>
        <v>310.9</v>
      </c>
      <c r="AA223" s="24" t="n">
        <f aca="false">'CalLite Replacement'!W755</f>
        <v>719.8</v>
      </c>
      <c r="AB223" s="24" t="n">
        <f aca="false">'CalLite Replacement'!X724</f>
        <v>200.2</v>
      </c>
      <c r="AC223" s="24" t="n">
        <f aca="false">'CalLite Replacement'!Y600</f>
        <v>95.88854925</v>
      </c>
      <c r="AD223" s="24" t="n">
        <f aca="false">'CalLite Replacement'!Z598</f>
        <v>43.95385898</v>
      </c>
      <c r="AE223" s="24" t="n">
        <f aca="false">'CalLite Replacement'!AA610</f>
        <v>50</v>
      </c>
      <c r="AF223" s="24" t="n">
        <f aca="false">'CalLite Replacement'!AB662</f>
        <v>500</v>
      </c>
      <c r="AG223" s="17"/>
      <c r="AI223" s="17"/>
    </row>
    <row r="224" customFormat="false" ht="15" hidden="false" customHeight="false" outlineLevel="0" collapsed="false">
      <c r="A224" s="37" t="n">
        <v>32202</v>
      </c>
      <c r="B224" s="24" t="n">
        <f aca="false">B223+1</f>
        <v>218</v>
      </c>
      <c r="C224" s="17" t="n">
        <f aca="false">B224/($B$1+1)</f>
        <v>0.861660079051383</v>
      </c>
      <c r="D224" s="17" t="n">
        <f aca="false">'CalLite Replacement'!B795</f>
        <v>500</v>
      </c>
      <c r="E224" s="24" t="n">
        <f aca="false">'CalLite Replacement'!C755</f>
        <v>21.13726503</v>
      </c>
      <c r="F224" s="24" t="n">
        <f aca="false">'CalLite Replacement'!D755</f>
        <v>69.96921249</v>
      </c>
      <c r="G224" s="38" t="n">
        <v>6.33229508196721</v>
      </c>
      <c r="H224" s="24" t="n">
        <f aca="false">'CalLite Replacement'!E829</f>
        <v>19.38292565</v>
      </c>
      <c r="I224" s="24" t="n">
        <f aca="false">'CalLite Replacement'!F647</f>
        <v>28.62240781</v>
      </c>
      <c r="J224" s="24" t="n">
        <f aca="false">'CalLite Replacement'!G647</f>
        <v>61.03633826</v>
      </c>
      <c r="K224" s="24" t="n">
        <f aca="false">'CalLite Replacement'!H717</f>
        <v>6.085</v>
      </c>
      <c r="L224" s="24" t="n">
        <f aca="false">'CalLite Replacement'!I696</f>
        <v>85</v>
      </c>
      <c r="M224" s="24" t="n">
        <f aca="false">'CalLite Replacement'!J793</f>
        <v>27.02209321</v>
      </c>
      <c r="N224" s="24" t="n">
        <f aca="false">'CalLite Replacement'!K755</f>
        <v>125.0980961</v>
      </c>
      <c r="O224" s="24" t="n">
        <f aca="false">'CalLite Replacement'!L755</f>
        <v>94.29744186</v>
      </c>
      <c r="P224" s="24" t="n">
        <f aca="false">'CalLite Replacement'!M755</f>
        <v>52.73919722</v>
      </c>
      <c r="Q224" s="24" t="n">
        <f aca="false">'CalLite Replacement'!N755</f>
        <v>14.15119539</v>
      </c>
      <c r="R224" s="24" t="n">
        <f aca="false">'CalLite Replacement'!O724</f>
        <v>1200</v>
      </c>
      <c r="S224" s="24" t="n">
        <f aca="false">'CalLite Replacement'!P616</f>
        <v>179.4</v>
      </c>
      <c r="T224" s="24" t="n">
        <f aca="false">'CalLite Replacement'!Q755</f>
        <v>44.81802629</v>
      </c>
      <c r="U224" s="39" t="n">
        <v>36</v>
      </c>
      <c r="V224" s="24" t="n">
        <f aca="false">'CalLite Replacement'!R755</f>
        <v>9.529046006</v>
      </c>
      <c r="W224" s="24" t="n">
        <f aca="false">'CalLite Replacement'!S762</f>
        <v>4504</v>
      </c>
      <c r="X224" s="24" t="n">
        <f aca="false">'CalLite Replacement'!T777</f>
        <v>4218</v>
      </c>
      <c r="Y224" s="24" t="n">
        <f aca="false">'CalLite Replacement'!U708</f>
        <v>8436</v>
      </c>
      <c r="Z224" s="24" t="n">
        <f aca="false">'CalLite Replacement'!V832</f>
        <v>310.8</v>
      </c>
      <c r="AA224" s="24" t="n">
        <f aca="false">'CalLite Replacement'!W623</f>
        <v>717.6</v>
      </c>
      <c r="AB224" s="24" t="n">
        <f aca="false">'CalLite Replacement'!X748</f>
        <v>200.2</v>
      </c>
      <c r="AC224" s="24" t="n">
        <f aca="false">'CalLite Replacement'!Y647</f>
        <v>95.71147735</v>
      </c>
      <c r="AD224" s="24" t="n">
        <f aca="false">'CalLite Replacement'!Z755</f>
        <v>43.60895163</v>
      </c>
      <c r="AE224" s="24" t="n">
        <f aca="false">'CalLite Replacement'!AA611</f>
        <v>50</v>
      </c>
      <c r="AF224" s="24" t="n">
        <f aca="false">'CalLite Replacement'!AB685</f>
        <v>500</v>
      </c>
      <c r="AG224" s="17"/>
      <c r="AI224" s="17"/>
    </row>
    <row r="225" customFormat="false" ht="15" hidden="false" customHeight="false" outlineLevel="0" collapsed="false">
      <c r="A225" s="37" t="n">
        <v>32233</v>
      </c>
      <c r="B225" s="24" t="n">
        <f aca="false">B224+1</f>
        <v>219</v>
      </c>
      <c r="C225" s="17" t="n">
        <f aca="false">B225/($B$1+1)</f>
        <v>0.865612648221344</v>
      </c>
      <c r="D225" s="17" t="n">
        <f aca="false">'CalLite Replacement'!B796</f>
        <v>500</v>
      </c>
      <c r="E225" s="24" t="n">
        <f aca="false">'CalLite Replacement'!C825</f>
        <v>20.64968409</v>
      </c>
      <c r="F225" s="24" t="n">
        <f aca="false">'CalLite Replacement'!D825</f>
        <v>68.35520734</v>
      </c>
      <c r="G225" s="38" t="n">
        <v>6.20950819672131</v>
      </c>
      <c r="H225" s="24" t="n">
        <f aca="false">'CalLite Replacement'!E650</f>
        <v>19.11168463</v>
      </c>
      <c r="I225" s="24" t="n">
        <f aca="false">'CalLite Replacement'!F673</f>
        <v>28.56543441</v>
      </c>
      <c r="J225" s="24" t="n">
        <f aca="false">'CalLite Replacement'!G673</f>
        <v>60.91484438</v>
      </c>
      <c r="K225" s="24" t="n">
        <f aca="false">'CalLite Replacement'!H626</f>
        <v>6.06</v>
      </c>
      <c r="L225" s="24" t="n">
        <f aca="false">'CalLite Replacement'!I707</f>
        <v>85</v>
      </c>
      <c r="M225" s="24" t="n">
        <f aca="false">'CalLite Replacement'!J782</f>
        <v>26.85867811</v>
      </c>
      <c r="N225" s="24" t="n">
        <f aca="false">'CalLite Replacement'!K825</f>
        <v>122.212413</v>
      </c>
      <c r="O225" s="24" t="n">
        <f aca="false">'CalLite Replacement'!L825</f>
        <v>92.12224864</v>
      </c>
      <c r="P225" s="24" t="n">
        <f aca="false">'CalLite Replacement'!M825</f>
        <v>51.52264307</v>
      </c>
      <c r="Q225" s="24" t="n">
        <f aca="false">'CalLite Replacement'!N825</f>
        <v>13.82476464</v>
      </c>
      <c r="R225" s="24" t="n">
        <f aca="false">'CalLite Replacement'!O725</f>
        <v>1200</v>
      </c>
      <c r="S225" s="24" t="n">
        <f aca="false">'CalLite Replacement'!P788</f>
        <v>178.9</v>
      </c>
      <c r="T225" s="24" t="n">
        <f aca="false">'CalLite Replacement'!Q825</f>
        <v>43.78419266</v>
      </c>
      <c r="U225" s="39" t="n">
        <v>35</v>
      </c>
      <c r="V225" s="24" t="n">
        <f aca="false">'CalLite Replacement'!R825</f>
        <v>9.309236053</v>
      </c>
      <c r="W225" s="24" t="n">
        <f aca="false">'CalLite Replacement'!S831</f>
        <v>4486</v>
      </c>
      <c r="X225" s="24" t="n">
        <f aca="false">'CalLite Replacement'!T660</f>
        <v>4210</v>
      </c>
      <c r="Y225" s="24" t="n">
        <f aca="false">'CalLite Replacement'!U807</f>
        <v>8369</v>
      </c>
      <c r="Z225" s="24" t="n">
        <f aca="false">'CalLite Replacement'!V760</f>
        <v>304.3</v>
      </c>
      <c r="AA225" s="24" t="n">
        <f aca="false">'CalLite Replacement'!W614</f>
        <v>710.9</v>
      </c>
      <c r="AB225" s="24" t="n">
        <f aca="false">'CalLite Replacement'!X831</f>
        <v>200.2</v>
      </c>
      <c r="AC225" s="24" t="n">
        <f aca="false">'CalLite Replacement'!Y673</f>
        <v>95.520962</v>
      </c>
      <c r="AD225" s="24" t="n">
        <f aca="false">'CalLite Replacement'!Z825</f>
        <v>42.60300816</v>
      </c>
      <c r="AE225" s="24" t="n">
        <f aca="false">'CalLite Replacement'!AA612</f>
        <v>50</v>
      </c>
      <c r="AF225" s="24" t="n">
        <f aca="false">'CalLite Replacement'!AB722</f>
        <v>500</v>
      </c>
      <c r="AG225" s="17"/>
      <c r="AI225" s="17"/>
    </row>
    <row r="226" customFormat="false" ht="15" hidden="false" customHeight="false" outlineLevel="0" collapsed="false">
      <c r="A226" s="37" t="n">
        <v>32263</v>
      </c>
      <c r="B226" s="24" t="n">
        <f aca="false">B225+1</f>
        <v>220</v>
      </c>
      <c r="C226" s="17" t="n">
        <f aca="false">B226/($B$1+1)</f>
        <v>0.869565217391304</v>
      </c>
      <c r="D226" s="17" t="n">
        <f aca="false">'CalLite Replacement'!B808</f>
        <v>500</v>
      </c>
      <c r="E226" s="24" t="n">
        <f aca="false">'CalLite Replacement'!C708</f>
        <v>20.10630845</v>
      </c>
      <c r="F226" s="24" t="n">
        <f aca="false">'CalLite Replacement'!D708</f>
        <v>66.55650891</v>
      </c>
      <c r="G226" s="38" t="n">
        <v>6.13934426229508</v>
      </c>
      <c r="H226" s="24" t="n">
        <f aca="false">'CalLite Replacement'!E670</f>
        <v>17.716605</v>
      </c>
      <c r="I226" s="24" t="n">
        <f aca="false">'CalLite Replacement'!F770</f>
        <v>27.88150917</v>
      </c>
      <c r="J226" s="24" t="n">
        <f aca="false">'CalLite Replacement'!G770</f>
        <v>59.4563964</v>
      </c>
      <c r="K226" s="24" t="n">
        <f aca="false">'CalLite Replacement'!H729</f>
        <v>6.041</v>
      </c>
      <c r="L226" s="24" t="n">
        <f aca="false">'CalLite Replacement'!I708</f>
        <v>85</v>
      </c>
      <c r="M226" s="24" t="n">
        <f aca="false">'CalLite Replacement'!J815</f>
        <v>26.52439405</v>
      </c>
      <c r="N226" s="24" t="n">
        <f aca="false">'CalLite Replacement'!K708</f>
        <v>118.9965165</v>
      </c>
      <c r="O226" s="24" t="n">
        <f aca="false">'CalLite Replacement'!L708</f>
        <v>89.69814446</v>
      </c>
      <c r="P226" s="24" t="n">
        <f aca="false">'CalLite Replacement'!M708</f>
        <v>50.16687662</v>
      </c>
      <c r="Q226" s="24" t="n">
        <f aca="false">'CalLite Replacement'!N708</f>
        <v>13.46097989</v>
      </c>
      <c r="R226" s="24" t="n">
        <f aca="false">'CalLite Replacement'!O759</f>
        <v>1200</v>
      </c>
      <c r="S226" s="24" t="n">
        <f aca="false">'CalLite Replacement'!P791</f>
        <v>178.6</v>
      </c>
      <c r="T226" s="24" t="n">
        <f aca="false">'CalLite Replacement'!Q708</f>
        <v>42.63205573</v>
      </c>
      <c r="U226" s="39" t="n">
        <v>35</v>
      </c>
      <c r="V226" s="24" t="n">
        <f aca="false">'CalLite Replacement'!R708</f>
        <v>9.064272884</v>
      </c>
      <c r="W226" s="24" t="n">
        <f aca="false">'CalLite Replacement'!S797</f>
        <v>4479</v>
      </c>
      <c r="X226" s="24" t="n">
        <f aca="false">'CalLite Replacement'!T661</f>
        <v>4210</v>
      </c>
      <c r="Y226" s="24" t="n">
        <f aca="false">'CalLite Replacement'!U741</f>
        <v>8353</v>
      </c>
      <c r="Z226" s="24" t="n">
        <f aca="false">'CalLite Replacement'!V761</f>
        <v>295.1</v>
      </c>
      <c r="AA226" s="24" t="n">
        <f aca="false">'CalLite Replacement'!W761</f>
        <v>707.9</v>
      </c>
      <c r="AB226" s="24" t="n">
        <f aca="false">'CalLite Replacement'!X607</f>
        <v>200.1</v>
      </c>
      <c r="AC226" s="24" t="n">
        <f aca="false">'CalLite Replacement'!Y770</f>
        <v>93.23396028</v>
      </c>
      <c r="AD226" s="24" t="n">
        <f aca="false">'CalLite Replacement'!Z708</f>
        <v>41.48195291</v>
      </c>
      <c r="AE226" s="24" t="n">
        <f aca="false">'CalLite Replacement'!AA613</f>
        <v>50</v>
      </c>
      <c r="AF226" s="24" t="n">
        <f aca="false">'CalLite Replacement'!AB732</f>
        <v>500</v>
      </c>
      <c r="AG226" s="17"/>
      <c r="AI226" s="17"/>
    </row>
    <row r="227" customFormat="false" ht="15" hidden="false" customHeight="false" outlineLevel="0" collapsed="false">
      <c r="A227" s="37" t="n">
        <v>32294</v>
      </c>
      <c r="B227" s="24" t="n">
        <f aca="false">B226+1</f>
        <v>221</v>
      </c>
      <c r="C227" s="17" t="n">
        <f aca="false">B227/($B$1+1)</f>
        <v>0.873517786561265</v>
      </c>
      <c r="D227" s="17" t="n">
        <f aca="false">'CalLite Replacement'!B741</f>
        <v>496.8</v>
      </c>
      <c r="E227" s="24" t="n">
        <f aca="false">'CalLite Replacement'!C706</f>
        <v>19.73510311</v>
      </c>
      <c r="F227" s="24" t="n">
        <f aca="false">'CalLite Replacement'!D706</f>
        <v>65.32773378</v>
      </c>
      <c r="G227" s="38" t="n">
        <v>6.06918032786885</v>
      </c>
      <c r="H227" s="24" t="n">
        <f aca="false">'CalLite Replacement'!E610</f>
        <v>17.54423785</v>
      </c>
      <c r="I227" s="24" t="n">
        <f aca="false">'CalLite Replacement'!F790</f>
        <v>27.82795991</v>
      </c>
      <c r="J227" s="24" t="n">
        <f aca="false">'CalLite Replacement'!G790</f>
        <v>59.34220437</v>
      </c>
      <c r="K227" s="24" t="n">
        <f aca="false">'CalLite Replacement'!H645</f>
        <v>5.825</v>
      </c>
      <c r="L227" s="24" t="n">
        <f aca="false">'CalLite Replacement'!I719</f>
        <v>85</v>
      </c>
      <c r="M227" s="24" t="n">
        <f aca="false">'CalLite Replacement'!J817</f>
        <v>25.36848426</v>
      </c>
      <c r="N227" s="24" t="n">
        <f aca="false">'CalLite Replacement'!K706</f>
        <v>116.7995869</v>
      </c>
      <c r="O227" s="24" t="n">
        <f aca="false">'CalLite Replacement'!L706</f>
        <v>88.04212537</v>
      </c>
      <c r="P227" s="24" t="n">
        <f aca="false">'CalLite Replacement'!M706</f>
        <v>49.24068905</v>
      </c>
      <c r="Q227" s="24" t="n">
        <f aca="false">'CalLite Replacement'!N706</f>
        <v>13.21246148</v>
      </c>
      <c r="R227" s="24" t="n">
        <f aca="false">'CalLite Replacement'!O760</f>
        <v>1200</v>
      </c>
      <c r="S227" s="24" t="n">
        <f aca="false">'CalLite Replacement'!P622</f>
        <v>177.1</v>
      </c>
      <c r="T227" s="24" t="n">
        <f aca="false">'CalLite Replacement'!Q706</f>
        <v>41.84497704</v>
      </c>
      <c r="U227" s="39" t="n">
        <v>35</v>
      </c>
      <c r="V227" s="24" t="n">
        <f aca="false">'CalLite Replacement'!R706</f>
        <v>8.89692707</v>
      </c>
      <c r="W227" s="24" t="n">
        <f aca="false">'CalLite Replacement'!S604</f>
        <v>4465</v>
      </c>
      <c r="X227" s="24" t="n">
        <f aca="false">'CalLite Replacement'!T662</f>
        <v>4209</v>
      </c>
      <c r="Y227" s="24" t="n">
        <f aca="false">'CalLite Replacement'!U619</f>
        <v>8328</v>
      </c>
      <c r="Z227" s="24" t="n">
        <f aca="false">'CalLite Replacement'!V820</f>
        <v>277.1</v>
      </c>
      <c r="AA227" s="24" t="n">
        <f aca="false">'CalLite Replacement'!W762</f>
        <v>703.6</v>
      </c>
      <c r="AB227" s="24" t="n">
        <f aca="false">'CalLite Replacement'!X619</f>
        <v>200.1</v>
      </c>
      <c r="AC227" s="24" t="n">
        <f aca="false">'CalLite Replacement'!Y790</f>
        <v>93.05489502</v>
      </c>
      <c r="AD227" s="24" t="n">
        <f aca="false">'CalLite Replacement'!Z706</f>
        <v>40.71610757</v>
      </c>
      <c r="AE227" s="24" t="n">
        <f aca="false">'CalLite Replacement'!AA622</f>
        <v>50</v>
      </c>
      <c r="AF227" s="24" t="n">
        <f aca="false">'CalLite Replacement'!AB745</f>
        <v>500</v>
      </c>
      <c r="AG227" s="17"/>
      <c r="AI227" s="17"/>
    </row>
    <row r="228" customFormat="false" ht="15" hidden="false" customHeight="false" outlineLevel="0" collapsed="false">
      <c r="A228" s="37" t="n">
        <v>32324</v>
      </c>
      <c r="B228" s="24" t="n">
        <f aca="false">B227+1</f>
        <v>222</v>
      </c>
      <c r="C228" s="17" t="n">
        <f aca="false">B228/($B$1+1)</f>
        <v>0.877470355731225</v>
      </c>
      <c r="D228" s="17" t="n">
        <f aca="false">'CalLite Replacement'!B617</f>
        <v>495.7</v>
      </c>
      <c r="E228" s="24" t="n">
        <f aca="false">'CalLite Replacement'!C671</f>
        <v>19.57389216</v>
      </c>
      <c r="F228" s="24" t="n">
        <f aca="false">'CalLite Replacement'!D671</f>
        <v>64.79408844</v>
      </c>
      <c r="G228" s="38" t="n">
        <v>5.98147540983607</v>
      </c>
      <c r="H228" s="24" t="n">
        <f aca="false">'CalLite Replacement'!E589</f>
        <v>17.49377071</v>
      </c>
      <c r="I228" s="24" t="n">
        <f aca="false">'CalLite Replacement'!F655</f>
        <v>27.74286849</v>
      </c>
      <c r="J228" s="24" t="n">
        <f aca="false">'CalLite Replacement'!G655</f>
        <v>59.16074973</v>
      </c>
      <c r="K228" s="24" t="n">
        <f aca="false">'CalLite Replacement'!H657</f>
        <v>5.785</v>
      </c>
      <c r="L228" s="24" t="n">
        <f aca="false">'CalLite Replacement'!I720</f>
        <v>85</v>
      </c>
      <c r="M228" s="24" t="n">
        <f aca="false">'CalLite Replacement'!J826</f>
        <v>25.05087255</v>
      </c>
      <c r="N228" s="24" t="n">
        <f aca="false">'CalLite Replacement'!K671</f>
        <v>115.8454813</v>
      </c>
      <c r="O228" s="24" t="n">
        <f aca="false">'CalLite Replacement'!L671</f>
        <v>87.32293205</v>
      </c>
      <c r="P228" s="24" t="n">
        <f aca="false">'CalLite Replacement'!M671</f>
        <v>48.83845462</v>
      </c>
      <c r="Q228" s="24" t="n">
        <f aca="false">'CalLite Replacement'!N671</f>
        <v>13.10453231</v>
      </c>
      <c r="R228" s="24" t="n">
        <f aca="false">'CalLite Replacement'!O761</f>
        <v>1200</v>
      </c>
      <c r="S228" s="24" t="n">
        <f aca="false">'CalLite Replacement'!P627</f>
        <v>176.5</v>
      </c>
      <c r="T228" s="24" t="n">
        <f aca="false">'CalLite Replacement'!Q671</f>
        <v>41.50315626</v>
      </c>
      <c r="U228" s="39" t="n">
        <v>29</v>
      </c>
      <c r="V228" s="24" t="n">
        <f aca="false">'CalLite Replacement'!R671</f>
        <v>8.824250377</v>
      </c>
      <c r="W228" s="24" t="n">
        <f aca="false">'CalLite Replacement'!S820</f>
        <v>4457</v>
      </c>
      <c r="X228" s="24" t="n">
        <f aca="false">'CalLite Replacement'!T747</f>
        <v>4200</v>
      </c>
      <c r="Y228" s="24" t="n">
        <f aca="false">'CalLite Replacement'!U618</f>
        <v>8321</v>
      </c>
      <c r="Z228" s="24" t="n">
        <f aca="false">'CalLite Replacement'!V703</f>
        <v>275.6</v>
      </c>
      <c r="AA228" s="24" t="n">
        <f aca="false">'CalLite Replacement'!W796</f>
        <v>699.4</v>
      </c>
      <c r="AB228" s="24" t="n">
        <f aca="false">'CalLite Replacement'!X639</f>
        <v>200.1</v>
      </c>
      <c r="AC228" s="24" t="n">
        <f aca="false">'CalLite Replacement'!Y655</f>
        <v>92.77035482</v>
      </c>
      <c r="AD228" s="24" t="n">
        <f aca="false">'CalLite Replacement'!Z671</f>
        <v>40.38350823</v>
      </c>
      <c r="AE228" s="24" t="n">
        <f aca="false">'CalLite Replacement'!AA623</f>
        <v>50</v>
      </c>
      <c r="AF228" s="24" t="n">
        <f aca="false">'CalLite Replacement'!AB754</f>
        <v>500</v>
      </c>
      <c r="AG228" s="17"/>
      <c r="AI228" s="17"/>
    </row>
    <row r="229" customFormat="false" ht="15" hidden="false" customHeight="false" outlineLevel="0" collapsed="false">
      <c r="A229" s="37" t="n">
        <v>32355</v>
      </c>
      <c r="B229" s="24" t="n">
        <f aca="false">B228+1</f>
        <v>223</v>
      </c>
      <c r="C229" s="17" t="n">
        <f aca="false">B229/($B$1+1)</f>
        <v>0.881422924901186</v>
      </c>
      <c r="D229" s="17" t="n">
        <f aca="false">'CalLite Replacement'!B831</f>
        <v>495.5</v>
      </c>
      <c r="E229" s="24" t="n">
        <f aca="false">'CalLite Replacement'!C778</f>
        <v>19.40623973</v>
      </c>
      <c r="F229" s="24" t="n">
        <f aca="false">'CalLite Replacement'!D778</f>
        <v>64.2391203</v>
      </c>
      <c r="G229" s="38" t="n">
        <v>5.82360655737705</v>
      </c>
      <c r="H229" s="24" t="n">
        <f aca="false">'CalLite Replacement'!E646</f>
        <v>17.27710072</v>
      </c>
      <c r="I229" s="24" t="n">
        <f aca="false">'CalLite Replacement'!F815</f>
        <v>27.630658</v>
      </c>
      <c r="J229" s="24" t="n">
        <f aca="false">'CalLite Replacement'!G815</f>
        <v>58.92146458</v>
      </c>
      <c r="K229" s="24" t="n">
        <f aca="false">'CalLite Replacement'!H606</f>
        <v>5.631</v>
      </c>
      <c r="L229" s="24" t="n">
        <f aca="false">'CalLite Replacement'!I731</f>
        <v>85</v>
      </c>
      <c r="M229" s="24" t="n">
        <f aca="false">'CalLite Replacement'!J649</f>
        <v>24.97177262</v>
      </c>
      <c r="N229" s="24" t="n">
        <f aca="false">'CalLite Replacement'!K778</f>
        <v>114.8532527</v>
      </c>
      <c r="O229" s="24" t="n">
        <f aca="false">'CalLite Replacement'!L778</f>
        <v>86.57500202</v>
      </c>
      <c r="P229" s="24" t="n">
        <f aca="false">'CalLite Replacement'!M778</f>
        <v>48.42014815</v>
      </c>
      <c r="Q229" s="24" t="n">
        <f aca="false">'CalLite Replacement'!N778</f>
        <v>12.99229062</v>
      </c>
      <c r="R229" s="24" t="n">
        <f aca="false">'CalLite Replacement'!O762</f>
        <v>1200</v>
      </c>
      <c r="S229" s="24" t="n">
        <f aca="false">'CalLite Replacement'!P620</f>
        <v>175.5</v>
      </c>
      <c r="T229" s="24" t="n">
        <f aca="false">'CalLite Replacement'!Q778</f>
        <v>41.14767739</v>
      </c>
      <c r="U229" s="39" t="n">
        <v>11</v>
      </c>
      <c r="V229" s="24" t="n">
        <f aca="false">'CalLite Replacement'!R778</f>
        <v>8.748669751</v>
      </c>
      <c r="W229" s="24" t="n">
        <f aca="false">'CalLite Replacement'!S769</f>
        <v>4407</v>
      </c>
      <c r="X229" s="24" t="n">
        <f aca="false">'CalLite Replacement'!T744</f>
        <v>4199</v>
      </c>
      <c r="Y229" s="24" t="n">
        <f aca="false">'CalLite Replacement'!U746</f>
        <v>8319</v>
      </c>
      <c r="Z229" s="24" t="n">
        <f aca="false">'CalLite Replacement'!V652</f>
        <v>271</v>
      </c>
      <c r="AA229" s="24" t="n">
        <f aca="false">'CalLite Replacement'!W766</f>
        <v>698.7</v>
      </c>
      <c r="AB229" s="24" t="n">
        <f aca="false">'CalLite Replacement'!X651</f>
        <v>200.1</v>
      </c>
      <c r="AC229" s="24" t="n">
        <f aca="false">'CalLite Replacement'!Y815</f>
        <v>92.39513023</v>
      </c>
      <c r="AD229" s="24" t="n">
        <f aca="false">'CalLite Replacement'!Z778</f>
        <v>40.03761927</v>
      </c>
      <c r="AE229" s="24" t="n">
        <f aca="false">'CalLite Replacement'!AA624</f>
        <v>50</v>
      </c>
      <c r="AF229" s="24" t="n">
        <f aca="false">'CalLite Replacement'!AB755</f>
        <v>500</v>
      </c>
      <c r="AG229" s="17"/>
      <c r="AI229" s="17"/>
    </row>
    <row r="230" customFormat="false" ht="15" hidden="false" customHeight="false" outlineLevel="0" collapsed="false">
      <c r="A230" s="37" t="n">
        <v>32386</v>
      </c>
      <c r="B230" s="24" t="n">
        <f aca="false">B229+1</f>
        <v>224</v>
      </c>
      <c r="C230" s="17" t="n">
        <f aca="false">B230/($B$1+1)</f>
        <v>0.885375494071146</v>
      </c>
      <c r="D230" s="17" t="n">
        <f aca="false">'CalLite Replacement'!B786</f>
        <v>494.4</v>
      </c>
      <c r="E230" s="24" t="n">
        <f aca="false">'CalLite Replacement'!C781</f>
        <v>19.40601356</v>
      </c>
      <c r="F230" s="24" t="n">
        <f aca="false">'CalLite Replacement'!D781</f>
        <v>64.23837162</v>
      </c>
      <c r="G230" s="38" t="n">
        <v>5.82360655737705</v>
      </c>
      <c r="H230" s="24" t="n">
        <f aca="false">'CalLite Replacement'!E781</f>
        <v>17.00994058</v>
      </c>
      <c r="I230" s="24" t="n">
        <f aca="false">'CalLite Replacement'!F828</f>
        <v>27.57741762</v>
      </c>
      <c r="J230" s="24" t="n">
        <f aca="false">'CalLite Replacement'!G828</f>
        <v>58.80793123</v>
      </c>
      <c r="K230" s="24" t="n">
        <f aca="false">'CalLite Replacement'!H585</f>
        <v>5.596</v>
      </c>
      <c r="L230" s="24" t="n">
        <f aca="false">'CalLite Replacement'!I732</f>
        <v>85</v>
      </c>
      <c r="M230" s="24" t="n">
        <f aca="false">'CalLite Replacement'!J790</f>
        <v>24.94559215</v>
      </c>
      <c r="N230" s="24" t="n">
        <f aca="false">'CalLite Replacement'!K781</f>
        <v>114.8519141</v>
      </c>
      <c r="O230" s="24" t="n">
        <f aca="false">'CalLite Replacement'!L781</f>
        <v>86.57399302</v>
      </c>
      <c r="P230" s="24" t="n">
        <f aca="false">'CalLite Replacement'!M781</f>
        <v>48.41958384</v>
      </c>
      <c r="Q230" s="24" t="n">
        <f aca="false">'CalLite Replacement'!N781</f>
        <v>12.9921392</v>
      </c>
      <c r="R230" s="24" t="n">
        <f aca="false">'CalLite Replacement'!O830</f>
        <v>1200</v>
      </c>
      <c r="S230" s="24" t="n">
        <f aca="false">'CalLite Replacement'!P672</f>
        <v>175.5</v>
      </c>
      <c r="T230" s="24" t="n">
        <f aca="false">'CalLite Replacement'!Q781</f>
        <v>41.14719783</v>
      </c>
      <c r="U230" s="39" t="n">
        <v>11</v>
      </c>
      <c r="V230" s="24" t="n">
        <f aca="false">'CalLite Replacement'!R781</f>
        <v>8.748567789</v>
      </c>
      <c r="W230" s="24" t="n">
        <f aca="false">'CalLite Replacement'!S721</f>
        <v>4375</v>
      </c>
      <c r="X230" s="24" t="n">
        <f aca="false">'CalLite Replacement'!T745</f>
        <v>4199</v>
      </c>
      <c r="Y230" s="24" t="n">
        <f aca="false">'CalLite Replacement'!U623</f>
        <v>8271</v>
      </c>
      <c r="Z230" s="24" t="n">
        <f aca="false">'CalLite Replacement'!V615</f>
        <v>264.1</v>
      </c>
      <c r="AA230" s="24" t="n">
        <f aca="false">'CalLite Replacement'!W821</f>
        <v>693</v>
      </c>
      <c r="AB230" s="24" t="n">
        <f aca="false">'CalLite Replacement'!X667</f>
        <v>200.1</v>
      </c>
      <c r="AC230" s="24" t="n">
        <f aca="false">'CalLite Replacement'!Y828</f>
        <v>92.21709785</v>
      </c>
      <c r="AD230" s="24" t="n">
        <f aca="false">'CalLite Replacement'!Z781</f>
        <v>40.03715264</v>
      </c>
      <c r="AE230" s="24" t="n">
        <f aca="false">'CalLite Replacement'!AA625</f>
        <v>50</v>
      </c>
      <c r="AF230" s="24" t="n">
        <f aca="false">'CalLite Replacement'!AB756</f>
        <v>500</v>
      </c>
      <c r="AG230" s="17"/>
      <c r="AI230" s="17"/>
    </row>
    <row r="231" customFormat="false" ht="15" hidden="false" customHeight="false" outlineLevel="0" collapsed="false">
      <c r="A231" s="37" t="n">
        <v>32416</v>
      </c>
      <c r="B231" s="24" t="n">
        <f aca="false">B230+1</f>
        <v>225</v>
      </c>
      <c r="C231" s="17" t="n">
        <f aca="false">B231/($B$1+1)</f>
        <v>0.889328063241107</v>
      </c>
      <c r="D231" s="17" t="n">
        <f aca="false">'CalLite Replacement'!B753</f>
        <v>493.1</v>
      </c>
      <c r="E231" s="24" t="n">
        <f aca="false">'CalLite Replacement'!C790</f>
        <v>19.18221197</v>
      </c>
      <c r="F231" s="24" t="n">
        <f aca="false">'CalLite Replacement'!D790</f>
        <v>63.49753685</v>
      </c>
      <c r="G231" s="38" t="n">
        <v>5.77098360655738</v>
      </c>
      <c r="H231" s="24" t="n">
        <f aca="false">'CalLite Replacement'!E598</f>
        <v>15.30136607</v>
      </c>
      <c r="I231" s="24" t="n">
        <f aca="false">'CalLite Replacement'!F807</f>
        <v>27.40242393</v>
      </c>
      <c r="J231" s="24" t="n">
        <f aca="false">'CalLite Replacement'!G807</f>
        <v>58.43476298</v>
      </c>
      <c r="K231" s="24" t="n">
        <f aca="false">'CalLite Replacement'!H633</f>
        <v>5.511</v>
      </c>
      <c r="L231" s="24" t="n">
        <f aca="false">'CalLite Replacement'!I743</f>
        <v>85</v>
      </c>
      <c r="M231" s="24" t="n">
        <f aca="false">'CalLite Replacement'!J814</f>
        <v>24.58789615</v>
      </c>
      <c r="N231" s="24" t="n">
        <f aca="false">'CalLite Replacement'!K790</f>
        <v>113.5273741</v>
      </c>
      <c r="O231" s="24" t="n">
        <f aca="false">'CalLite Replacement'!L790</f>
        <v>85.57557069</v>
      </c>
      <c r="P231" s="24" t="n">
        <f aca="false">'CalLite Replacement'!M790</f>
        <v>47.86118065</v>
      </c>
      <c r="Q231" s="24" t="n">
        <f aca="false">'CalLite Replacement'!N790</f>
        <v>12.84230619</v>
      </c>
      <c r="R231" s="24" t="n">
        <f aca="false">'CalLite Replacement'!O831</f>
        <v>1200</v>
      </c>
      <c r="S231" s="24" t="n">
        <f aca="false">'CalLite Replacement'!P744</f>
        <v>174.1</v>
      </c>
      <c r="T231" s="24" t="n">
        <f aca="false">'CalLite Replacement'!Q790</f>
        <v>40.67266409</v>
      </c>
      <c r="U231" s="39" t="n">
        <v>11</v>
      </c>
      <c r="V231" s="24" t="n">
        <f aca="false">'CalLite Replacement'!R790</f>
        <v>8.647674147</v>
      </c>
      <c r="W231" s="24" t="n">
        <f aca="false">'CalLite Replacement'!S771</f>
        <v>4372</v>
      </c>
      <c r="X231" s="24" t="n">
        <f aca="false">'CalLite Replacement'!T780</f>
        <v>4182</v>
      </c>
      <c r="Y231" s="24" t="n">
        <f aca="false">'CalLite Replacement'!U610</f>
        <v>8196</v>
      </c>
      <c r="Z231" s="24" t="n">
        <f aca="false">'CalLite Replacement'!V762</f>
        <v>259.8</v>
      </c>
      <c r="AA231" s="24" t="n">
        <f aca="false">'CalLite Replacement'!W640</f>
        <v>691.1</v>
      </c>
      <c r="AB231" s="24" t="n">
        <f aca="false">'CalLite Replacement'!X715</f>
        <v>200.1</v>
      </c>
      <c r="AC231" s="24" t="n">
        <f aca="false">'CalLite Replacement'!Y807</f>
        <v>91.63193029</v>
      </c>
      <c r="AD231" s="24" t="n">
        <f aca="false">'CalLite Replacement'!Z790</f>
        <v>39.57542059</v>
      </c>
      <c r="AE231" s="24" t="n">
        <f aca="false">'CalLite Replacement'!AA742</f>
        <v>50</v>
      </c>
      <c r="AF231" s="24" t="n">
        <f aca="false">'CalLite Replacement'!AB757</f>
        <v>500</v>
      </c>
      <c r="AG231" s="17"/>
      <c r="AI231" s="17"/>
    </row>
    <row r="232" customFormat="false" ht="15" hidden="false" customHeight="false" outlineLevel="0" collapsed="false">
      <c r="A232" s="37" t="n">
        <v>32447</v>
      </c>
      <c r="B232" s="24" t="n">
        <f aca="false">B231+1</f>
        <v>226</v>
      </c>
      <c r="C232" s="17" t="n">
        <f aca="false">B232/($B$1+1)</f>
        <v>0.893280632411067</v>
      </c>
      <c r="D232" s="17" t="n">
        <f aca="false">'CalLite Replacement'!B797</f>
        <v>489.7</v>
      </c>
      <c r="E232" s="24" t="n">
        <f aca="false">'CalLite Replacement'!C682</f>
        <v>18.9798767</v>
      </c>
      <c r="F232" s="24" t="n">
        <f aca="false">'CalLite Replacement'!D682</f>
        <v>62.82776052</v>
      </c>
      <c r="G232" s="38" t="n">
        <v>5.66573770491803</v>
      </c>
      <c r="H232" s="24" t="n">
        <f aca="false">'CalLite Replacement'!E671</f>
        <v>15.25044209</v>
      </c>
      <c r="I232" s="24" t="n">
        <f aca="false">'CalLite Replacement'!F771</f>
        <v>27.31156285</v>
      </c>
      <c r="J232" s="24" t="n">
        <f aca="false">'CalLite Replacement'!G771</f>
        <v>58.24100472</v>
      </c>
      <c r="K232" s="24" t="n">
        <f aca="false">'CalLite Replacement'!H615</f>
        <v>5.374</v>
      </c>
      <c r="L232" s="24" t="n">
        <f aca="false">'CalLite Replacement'!I744</f>
        <v>85</v>
      </c>
      <c r="M232" s="24" t="n">
        <f aca="false">'CalLite Replacement'!J827</f>
        <v>23.07623014</v>
      </c>
      <c r="N232" s="24" t="n">
        <f aca="false">'CalLite Replacement'!K682</f>
        <v>112.3298797</v>
      </c>
      <c r="O232" s="24" t="n">
        <f aca="false">'CalLite Replacement'!L682</f>
        <v>84.67291377</v>
      </c>
      <c r="P232" s="24" t="n">
        <f aca="false">'CalLite Replacement'!M682</f>
        <v>47.35633767</v>
      </c>
      <c r="Q232" s="24" t="n">
        <f aca="false">'CalLite Replacement'!N682</f>
        <v>12.70684468</v>
      </c>
      <c r="R232" s="24" t="n">
        <f aca="false">'CalLite Replacement'!O832</f>
        <v>1200</v>
      </c>
      <c r="S232" s="24" t="n">
        <f aca="false">'CalLite Replacement'!P827</f>
        <v>173.4</v>
      </c>
      <c r="T232" s="24" t="n">
        <f aca="false">'CalLite Replacement'!Q682</f>
        <v>40.24364607</v>
      </c>
      <c r="U232" s="39" t="n">
        <v>11</v>
      </c>
      <c r="V232" s="24" t="n">
        <f aca="false">'CalLite Replacement'!R682</f>
        <v>8.556457894</v>
      </c>
      <c r="W232" s="24" t="n">
        <f aca="false">'CalLite Replacement'!S796</f>
        <v>4342</v>
      </c>
      <c r="X232" s="24" t="n">
        <f aca="false">'CalLite Replacement'!T825</f>
        <v>4138</v>
      </c>
      <c r="Y232" s="24" t="n">
        <f aca="false">'CalLite Replacement'!U794</f>
        <v>8195</v>
      </c>
      <c r="Z232" s="24" t="n">
        <f aca="false">'CalLite Replacement'!V715</f>
        <v>259.7</v>
      </c>
      <c r="AA232" s="24" t="n">
        <f aca="false">'CalLite Replacement'!W749</f>
        <v>690.5</v>
      </c>
      <c r="AB232" s="24" t="n">
        <f aca="false">'CalLite Replacement'!X739</f>
        <v>200.1</v>
      </c>
      <c r="AC232" s="24" t="n">
        <f aca="false">'CalLite Replacement'!Y771</f>
        <v>91.32809671</v>
      </c>
      <c r="AD232" s="24" t="n">
        <f aca="false">'CalLite Replacement'!Z682</f>
        <v>39.15797638</v>
      </c>
      <c r="AE232" s="24" t="n">
        <f aca="false">'CalLite Replacement'!AA743</f>
        <v>50</v>
      </c>
      <c r="AF232" s="24" t="n">
        <f aca="false">'CalLite Replacement'!AB781</f>
        <v>500</v>
      </c>
      <c r="AG232" s="17"/>
      <c r="AI232" s="17"/>
    </row>
    <row r="233" customFormat="false" ht="15" hidden="false" customHeight="false" outlineLevel="0" collapsed="false">
      <c r="A233" s="37" t="n">
        <v>32477</v>
      </c>
      <c r="B233" s="24" t="n">
        <f aca="false">B232+1</f>
        <v>227</v>
      </c>
      <c r="C233" s="17" t="n">
        <f aca="false">B233/($B$1+1)</f>
        <v>0.897233201581028</v>
      </c>
      <c r="D233" s="17" t="n">
        <f aca="false">'CalLite Replacement'!B759</f>
        <v>480.7</v>
      </c>
      <c r="E233" s="24" t="n">
        <f aca="false">'CalLite Replacement'!C661</f>
        <v>18.75030157</v>
      </c>
      <c r="F233" s="24" t="n">
        <f aca="false">'CalLite Replacement'!D661</f>
        <v>62.067814</v>
      </c>
      <c r="G233" s="38" t="n">
        <v>5.27983606557377</v>
      </c>
      <c r="H233" s="24" t="n">
        <f aca="false">'CalLite Replacement'!E635</f>
        <v>13.27524068</v>
      </c>
      <c r="I233" s="24" t="n">
        <f aca="false">'CalLite Replacement'!F819</f>
        <v>27.21007468</v>
      </c>
      <c r="J233" s="24" t="n">
        <f aca="false">'CalLite Replacement'!G819</f>
        <v>58.02458456</v>
      </c>
      <c r="K233" s="24" t="n">
        <f aca="false">'CalLite Replacement'!H734</f>
        <v>5.255</v>
      </c>
      <c r="L233" s="24" t="n">
        <f aca="false">'CalLite Replacement'!I755</f>
        <v>85</v>
      </c>
      <c r="M233" s="24" t="n">
        <f aca="false">'CalLite Replacement'!J753</f>
        <v>23.06187355</v>
      </c>
      <c r="N233" s="24" t="n">
        <f aca="false">'CalLite Replacement'!K661</f>
        <v>110.9711698</v>
      </c>
      <c r="O233" s="24" t="n">
        <f aca="false">'CalLite Replacement'!L661</f>
        <v>83.64873456</v>
      </c>
      <c r="P233" s="24" t="n">
        <f aca="false">'CalLite Replacement'!M661</f>
        <v>46.78352903</v>
      </c>
      <c r="Q233" s="24" t="n">
        <f aca="false">'CalLite Replacement'!N661</f>
        <v>12.55314634</v>
      </c>
      <c r="R233" s="24" t="n">
        <f aca="false">'CalLite Replacement'!O753</f>
        <v>1148</v>
      </c>
      <c r="S233" s="24" t="n">
        <f aca="false">'CalLite Replacement'!P784</f>
        <v>171.7</v>
      </c>
      <c r="T233" s="24" t="n">
        <f aca="false">'CalLite Replacement'!Q661</f>
        <v>39.7568705</v>
      </c>
      <c r="U233" s="39" t="n">
        <v>11</v>
      </c>
      <c r="V233" s="24" t="n">
        <f aca="false">'CalLite Replacement'!R661</f>
        <v>8.45296144</v>
      </c>
      <c r="W233" s="24" t="n">
        <f aca="false">'CalLite Replacement'!S674</f>
        <v>4296</v>
      </c>
      <c r="X233" s="24" t="n">
        <f aca="false">'CalLite Replacement'!T783</f>
        <v>4131</v>
      </c>
      <c r="Y233" s="24" t="n">
        <f aca="false">'CalLite Replacement'!U649</f>
        <v>8155</v>
      </c>
      <c r="Z233" s="24" t="n">
        <f aca="false">'CalLite Replacement'!V749</f>
        <v>235.8</v>
      </c>
      <c r="AA233" s="24" t="n">
        <f aca="false">'CalLite Replacement'!W607</f>
        <v>684.2</v>
      </c>
      <c r="AB233" s="24" t="n">
        <f aca="false">'CalLite Replacement'!X747</f>
        <v>200.1</v>
      </c>
      <c r="AC233" s="24" t="n">
        <f aca="false">'CalLite Replacement'!Y819</f>
        <v>90.98872686</v>
      </c>
      <c r="AD233" s="24" t="n">
        <f aca="false">'CalLite Replacement'!Z661</f>
        <v>38.68433276</v>
      </c>
      <c r="AE233" s="24" t="n">
        <f aca="false">'CalLite Replacement'!AA744</f>
        <v>50</v>
      </c>
      <c r="AF233" s="24" t="n">
        <f aca="false">'CalLite Replacement'!AB785</f>
        <v>500</v>
      </c>
      <c r="AG233" s="17"/>
      <c r="AI233" s="17"/>
    </row>
    <row r="234" customFormat="false" ht="15" hidden="false" customHeight="false" outlineLevel="0" collapsed="false">
      <c r="A234" s="37" t="n">
        <v>32508</v>
      </c>
      <c r="B234" s="24" t="n">
        <f aca="false">B233+1</f>
        <v>228</v>
      </c>
      <c r="C234" s="17" t="n">
        <f aca="false">B234/($B$1+1)</f>
        <v>0.901185770750988</v>
      </c>
      <c r="D234" s="17" t="n">
        <f aca="false">'CalLite Replacement'!B807</f>
        <v>475.8</v>
      </c>
      <c r="E234" s="24" t="n">
        <f aca="false">'CalLite Replacement'!C684</f>
        <v>18.65447168</v>
      </c>
      <c r="F234" s="24" t="n">
        <f aca="false">'CalLite Replacement'!D684</f>
        <v>61.75059501</v>
      </c>
      <c r="G234" s="38" t="n">
        <v>5.20967213114754</v>
      </c>
      <c r="H234" s="24" t="n">
        <f aca="false">'CalLite Replacement'!E659</f>
        <v>12.53204646</v>
      </c>
      <c r="I234" s="24" t="n">
        <f aca="false">'CalLite Replacement'!F683</f>
        <v>27.10114925</v>
      </c>
      <c r="J234" s="24" t="n">
        <f aca="false">'CalLite Replacement'!G683</f>
        <v>57.79230467</v>
      </c>
      <c r="K234" s="24" t="n">
        <f aca="false">'CalLite Replacement'!H807</f>
        <v>5.218</v>
      </c>
      <c r="L234" s="24" t="n">
        <f aca="false">'CalLite Replacement'!I756</f>
        <v>85</v>
      </c>
      <c r="M234" s="24" t="n">
        <f aca="false">'CalLite Replacement'!J818</f>
        <v>21.57742667</v>
      </c>
      <c r="N234" s="24" t="n">
        <f aca="false">'CalLite Replacement'!K684</f>
        <v>110.4040133</v>
      </c>
      <c r="O234" s="24" t="n">
        <f aca="false">'CalLite Replacement'!L684</f>
        <v>83.22121882</v>
      </c>
      <c r="P234" s="24" t="n">
        <f aca="false">'CalLite Replacement'!M684</f>
        <v>46.54442565</v>
      </c>
      <c r="Q234" s="24" t="n">
        <f aca="false">'CalLite Replacement'!N684</f>
        <v>12.48898915</v>
      </c>
      <c r="R234" s="24" t="n">
        <f aca="false">'CalLite Replacement'!O781</f>
        <v>1037</v>
      </c>
      <c r="S234" s="24" t="n">
        <f aca="false">'CalLite Replacement'!P755</f>
        <v>166</v>
      </c>
      <c r="T234" s="24" t="n">
        <f aca="false">'CalLite Replacement'!Q684</f>
        <v>39.55367929</v>
      </c>
      <c r="U234" s="39" t="n">
        <v>11</v>
      </c>
      <c r="V234" s="24" t="n">
        <f aca="false">'CalLite Replacement'!R684</f>
        <v>8.409759662</v>
      </c>
      <c r="W234" s="24" t="n">
        <f aca="false">'CalLite Replacement'!S627</f>
        <v>4230</v>
      </c>
      <c r="X234" s="24" t="n">
        <f aca="false">'CalLite Replacement'!T615</f>
        <v>4107</v>
      </c>
      <c r="Y234" s="24" t="n">
        <f aca="false">'CalLite Replacement'!U673</f>
        <v>8113</v>
      </c>
      <c r="Z234" s="24" t="n">
        <f aca="false">'CalLite Replacement'!V620</f>
        <v>227.6</v>
      </c>
      <c r="AA234" s="24" t="n">
        <f aca="false">'CalLite Replacement'!W664</f>
        <v>678.3</v>
      </c>
      <c r="AB234" s="24" t="n">
        <f aca="false">'CalLite Replacement'!X760</f>
        <v>200.1</v>
      </c>
      <c r="AC234" s="24" t="n">
        <f aca="false">'CalLite Replacement'!Y683</f>
        <v>90.62448726</v>
      </c>
      <c r="AD234" s="24" t="n">
        <f aca="false">'CalLite Replacement'!Z684</f>
        <v>38.48662312</v>
      </c>
      <c r="AE234" s="24" t="n">
        <f aca="false">'CalLite Replacement'!AA745</f>
        <v>50</v>
      </c>
      <c r="AF234" s="24" t="n">
        <f aca="false">'CalLite Replacement'!AB793</f>
        <v>500</v>
      </c>
      <c r="AG234" s="17"/>
      <c r="AI234" s="17"/>
    </row>
    <row r="235" customFormat="false" ht="15" hidden="false" customHeight="false" outlineLevel="0" collapsed="false">
      <c r="A235" s="37" t="n">
        <v>32539</v>
      </c>
      <c r="B235" s="24" t="n">
        <f aca="false">B234+1</f>
        <v>229</v>
      </c>
      <c r="C235" s="17" t="n">
        <f aca="false">B235/($B$1+1)</f>
        <v>0.905138339920949</v>
      </c>
      <c r="D235" s="17" t="n">
        <f aca="false">'CalLite Replacement'!B806</f>
        <v>469.1</v>
      </c>
      <c r="E235" s="24" t="n">
        <f aca="false">'CalLite Replacement'!C814</f>
        <v>18.19662838</v>
      </c>
      <c r="F235" s="24" t="n">
        <f aca="false">'CalLite Replacement'!D814</f>
        <v>60.23502833</v>
      </c>
      <c r="G235" s="38" t="n">
        <v>5.17459016393443</v>
      </c>
      <c r="H235" s="24" t="n">
        <f aca="false">'CalLite Replacement'!E683</f>
        <v>11.98681759</v>
      </c>
      <c r="I235" s="24" t="n">
        <f aca="false">'CalLite Replacement'!F803</f>
        <v>27.08955469</v>
      </c>
      <c r="J235" s="24" t="n">
        <f aca="false">'CalLite Replacement'!G803</f>
        <v>57.76757967</v>
      </c>
      <c r="K235" s="24" t="n">
        <f aca="false">'CalLite Replacement'!H812</f>
        <v>5.187</v>
      </c>
      <c r="L235" s="24" t="n">
        <f aca="false">'CalLite Replacement'!I767</f>
        <v>85</v>
      </c>
      <c r="M235" s="24" t="n">
        <f aca="false">'CalLite Replacement'!J803</f>
        <v>20.59557009</v>
      </c>
      <c r="N235" s="24" t="n">
        <f aca="false">'CalLite Replacement'!K814</f>
        <v>107.6943286</v>
      </c>
      <c r="O235" s="24" t="n">
        <f aca="false">'CalLite Replacement'!L814</f>
        <v>81.17869102</v>
      </c>
      <c r="P235" s="24" t="n">
        <f aca="false">'CalLite Replacement'!M814</f>
        <v>45.40206936</v>
      </c>
      <c r="Q235" s="24" t="n">
        <f aca="false">'CalLite Replacement'!N814</f>
        <v>12.18246747</v>
      </c>
      <c r="R235" s="24" t="n">
        <f aca="false">'CalLite Replacement'!O589</f>
        <v>1000</v>
      </c>
      <c r="S235" s="24" t="n">
        <f aca="false">'CalLite Replacement'!P756</f>
        <v>154.7</v>
      </c>
      <c r="T235" s="24" t="n">
        <f aca="false">'CalLite Replacement'!Q814</f>
        <v>38.58289935</v>
      </c>
      <c r="U235" s="39" t="n">
        <v>10</v>
      </c>
      <c r="V235" s="24" t="n">
        <f aca="false">'CalLite Replacement'!R814</f>
        <v>8.203355957</v>
      </c>
      <c r="W235" s="24" t="n">
        <f aca="false">'CalLite Replacement'!S786</f>
        <v>4229</v>
      </c>
      <c r="X235" s="24" t="n">
        <f aca="false">'CalLite Replacement'!T609</f>
        <v>4095</v>
      </c>
      <c r="Y235" s="24" t="n">
        <f aca="false">'CalLite Replacement'!U662</f>
        <v>8034</v>
      </c>
      <c r="Z235" s="24" t="n">
        <f aca="false">'CalLite Replacement'!V821</f>
        <v>217.5</v>
      </c>
      <c r="AA235" s="24" t="n">
        <f aca="false">'CalLite Replacement'!W610</f>
        <v>667.8</v>
      </c>
      <c r="AB235" s="24" t="n">
        <f aca="false">'CalLite Replacement'!X763</f>
        <v>200.1</v>
      </c>
      <c r="AC235" s="24" t="n">
        <f aca="false">'CalLite Replacement'!Y803</f>
        <v>90.58571583</v>
      </c>
      <c r="AD235" s="24" t="n">
        <f aca="false">'CalLite Replacement'!Z814</f>
        <v>37.54203232</v>
      </c>
      <c r="AE235" s="24" t="n">
        <f aca="false">'CalLite Replacement'!AA754</f>
        <v>50</v>
      </c>
      <c r="AF235" s="24" t="n">
        <f aca="false">'CalLite Replacement'!AB803</f>
        <v>500</v>
      </c>
      <c r="AG235" s="17"/>
      <c r="AI235" s="17"/>
    </row>
    <row r="236" customFormat="false" ht="15" hidden="false" customHeight="false" outlineLevel="0" collapsed="false">
      <c r="A236" s="37" t="n">
        <v>32567</v>
      </c>
      <c r="B236" s="24" t="n">
        <f aca="false">B235+1</f>
        <v>230</v>
      </c>
      <c r="C236" s="17" t="n">
        <f aca="false">B236/($B$1+1)</f>
        <v>0.909090909090909</v>
      </c>
      <c r="D236" s="17" t="n">
        <f aca="false">'CalLite Replacement'!B614</f>
        <v>457</v>
      </c>
      <c r="E236" s="24" t="n">
        <f aca="false">'CalLite Replacement'!C780</f>
        <v>18.14837435</v>
      </c>
      <c r="F236" s="24" t="n">
        <f aca="false">'CalLite Replacement'!D780</f>
        <v>60.07529637</v>
      </c>
      <c r="G236" s="38" t="n">
        <v>4.99918032786885</v>
      </c>
      <c r="H236" s="24" t="n">
        <f aca="false">'CalLite Replacement'!E673</f>
        <v>10.80189694</v>
      </c>
      <c r="I236" s="24" t="n">
        <f aca="false">'CalLite Replacement'!F778</f>
        <v>26.71378023</v>
      </c>
      <c r="J236" s="24" t="n">
        <f aca="false">'CalLite Replacement'!G778</f>
        <v>56.96625306</v>
      </c>
      <c r="K236" s="24" t="n">
        <f aca="false">'CalLite Replacement'!H800</f>
        <v>5.147</v>
      </c>
      <c r="L236" s="24" t="n">
        <f aca="false">'CalLite Replacement'!I768</f>
        <v>85</v>
      </c>
      <c r="M236" s="24" t="n">
        <f aca="false">'CalLite Replacement'!J624</f>
        <v>20.28480293</v>
      </c>
      <c r="N236" s="24" t="n">
        <f aca="false">'CalLite Replacement'!K780</f>
        <v>107.4087435</v>
      </c>
      <c r="O236" s="24" t="n">
        <f aca="false">'CalLite Replacement'!L780</f>
        <v>80.96342042</v>
      </c>
      <c r="P236" s="24" t="n">
        <f aca="false">'CalLite Replacement'!M780</f>
        <v>45.28167162</v>
      </c>
      <c r="Q236" s="24" t="n">
        <f aca="false">'CalLite Replacement'!N780</f>
        <v>12.15016186</v>
      </c>
      <c r="R236" s="24" t="n">
        <f aca="false">'CalLite Replacement'!O601</f>
        <v>1000</v>
      </c>
      <c r="S236" s="24" t="n">
        <f aca="false">'CalLite Replacement'!P792</f>
        <v>146.6</v>
      </c>
      <c r="T236" s="24" t="n">
        <f aca="false">'CalLite Replacement'!Q780</f>
        <v>38.48058477</v>
      </c>
      <c r="U236" s="39" t="n">
        <v>9</v>
      </c>
      <c r="V236" s="24" t="n">
        <f aca="false">'CalLite Replacement'!R780</f>
        <v>8.181602202</v>
      </c>
      <c r="W236" s="24" t="n">
        <f aca="false">'CalLite Replacement'!S806</f>
        <v>4205</v>
      </c>
      <c r="X236" s="24" t="n">
        <f aca="false">'CalLite Replacement'!T612</f>
        <v>4095</v>
      </c>
      <c r="Y236" s="24" t="n">
        <f aca="false">'CalLite Replacement'!U756</f>
        <v>8001</v>
      </c>
      <c r="Z236" s="24" t="n">
        <f aca="false">'CalLite Replacement'!V714</f>
        <v>216.4</v>
      </c>
      <c r="AA236" s="24" t="n">
        <f aca="false">'CalLite Replacement'!W797</f>
        <v>640</v>
      </c>
      <c r="AB236" s="24" t="n">
        <f aca="false">'CalLite Replacement'!X771</f>
        <v>200.1</v>
      </c>
      <c r="AC236" s="24" t="n">
        <f aca="false">'CalLite Replacement'!Y778</f>
        <v>89.32915037</v>
      </c>
      <c r="AD236" s="24" t="n">
        <f aca="false">'CalLite Replacement'!Z780</f>
        <v>37.44247792</v>
      </c>
      <c r="AE236" s="24" t="n">
        <f aca="false">'CalLite Replacement'!AA755</f>
        <v>50</v>
      </c>
      <c r="AF236" s="24" t="n">
        <f aca="false">'CalLite Replacement'!AB804</f>
        <v>500</v>
      </c>
      <c r="AG236" s="17"/>
      <c r="AI236" s="17"/>
    </row>
    <row r="237" customFormat="false" ht="15" hidden="false" customHeight="false" outlineLevel="0" collapsed="false">
      <c r="A237" s="37" t="n">
        <v>32598</v>
      </c>
      <c r="B237" s="24" t="n">
        <f aca="false">B236+1</f>
        <v>231</v>
      </c>
      <c r="C237" s="17" t="n">
        <f aca="false">B237/($B$1+1)</f>
        <v>0.91304347826087</v>
      </c>
      <c r="D237" s="17" t="n">
        <f aca="false">'CalLite Replacement'!B615</f>
        <v>456.5</v>
      </c>
      <c r="E237" s="24" t="n">
        <f aca="false">'CalLite Replacement'!C802</f>
        <v>18.083738</v>
      </c>
      <c r="F237" s="24" t="n">
        <f aca="false">'CalLite Replacement'!D802</f>
        <v>59.86133517</v>
      </c>
      <c r="G237" s="38" t="n">
        <v>4.71852459016393</v>
      </c>
      <c r="H237" s="24" t="n">
        <f aca="false">'CalLite Replacement'!E802</f>
        <v>9.822399312</v>
      </c>
      <c r="I237" s="24" t="n">
        <f aca="false">'CalLite Replacement'!F820</f>
        <v>25.34382596</v>
      </c>
      <c r="J237" s="24" t="n">
        <f aca="false">'CalLite Replacement'!G820</f>
        <v>54.04487086</v>
      </c>
      <c r="K237" s="24" t="n">
        <f aca="false">'CalLite Replacement'!H788</f>
        <v>5.106</v>
      </c>
      <c r="L237" s="24" t="n">
        <f aca="false">'CalLite Replacement'!I779</f>
        <v>85</v>
      </c>
      <c r="M237" s="24" t="n">
        <f aca="false">'CalLite Replacement'!J781</f>
        <v>20.25558047</v>
      </c>
      <c r="N237" s="24" t="n">
        <f aca="false">'CalLite Replacement'!K802</f>
        <v>107.0262018</v>
      </c>
      <c r="O237" s="24" t="n">
        <f aca="false">'CalLite Replacement'!L802</f>
        <v>80.67506511</v>
      </c>
      <c r="P237" s="24" t="n">
        <f aca="false">'CalLite Replacement'!M802</f>
        <v>45.12039866</v>
      </c>
      <c r="Q237" s="24" t="n">
        <f aca="false">'CalLite Replacement'!N802</f>
        <v>12.10688845</v>
      </c>
      <c r="R237" s="24" t="n">
        <f aca="false">'CalLite Replacement'!O621</f>
        <v>1000</v>
      </c>
      <c r="S237" s="24" t="n">
        <f aca="false">'CalLite Replacement'!P767</f>
        <v>145.8</v>
      </c>
      <c r="T237" s="24" t="n">
        <f aca="false">'CalLite Replacement'!Q802</f>
        <v>38.34353422</v>
      </c>
      <c r="U237" s="39" t="n">
        <v>9</v>
      </c>
      <c r="V237" s="24" t="n">
        <f aca="false">'CalLite Replacement'!R802</f>
        <v>8.152463013</v>
      </c>
      <c r="W237" s="24" t="n">
        <f aca="false">'CalLite Replacement'!S650</f>
        <v>4184</v>
      </c>
      <c r="X237" s="24" t="n">
        <f aca="false">'CalLite Replacement'!T613</f>
        <v>4095</v>
      </c>
      <c r="Y237" s="24" t="n">
        <f aca="false">'CalLite Replacement'!U783</f>
        <v>7960</v>
      </c>
      <c r="Z237" s="24" t="n">
        <f aca="false">'CalLite Replacement'!V796</f>
        <v>213.9</v>
      </c>
      <c r="AA237" s="24" t="n">
        <f aca="false">'CalLite Replacement'!W609</f>
        <v>625</v>
      </c>
      <c r="AB237" s="24" t="n">
        <f aca="false">'CalLite Replacement'!X796</f>
        <v>200.1</v>
      </c>
      <c r="AC237" s="24" t="n">
        <f aca="false">'CalLite Replacement'!Y820</f>
        <v>84.74811203</v>
      </c>
      <c r="AD237" s="24" t="n">
        <f aca="false">'CalLite Replacement'!Z802</f>
        <v>37.30912464</v>
      </c>
      <c r="AE237" s="24" t="n">
        <f aca="false">'CalLite Replacement'!AA756</f>
        <v>50</v>
      </c>
      <c r="AF237" s="24" t="n">
        <f aca="false">'CalLite Replacement'!AB817</f>
        <v>500</v>
      </c>
      <c r="AG237" s="17"/>
      <c r="AI237" s="17"/>
    </row>
    <row r="238" customFormat="false" ht="15" hidden="false" customHeight="false" outlineLevel="0" collapsed="false">
      <c r="A238" s="37" t="n">
        <v>32628</v>
      </c>
      <c r="B238" s="24" t="n">
        <f aca="false">B237+1</f>
        <v>232</v>
      </c>
      <c r="C238" s="17" t="n">
        <f aca="false">B238/($B$1+1)</f>
        <v>0.91699604743083</v>
      </c>
      <c r="D238" s="17" t="n">
        <f aca="false">'CalLite Replacement'!B779</f>
        <v>443.2</v>
      </c>
      <c r="E238" s="24" t="n">
        <f aca="false">'CalLite Replacement'!C599</f>
        <v>17.70932289</v>
      </c>
      <c r="F238" s="24" t="n">
        <f aca="false">'CalLite Replacement'!D599</f>
        <v>58.62193497</v>
      </c>
      <c r="G238" s="38" t="n">
        <v>4.68344262295082</v>
      </c>
      <c r="H238" s="24" t="n">
        <f aca="false">'CalLite Replacement'!E706</f>
        <v>7.272910709</v>
      </c>
      <c r="I238" s="24" t="n">
        <f aca="false">'CalLite Replacement'!F781</f>
        <v>24.77136814</v>
      </c>
      <c r="J238" s="24" t="n">
        <f aca="false">'CalLite Replacement'!G781</f>
        <v>52.82412349</v>
      </c>
      <c r="K238" s="24" t="n">
        <f aca="false">'CalLite Replacement'!H772</f>
        <v>5.09</v>
      </c>
      <c r="L238" s="24" t="n">
        <f aca="false">'CalLite Replacement'!I780</f>
        <v>85</v>
      </c>
      <c r="M238" s="24" t="n">
        <f aca="false">'CalLite Replacement'!J659</f>
        <v>19.5419386</v>
      </c>
      <c r="N238" s="24" t="n">
        <f aca="false">'CalLite Replacement'!K599</f>
        <v>104.8102757</v>
      </c>
      <c r="O238" s="24" t="n">
        <f aca="false">'CalLite Replacement'!L599</f>
        <v>79.00472663</v>
      </c>
      <c r="P238" s="24" t="n">
        <f aca="false">'CalLite Replacement'!M599</f>
        <v>44.18620247</v>
      </c>
      <c r="Q238" s="24" t="n">
        <f aca="false">'CalLite Replacement'!N599</f>
        <v>11.85622114</v>
      </c>
      <c r="R238" s="24" t="n">
        <f aca="false">'CalLite Replacement'!O637</f>
        <v>1000</v>
      </c>
      <c r="S238" s="24" t="n">
        <f aca="false">'CalLite Replacement'!P611</f>
        <v>144.7</v>
      </c>
      <c r="T238" s="24" t="n">
        <f aca="false">'CalLite Replacement'!Q599</f>
        <v>37.54964976</v>
      </c>
      <c r="U238" s="39" t="n">
        <v>8</v>
      </c>
      <c r="V238" s="24" t="n">
        <f aca="false">'CalLite Replacement'!R599</f>
        <v>7.983670181</v>
      </c>
      <c r="W238" s="24" t="n">
        <f aca="false">'CalLite Replacement'!S615</f>
        <v>4176</v>
      </c>
      <c r="X238" s="24" t="n">
        <f aca="false">'CalLite Replacement'!T766</f>
        <v>4012</v>
      </c>
      <c r="Y238" s="24" t="n">
        <f aca="false">'CalLite Replacement'!U620</f>
        <v>7900</v>
      </c>
      <c r="Z238" s="24" t="n">
        <f aca="false">'CalLite Replacement'!V797</f>
        <v>206.1</v>
      </c>
      <c r="AA238" s="24" t="n">
        <f aca="false">'CalLite Replacement'!W790</f>
        <v>611.6</v>
      </c>
      <c r="AB238" s="24" t="n">
        <f aca="false">'CalLite Replacement'!X799</f>
        <v>200.1</v>
      </c>
      <c r="AC238" s="24" t="n">
        <f aca="false">'CalLite Replacement'!Y781</f>
        <v>82.83385017</v>
      </c>
      <c r="AD238" s="24" t="n">
        <f aca="false">'CalLite Replacement'!Z599</f>
        <v>36.53665713</v>
      </c>
      <c r="AE238" s="24" t="n">
        <f aca="false">'CalLite Replacement'!AA757</f>
        <v>50</v>
      </c>
      <c r="AF238" s="24" t="n">
        <f aca="false">'CalLite Replacement'!AB619</f>
        <v>485.4</v>
      </c>
      <c r="AG238" s="17"/>
      <c r="AI238" s="17"/>
    </row>
    <row r="239" customFormat="false" ht="15" hidden="false" customHeight="false" outlineLevel="0" collapsed="false">
      <c r="A239" s="37" t="n">
        <v>32659</v>
      </c>
      <c r="B239" s="24" t="n">
        <f aca="false">B238+1</f>
        <v>233</v>
      </c>
      <c r="C239" s="17" t="n">
        <f aca="false">B239/($B$1+1)</f>
        <v>0.92094861660079</v>
      </c>
      <c r="D239" s="17" t="n">
        <f aca="false">'CalLite Replacement'!B781</f>
        <v>400.6</v>
      </c>
      <c r="E239" s="24" t="n">
        <f aca="false">'CalLite Replacement'!C650</f>
        <v>17.58440118</v>
      </c>
      <c r="F239" s="24" t="n">
        <f aca="false">'CalLite Replacement'!D650</f>
        <v>58.20841536</v>
      </c>
      <c r="G239" s="38" t="n">
        <v>4.50803278688525</v>
      </c>
      <c r="H239" s="24" t="n">
        <f aca="false">'CalLite Replacement'!E817</f>
        <v>7.037838</v>
      </c>
      <c r="I239" s="24" t="n">
        <f aca="false">'CalLite Replacement'!F792</f>
        <v>24.30706451</v>
      </c>
      <c r="J239" s="24" t="n">
        <f aca="false">'CalLite Replacement'!G792</f>
        <v>51.83401136</v>
      </c>
      <c r="K239" s="24" t="n">
        <f aca="false">'CalLite Replacement'!H776</f>
        <v>5.077</v>
      </c>
      <c r="L239" s="24" t="n">
        <f aca="false">'CalLite Replacement'!I791</f>
        <v>85</v>
      </c>
      <c r="M239" s="24" t="n">
        <f aca="false">'CalLite Replacement'!J636</f>
        <v>17.02315362</v>
      </c>
      <c r="N239" s="24" t="n">
        <f aca="false">'CalLite Replacement'!K650</f>
        <v>104.0709432</v>
      </c>
      <c r="O239" s="24" t="n">
        <f aca="false">'CalLite Replacement'!L650</f>
        <v>78.44742663</v>
      </c>
      <c r="P239" s="24" t="n">
        <f aca="false">'CalLite Replacement'!M650</f>
        <v>43.87451264</v>
      </c>
      <c r="Q239" s="24" t="n">
        <f aca="false">'CalLite Replacement'!N650</f>
        <v>11.77258725</v>
      </c>
      <c r="R239" s="24" t="n">
        <f aca="false">'CalLite Replacement'!O649</f>
        <v>1000</v>
      </c>
      <c r="S239" s="24" t="n">
        <f aca="false">'CalLite Replacement'!P803</f>
        <v>144.1</v>
      </c>
      <c r="T239" s="24" t="n">
        <f aca="false">'CalLite Replacement'!Q650</f>
        <v>37.28477422</v>
      </c>
      <c r="U239" s="39" t="n">
        <v>8</v>
      </c>
      <c r="V239" s="24" t="n">
        <f aca="false">'CalLite Replacement'!R650</f>
        <v>7.927353306</v>
      </c>
      <c r="W239" s="24" t="n">
        <f aca="false">'CalLite Replacement'!S640</f>
        <v>4168</v>
      </c>
      <c r="X239" s="24" t="n">
        <f aca="false">'CalLite Replacement'!T758</f>
        <v>3984</v>
      </c>
      <c r="Y239" s="24" t="n">
        <f aca="false">'CalLite Replacement'!U806</f>
        <v>7892</v>
      </c>
      <c r="Z239" s="24" t="n">
        <f aca="false">'CalLite Replacement'!V774</f>
        <v>193.9</v>
      </c>
      <c r="AA239" s="24" t="n">
        <f aca="false">'CalLite Replacement'!W778</f>
        <v>608.2</v>
      </c>
      <c r="AB239" s="24" t="n">
        <f aca="false">'CalLite Replacement'!X811</f>
        <v>200.1</v>
      </c>
      <c r="AC239" s="24" t="n">
        <f aca="false">'CalLite Replacement'!Y792</f>
        <v>81.28124893</v>
      </c>
      <c r="AD239" s="24" t="n">
        <f aca="false">'CalLite Replacement'!Z650</f>
        <v>36.27892725</v>
      </c>
      <c r="AE239" s="24" t="n">
        <f aca="false">'CalLite Replacement'!AA766</f>
        <v>50</v>
      </c>
      <c r="AF239" s="24" t="n">
        <f aca="false">'CalLite Replacement'!AB696</f>
        <v>483</v>
      </c>
      <c r="AG239" s="17"/>
      <c r="AI239" s="17"/>
    </row>
    <row r="240" customFormat="false" ht="15" hidden="false" customHeight="false" outlineLevel="0" collapsed="false">
      <c r="A240" s="37" t="n">
        <v>32689</v>
      </c>
      <c r="B240" s="24" t="n">
        <f aca="false">B239+1</f>
        <v>234</v>
      </c>
      <c r="C240" s="17" t="n">
        <f aca="false">B240/($B$1+1)</f>
        <v>0.924901185770751</v>
      </c>
      <c r="D240" s="17" t="n">
        <f aca="false">'CalLite Replacement'!B804</f>
        <v>389.3</v>
      </c>
      <c r="E240" s="24" t="n">
        <f aca="false">'CalLite Replacement'!C793</f>
        <v>17.3641237</v>
      </c>
      <c r="F240" s="24" t="n">
        <f aca="false">'CalLite Replacement'!D793</f>
        <v>57.47924622</v>
      </c>
      <c r="G240" s="38" t="n">
        <v>4.4027868852459</v>
      </c>
      <c r="H240" s="24" t="n">
        <f aca="false">'CalLite Replacement'!E792</f>
        <v>5.938341962</v>
      </c>
      <c r="I240" s="24" t="n">
        <f aca="false">'CalLite Replacement'!F698</f>
        <v>24.24893687</v>
      </c>
      <c r="J240" s="24" t="n">
        <f aca="false">'CalLite Replacement'!G698</f>
        <v>51.71005609</v>
      </c>
      <c r="K240" s="24" t="n">
        <f aca="false">'CalLite Replacement'!H764</f>
        <v>5.033</v>
      </c>
      <c r="L240" s="24" t="n">
        <f aca="false">'CalLite Replacement'!I792</f>
        <v>85</v>
      </c>
      <c r="M240" s="24" t="n">
        <f aca="false">'CalLite Replacement'!J779</f>
        <v>16.51077497</v>
      </c>
      <c r="N240" s="24" t="n">
        <f aca="false">'CalLite Replacement'!K793</f>
        <v>102.7672602</v>
      </c>
      <c r="O240" s="24" t="n">
        <f aca="false">'CalLite Replacement'!L793</f>
        <v>77.46472607</v>
      </c>
      <c r="P240" s="24" t="n">
        <f aca="false">'CalLite Replacement'!M793</f>
        <v>43.3249024</v>
      </c>
      <c r="Q240" s="24" t="n">
        <f aca="false">'CalLite Replacement'!N793</f>
        <v>11.62511361</v>
      </c>
      <c r="R240" s="24" t="n">
        <f aca="false">'CalLite Replacement'!O673</f>
        <v>1000</v>
      </c>
      <c r="S240" s="24" t="n">
        <f aca="false">'CalLite Replacement'!P828</f>
        <v>142.6</v>
      </c>
      <c r="T240" s="24" t="n">
        <f aca="false">'CalLite Replacement'!Q793</f>
        <v>36.81771277</v>
      </c>
      <c r="U240" s="39" t="n">
        <v>6</v>
      </c>
      <c r="V240" s="24" t="n">
        <f aca="false">'CalLite Replacement'!R793</f>
        <v>7.828048396</v>
      </c>
      <c r="W240" s="24" t="n">
        <f aca="false">'CalLite Replacement'!S621</f>
        <v>4132</v>
      </c>
      <c r="X240" s="24" t="n">
        <f aca="false">'CalLite Replacement'!T650</f>
        <v>3976</v>
      </c>
      <c r="Y240" s="24" t="n">
        <f aca="false">'CalLite Replacement'!U609</f>
        <v>7740</v>
      </c>
      <c r="Z240" s="24" t="n">
        <f aca="false">'CalLite Replacement'!V604</f>
        <v>175.1</v>
      </c>
      <c r="AA240" s="24" t="n">
        <f aca="false">'CalLite Replacement'!W774</f>
        <v>605.8</v>
      </c>
      <c r="AB240" s="24" t="n">
        <f aca="false">'CalLite Replacement'!X819</f>
        <v>200.1</v>
      </c>
      <c r="AC240" s="24" t="n">
        <f aca="false">'CalLite Replacement'!Y698</f>
        <v>81.08687387</v>
      </c>
      <c r="AD240" s="24" t="n">
        <f aca="false">'CalLite Replacement'!Z793</f>
        <v>35.82446592</v>
      </c>
      <c r="AE240" s="24" t="n">
        <f aca="false">'CalLite Replacement'!AA767</f>
        <v>50</v>
      </c>
      <c r="AF240" s="24" t="n">
        <f aca="false">'CalLite Replacement'!AB616</f>
        <v>434.3</v>
      </c>
      <c r="AG240" s="17"/>
      <c r="AI240" s="17"/>
    </row>
    <row r="241" customFormat="false" ht="15" hidden="false" customHeight="false" outlineLevel="0" collapsed="false">
      <c r="A241" s="37" t="n">
        <v>32720</v>
      </c>
      <c r="B241" s="24" t="n">
        <f aca="false">B240+1</f>
        <v>235</v>
      </c>
      <c r="C241" s="17" t="n">
        <f aca="false">B241/($B$1+1)</f>
        <v>0.928853754940711</v>
      </c>
      <c r="D241" s="17" t="n">
        <f aca="false">'CalLite Replacement'!B626</f>
        <v>375</v>
      </c>
      <c r="E241" s="24" t="n">
        <f aca="false">'CalLite Replacement'!C815</f>
        <v>17.28154285</v>
      </c>
      <c r="F241" s="24" t="n">
        <f aca="false">'CalLite Replacement'!D815</f>
        <v>57.20588459</v>
      </c>
      <c r="G241" s="38" t="n">
        <v>4.29754098360656</v>
      </c>
      <c r="H241" s="24" t="n">
        <f aca="false">'CalLite Replacement'!E649</f>
        <v>5.277028213</v>
      </c>
      <c r="I241" s="24" t="n">
        <f aca="false">'CalLite Replacement'!F818</f>
        <v>24.08839283</v>
      </c>
      <c r="J241" s="24" t="n">
        <f aca="false">'CalLite Replacement'!G818</f>
        <v>51.36770123</v>
      </c>
      <c r="K241" s="24" t="n">
        <f aca="false">'CalLite Replacement'!H740</f>
        <v>4.955</v>
      </c>
      <c r="L241" s="24" t="n">
        <f aca="false">'CalLite Replacement'!I803</f>
        <v>85</v>
      </c>
      <c r="M241" s="24" t="n">
        <f aca="false">'CalLite Replacement'!J756</f>
        <v>16.35856438</v>
      </c>
      <c r="N241" s="24" t="n">
        <f aca="false">'CalLite Replacement'!K815</f>
        <v>102.2785164</v>
      </c>
      <c r="O241" s="24" t="n">
        <f aca="false">'CalLite Replacement'!L815</f>
        <v>77.09631685</v>
      </c>
      <c r="P241" s="24" t="n">
        <f aca="false">'CalLite Replacement'!M815</f>
        <v>43.11885645</v>
      </c>
      <c r="Q241" s="24" t="n">
        <f aca="false">'CalLite Replacement'!N815</f>
        <v>11.56982652</v>
      </c>
      <c r="R241" s="24" t="n">
        <f aca="false">'CalLite Replacement'!O685</f>
        <v>1000</v>
      </c>
      <c r="S241" s="24" t="n">
        <f aca="false">'CalLite Replacement'!P779</f>
        <v>137.1</v>
      </c>
      <c r="T241" s="24" t="n">
        <f aca="false">'CalLite Replacement'!Q815</f>
        <v>36.64261392</v>
      </c>
      <c r="U241" s="39" t="n">
        <v>6</v>
      </c>
      <c r="V241" s="24" t="n">
        <f aca="false">'CalLite Replacement'!R815</f>
        <v>7.790819514</v>
      </c>
      <c r="W241" s="24" t="n">
        <f aca="false">'CalLite Replacement'!S733</f>
        <v>4128</v>
      </c>
      <c r="X241" s="24" t="n">
        <f aca="false">'CalLite Replacement'!T807</f>
        <v>3837</v>
      </c>
      <c r="Y241" s="24" t="n">
        <f aca="false">'CalLite Replacement'!U785</f>
        <v>7505</v>
      </c>
      <c r="Z241" s="24" t="n">
        <f aca="false">'CalLite Replacement'!V664</f>
        <v>172.9</v>
      </c>
      <c r="AA241" s="24" t="n">
        <f aca="false">'CalLite Replacement'!W616</f>
        <v>602.5</v>
      </c>
      <c r="AB241" s="24" t="n">
        <f aca="false">'CalLite Replacement'!X820</f>
        <v>200.1</v>
      </c>
      <c r="AC241" s="24" t="n">
        <f aca="false">'CalLite Replacement'!Y818</f>
        <v>80.55002499</v>
      </c>
      <c r="AD241" s="24" t="n">
        <f aca="false">'CalLite Replacement'!Z815</f>
        <v>35.65409078</v>
      </c>
      <c r="AE241" s="24" t="n">
        <f aca="false">'CalLite Replacement'!AA768</f>
        <v>50</v>
      </c>
      <c r="AF241" s="24" t="n">
        <f aca="false">'CalLite Replacement'!AB618</f>
        <v>431.5</v>
      </c>
      <c r="AG241" s="17"/>
      <c r="AI241" s="17"/>
    </row>
    <row r="242" customFormat="false" ht="15" hidden="false" customHeight="false" outlineLevel="0" collapsed="false">
      <c r="A242" s="37" t="n">
        <v>32751</v>
      </c>
      <c r="B242" s="24" t="n">
        <f aca="false">B241+1</f>
        <v>236</v>
      </c>
      <c r="C242" s="17" t="n">
        <f aca="false">B242/($B$1+1)</f>
        <v>0.932806324110672</v>
      </c>
      <c r="D242" s="17" t="n">
        <f aca="false">'CalLite Replacement'!B627</f>
        <v>375</v>
      </c>
      <c r="E242" s="24" t="n">
        <f aca="false">'CalLite Replacement'!C683</f>
        <v>17.2464803</v>
      </c>
      <c r="F242" s="24" t="n">
        <f aca="false">'CalLite Replacement'!D683</f>
        <v>57.08981947</v>
      </c>
      <c r="G242" s="38" t="n">
        <v>4.12213114754098</v>
      </c>
      <c r="H242" s="24" t="n">
        <f aca="false">'CalLite Replacement'!E778</f>
        <v>3.201611908</v>
      </c>
      <c r="I242" s="24" t="n">
        <f aca="false">'CalLite Replacement'!F830</f>
        <v>23.94271038</v>
      </c>
      <c r="J242" s="24" t="n">
        <f aca="false">'CalLite Replacement'!G830</f>
        <v>51.05703822</v>
      </c>
      <c r="K242" s="24" t="n">
        <f aca="false">'CalLite Replacement'!H785</f>
        <v>4.953</v>
      </c>
      <c r="L242" s="24" t="n">
        <f aca="false">'CalLite Replacement'!I804</f>
        <v>85</v>
      </c>
      <c r="M242" s="24" t="n">
        <f aca="false">'CalLite Replacement'!J660</f>
        <v>15.65373497</v>
      </c>
      <c r="N242" s="24" t="n">
        <f aca="false">'CalLite Replacement'!K683</f>
        <v>102.0710033</v>
      </c>
      <c r="O242" s="24" t="n">
        <f aca="false">'CalLite Replacement'!L683</f>
        <v>76.939896</v>
      </c>
      <c r="P242" s="24" t="n">
        <f aca="false">'CalLite Replacement'!M683</f>
        <v>43.03137253</v>
      </c>
      <c r="Q242" s="24" t="n">
        <f aca="false">'CalLite Replacement'!N683</f>
        <v>11.54635248</v>
      </c>
      <c r="R242" s="24" t="n">
        <f aca="false">'CalLite Replacement'!O695</f>
        <v>1000</v>
      </c>
      <c r="S242" s="24" t="n">
        <f aca="false">'CalLite Replacement'!P768</f>
        <v>137</v>
      </c>
      <c r="T242" s="24" t="n">
        <f aca="false">'CalLite Replacement'!Q683</f>
        <v>36.56826966</v>
      </c>
      <c r="U242" s="39" t="n">
        <v>5</v>
      </c>
      <c r="V242" s="24" t="n">
        <f aca="false">'CalLite Replacement'!R683</f>
        <v>7.775012707</v>
      </c>
      <c r="W242" s="24" t="n">
        <f aca="false">'CalLite Replacement'!S617</f>
        <v>4112</v>
      </c>
      <c r="X242" s="24" t="n">
        <f aca="false">'CalLite Replacement'!T645</f>
        <v>3800</v>
      </c>
      <c r="Y242" s="24" t="n">
        <f aca="false">'CalLite Replacement'!U616</f>
        <v>7474</v>
      </c>
      <c r="Z242" s="24" t="n">
        <f aca="false">'CalLite Replacement'!V617</f>
        <v>169.6</v>
      </c>
      <c r="AA242" s="24" t="n">
        <f aca="false">'CalLite Replacement'!W737</f>
        <v>596</v>
      </c>
      <c r="AB242" s="24" t="n">
        <f aca="false">'CalLite Replacement'!X832</f>
        <v>200.1</v>
      </c>
      <c r="AC242" s="24" t="n">
        <f aca="false">'CalLite Replacement'!Y830</f>
        <v>80.06287232</v>
      </c>
      <c r="AD242" s="24" t="n">
        <f aca="false">'CalLite Replacement'!Z683</f>
        <v>35.58175213</v>
      </c>
      <c r="AE242" s="24" t="n">
        <f aca="false">'CalLite Replacement'!AA769</f>
        <v>50</v>
      </c>
      <c r="AF242" s="24" t="n">
        <f aca="false">'CalLite Replacement'!AB614</f>
        <v>403.7</v>
      </c>
      <c r="AG242" s="17"/>
      <c r="AI242" s="17"/>
    </row>
    <row r="243" customFormat="false" ht="15" hidden="false" customHeight="false" outlineLevel="0" collapsed="false">
      <c r="A243" s="37" t="n">
        <v>32781</v>
      </c>
      <c r="B243" s="24" t="n">
        <f aca="false">B242+1</f>
        <v>237</v>
      </c>
      <c r="C243" s="17" t="n">
        <f aca="false">B243/($B$1+1)</f>
        <v>0.936758893280632</v>
      </c>
      <c r="D243" s="17" t="n">
        <f aca="false">'CalLite Replacement'!B756</f>
        <v>285.4</v>
      </c>
      <c r="E243" s="24" t="n">
        <f aca="false">'CalLite Replacement'!C646</f>
        <v>17.23735143</v>
      </c>
      <c r="F243" s="24" t="n">
        <f aca="false">'CalLite Replacement'!D646</f>
        <v>57.05960081</v>
      </c>
      <c r="G243" s="38" t="n">
        <v>3.98180327868852</v>
      </c>
      <c r="H243" s="24" t="n">
        <f aca="false">'CalLite Replacement'!E767</f>
        <v>3.074406024</v>
      </c>
      <c r="I243" s="24" t="n">
        <f aca="false">'CalLite Replacement'!F814</f>
        <v>23.62365414</v>
      </c>
      <c r="J243" s="24" t="n">
        <f aca="false">'CalLite Replacement'!G814</f>
        <v>50.37666134</v>
      </c>
      <c r="K243" s="24" t="n">
        <f aca="false">'CalLite Replacement'!H728</f>
        <v>4.912</v>
      </c>
      <c r="L243" s="24" t="n">
        <f aca="false">'CalLite Replacement'!I815</f>
        <v>85</v>
      </c>
      <c r="M243" s="24" t="n">
        <f aca="false">'CalLite Replacement'!J650</f>
        <v>15.52729848</v>
      </c>
      <c r="N243" s="24" t="n">
        <f aca="false">'CalLite Replacement'!K646</f>
        <v>102.0169753</v>
      </c>
      <c r="O243" s="24" t="n">
        <f aca="false">'CalLite Replacement'!L646</f>
        <v>76.89917034</v>
      </c>
      <c r="P243" s="24" t="n">
        <f aca="false">'CalLite Replacement'!M646</f>
        <v>43.00859526</v>
      </c>
      <c r="Q243" s="24" t="n">
        <f aca="false">'CalLite Replacement'!N646</f>
        <v>11.54024079</v>
      </c>
      <c r="R243" s="24" t="n">
        <f aca="false">'CalLite Replacement'!O721</f>
        <v>1000</v>
      </c>
      <c r="S243" s="24" t="n">
        <f aca="false">'CalLite Replacement'!P623</f>
        <v>127.6</v>
      </c>
      <c r="T243" s="24" t="n">
        <f aca="false">'CalLite Replacement'!Q646</f>
        <v>36.54891342</v>
      </c>
      <c r="U243" s="39" t="n">
        <v>4</v>
      </c>
      <c r="V243" s="24" t="n">
        <f aca="false">'CalLite Replacement'!R646</f>
        <v>7.770897254</v>
      </c>
      <c r="W243" s="24" t="n">
        <f aca="false">'CalLite Replacement'!S619</f>
        <v>4102</v>
      </c>
      <c r="X243" s="24" t="n">
        <f aca="false">'CalLite Replacement'!T648</f>
        <v>3800</v>
      </c>
      <c r="Y243" s="24" t="n">
        <f aca="false">'CalLite Replacement'!U745</f>
        <v>7451</v>
      </c>
      <c r="Z243" s="24" t="n">
        <f aca="false">'CalLite Replacement'!V627</f>
        <v>169.1</v>
      </c>
      <c r="AA243" s="24" t="n">
        <f aca="false">'CalLite Replacement'!W784</f>
        <v>575.6</v>
      </c>
      <c r="AB243" s="24" t="n">
        <f aca="false">'CalLite Replacement'!X591</f>
        <v>200</v>
      </c>
      <c r="AC243" s="24" t="n">
        <f aca="false">'CalLite Replacement'!Y814</f>
        <v>78.99596892</v>
      </c>
      <c r="AD243" s="24" t="n">
        <f aca="false">'CalLite Replacement'!Z646</f>
        <v>35.56291808</v>
      </c>
      <c r="AE243" s="24" t="n">
        <f aca="false">'CalLite Replacement'!AA778</f>
        <v>50</v>
      </c>
      <c r="AF243" s="24" t="n">
        <f aca="false">'CalLite Replacement'!AB697</f>
        <v>400</v>
      </c>
      <c r="AG243" s="17"/>
      <c r="AI243" s="17"/>
    </row>
    <row r="244" customFormat="false" ht="15" hidden="false" customHeight="false" outlineLevel="0" collapsed="false">
      <c r="A244" s="37" t="n">
        <v>32812</v>
      </c>
      <c r="B244" s="24" t="n">
        <f aca="false">B243+1</f>
        <v>238</v>
      </c>
      <c r="C244" s="17" t="n">
        <f aca="false">B244/($B$1+1)</f>
        <v>0.940711462450593</v>
      </c>
      <c r="D244" s="17" t="n">
        <f aca="false">'CalLite Replacement'!B613</f>
        <v>281</v>
      </c>
      <c r="E244" s="24" t="n">
        <f aca="false">'CalLite Replacement'!C707</f>
        <v>17.16939849</v>
      </c>
      <c r="F244" s="24" t="n">
        <f aca="false">'CalLite Replacement'!D707</f>
        <v>56.83466093</v>
      </c>
      <c r="G244" s="38" t="n">
        <v>3.85901639344262</v>
      </c>
      <c r="H244" s="24" t="n">
        <f aca="false">'CalLite Replacement'!E790</f>
        <v>1.785219284</v>
      </c>
      <c r="I244" s="24" t="n">
        <f aca="false">'CalLite Replacement'!F653</f>
        <v>23.18890879</v>
      </c>
      <c r="J244" s="24" t="n">
        <f aca="false">'CalLite Replacement'!G653</f>
        <v>49.44958126</v>
      </c>
      <c r="K244" s="24" t="n">
        <f aca="false">'CalLite Replacement'!H716</f>
        <v>4.877</v>
      </c>
      <c r="L244" s="24" t="n">
        <f aca="false">'CalLite Replacement'!I816</f>
        <v>85</v>
      </c>
      <c r="M244" s="24" t="n">
        <f aca="false">'CalLite Replacement'!J597</f>
        <v>14.73318186</v>
      </c>
      <c r="N244" s="24" t="n">
        <f aca="false">'CalLite Replacement'!K707</f>
        <v>101.6148048</v>
      </c>
      <c r="O244" s="24" t="n">
        <f aca="false">'CalLite Replacement'!L707</f>
        <v>76.59601908</v>
      </c>
      <c r="P244" s="24" t="n">
        <f aca="false">'CalLite Replacement'!M707</f>
        <v>42.83904713</v>
      </c>
      <c r="Q244" s="24" t="n">
        <f aca="false">'CalLite Replacement'!N707</f>
        <v>11.49474695</v>
      </c>
      <c r="R244" s="24" t="n">
        <f aca="false">'CalLite Replacement'!O733</f>
        <v>1000</v>
      </c>
      <c r="S244" s="24" t="n">
        <f aca="false">'CalLite Replacement'!P804</f>
        <v>124.2</v>
      </c>
      <c r="T244" s="24" t="n">
        <f aca="false">'CalLite Replacement'!Q707</f>
        <v>36.4048306</v>
      </c>
      <c r="U244" s="39" t="n">
        <v>4</v>
      </c>
      <c r="V244" s="24" t="n">
        <f aca="false">'CalLite Replacement'!R707</f>
        <v>7.740262888</v>
      </c>
      <c r="W244" s="24" t="n">
        <f aca="false">'CalLite Replacement'!S782</f>
        <v>4096</v>
      </c>
      <c r="X244" s="24" t="n">
        <f aca="false">'CalLite Replacement'!T649</f>
        <v>3800</v>
      </c>
      <c r="Y244" s="24" t="n">
        <f aca="false">'CalLite Replacement'!U805</f>
        <v>7350</v>
      </c>
      <c r="Z244" s="24" t="n">
        <f aca="false">'CalLite Replacement'!V608</f>
        <v>158.7</v>
      </c>
      <c r="AA244" s="24" t="n">
        <f aca="false">'CalLite Replacement'!W777</f>
        <v>573.8</v>
      </c>
      <c r="AB244" s="24" t="n">
        <f aca="false">'CalLite Replacement'!X615</f>
        <v>200</v>
      </c>
      <c r="AC244" s="24" t="n">
        <f aca="false">'CalLite Replacement'!Y653</f>
        <v>77.54220864</v>
      </c>
      <c r="AD244" s="24" t="n">
        <f aca="false">'CalLite Replacement'!Z707</f>
        <v>35.42272224</v>
      </c>
      <c r="AE244" s="24" t="n">
        <f aca="false">'CalLite Replacement'!AA779</f>
        <v>50</v>
      </c>
      <c r="AF244" s="24" t="n">
        <f aca="false">'CalLite Replacement'!AB826</f>
        <v>400</v>
      </c>
      <c r="AG244" s="17"/>
      <c r="AI244" s="17"/>
    </row>
    <row r="245" customFormat="false" ht="15" hidden="false" customHeight="false" outlineLevel="0" collapsed="false">
      <c r="A245" s="37" t="n">
        <v>32842</v>
      </c>
      <c r="B245" s="24" t="n">
        <f aca="false">B244+1</f>
        <v>239</v>
      </c>
      <c r="C245" s="17" t="n">
        <f aca="false">B245/($B$1+1)</f>
        <v>0.944664031620553</v>
      </c>
      <c r="D245" s="17" t="n">
        <f aca="false">'CalLite Replacement'!B625</f>
        <v>281</v>
      </c>
      <c r="E245" s="24" t="n">
        <f aca="false">'CalLite Replacement'!C779</f>
        <v>17.13532717</v>
      </c>
      <c r="F245" s="24" t="n">
        <f aca="false">'CalLite Replacement'!D779</f>
        <v>56.72187704</v>
      </c>
      <c r="G245" s="38" t="n">
        <v>3.71868852459016</v>
      </c>
      <c r="H245" s="24" t="n">
        <f aca="false">'CalLite Replacement'!E793</f>
        <v>1.063639202</v>
      </c>
      <c r="I245" s="24" t="n">
        <f aca="false">'CalLite Replacement'!F675</f>
        <v>23.07913384</v>
      </c>
      <c r="J245" s="24" t="n">
        <f aca="false">'CalLite Replacement'!G675</f>
        <v>49.2154898</v>
      </c>
      <c r="K245" s="24" t="n">
        <f aca="false">'CalLite Replacement'!H722</f>
        <v>4.839</v>
      </c>
      <c r="L245" s="24" t="n">
        <f aca="false">'CalLite Replacement'!I827</f>
        <v>85</v>
      </c>
      <c r="M245" s="24" t="n">
        <f aca="false">'CalLite Replacement'!J816</f>
        <v>14.63191408</v>
      </c>
      <c r="N245" s="24" t="n">
        <f aca="false">'CalLite Replacement'!K779</f>
        <v>101.4131583</v>
      </c>
      <c r="O245" s="24" t="n">
        <f aca="false">'CalLite Replacement'!L779</f>
        <v>76.44402034</v>
      </c>
      <c r="P245" s="24" t="n">
        <f aca="false">'CalLite Replacement'!M779</f>
        <v>42.75403643</v>
      </c>
      <c r="Q245" s="24" t="n">
        <f aca="false">'CalLite Replacement'!N779</f>
        <v>11.47193653</v>
      </c>
      <c r="R245" s="24" t="n">
        <f aca="false">'CalLite Replacement'!O740</f>
        <v>1000</v>
      </c>
      <c r="S245" s="24" t="n">
        <f aca="false">'CalLite Replacement'!P612</f>
        <v>120.5</v>
      </c>
      <c r="T245" s="24" t="n">
        <f aca="false">'CalLite Replacement'!Q779</f>
        <v>36.33258809</v>
      </c>
      <c r="U245" s="39" t="n">
        <v>3</v>
      </c>
      <c r="V245" s="24" t="n">
        <f aca="false">'CalLite Replacement'!R779</f>
        <v>7.724902949</v>
      </c>
      <c r="W245" s="24" t="n">
        <f aca="false">'CalLite Replacement'!S605</f>
        <v>4085</v>
      </c>
      <c r="X245" s="24" t="n">
        <f aca="false">'CalLite Replacement'!T805</f>
        <v>3741</v>
      </c>
      <c r="Y245" s="24" t="n">
        <f aca="false">'CalLite Replacement'!U793</f>
        <v>7116</v>
      </c>
      <c r="Z245" s="24" t="n">
        <f aca="false">'CalLite Replacement'!V748</f>
        <v>155.4</v>
      </c>
      <c r="AA245" s="24" t="n">
        <f aca="false">'CalLite Replacement'!W617</f>
        <v>573.2</v>
      </c>
      <c r="AB245" s="24" t="n">
        <f aca="false">'CalLite Replacement'!X616</f>
        <v>200</v>
      </c>
      <c r="AC245" s="24" t="n">
        <f aca="false">'CalLite Replacement'!Y675</f>
        <v>77.17512831</v>
      </c>
      <c r="AD245" s="24" t="n">
        <f aca="false">'CalLite Replacement'!Z779</f>
        <v>35.35242865</v>
      </c>
      <c r="AE245" s="24" t="n">
        <f aca="false">'CalLite Replacement'!AA780</f>
        <v>50</v>
      </c>
      <c r="AF245" s="24" t="n">
        <f aca="false">'CalLite Replacement'!AB827</f>
        <v>400</v>
      </c>
      <c r="AG245" s="17"/>
      <c r="AI245" s="17"/>
    </row>
    <row r="246" customFormat="false" ht="15" hidden="false" customHeight="false" outlineLevel="0" collapsed="false">
      <c r="A246" s="37" t="n">
        <v>32873</v>
      </c>
      <c r="B246" s="24" t="n">
        <f aca="false">B245+1</f>
        <v>240</v>
      </c>
      <c r="C246" s="17" t="n">
        <f aca="false">B246/($B$1+1)</f>
        <v>0.948616600790514</v>
      </c>
      <c r="D246" s="17" t="n">
        <f aca="false">'CalLite Replacement'!B745</f>
        <v>281</v>
      </c>
      <c r="E246" s="24" t="n">
        <f aca="false">'CalLite Replacement'!C829</f>
        <v>16.74944271</v>
      </c>
      <c r="F246" s="24" t="n">
        <f aca="false">'CalLite Replacement'!D829</f>
        <v>55.44451063</v>
      </c>
      <c r="G246" s="38" t="n">
        <v>3.71868852459016</v>
      </c>
      <c r="H246" s="24" t="n">
        <f aca="false">'CalLite Replacement'!E814</f>
        <v>0.461407019</v>
      </c>
      <c r="I246" s="24" t="n">
        <f aca="false">'CalLite Replacement'!F816</f>
        <v>22.39706036</v>
      </c>
      <c r="J246" s="24" t="n">
        <f aca="false">'CalLite Replacement'!G816</f>
        <v>47.76099066</v>
      </c>
      <c r="K246" s="24" t="n">
        <f aca="false">'CalLite Replacement'!H668</f>
        <v>4.716</v>
      </c>
      <c r="L246" s="24" t="n">
        <f aca="false">'CalLite Replacement'!I828</f>
        <v>85</v>
      </c>
      <c r="M246" s="24" t="n">
        <f aca="false">'CalLite Replacement'!J672</f>
        <v>14.00089676</v>
      </c>
      <c r="N246" s="24" t="n">
        <f aca="false">'CalLite Replacement'!K829</f>
        <v>99.12935232</v>
      </c>
      <c r="O246" s="24" t="n">
        <f aca="false">'CalLite Replacement'!L829</f>
        <v>74.72251483</v>
      </c>
      <c r="P246" s="24" t="n">
        <f aca="false">'CalLite Replacement'!M829</f>
        <v>41.79122327</v>
      </c>
      <c r="Q246" s="24" t="n">
        <f aca="false">'CalLite Replacement'!N829</f>
        <v>11.2135906</v>
      </c>
      <c r="R246" s="24" t="n">
        <f aca="false">'CalLite Replacement'!O745</f>
        <v>1000</v>
      </c>
      <c r="S246" s="24" t="n">
        <f aca="false">'CalLite Replacement'!P780</f>
        <v>116</v>
      </c>
      <c r="T246" s="24" t="n">
        <f aca="false">'CalLite Replacement'!Q829</f>
        <v>35.51438478</v>
      </c>
      <c r="U246" s="39" t="n">
        <v>3</v>
      </c>
      <c r="V246" s="24" t="n">
        <f aca="false">'CalLite Replacement'!R829</f>
        <v>7.550939532</v>
      </c>
      <c r="W246" s="24" t="n">
        <f aca="false">'CalLite Replacement'!S795</f>
        <v>3996</v>
      </c>
      <c r="X246" s="24" t="n">
        <f aca="false">'CalLite Replacement'!T768</f>
        <v>3712</v>
      </c>
      <c r="Y246" s="24" t="n">
        <f aca="false">'CalLite Replacement'!U612</f>
        <v>7086</v>
      </c>
      <c r="Z246" s="24" t="n">
        <f aca="false">'CalLite Replacement'!V784</f>
        <v>154.5</v>
      </c>
      <c r="AA246" s="24" t="n">
        <f aca="false">'CalLite Replacement'!W618</f>
        <v>572.5</v>
      </c>
      <c r="AB246" s="24" t="n">
        <f aca="false">'CalLite Replacement'!X640</f>
        <v>200</v>
      </c>
      <c r="AC246" s="24" t="n">
        <f aca="false">'CalLite Replacement'!Y816</f>
        <v>74.89431879</v>
      </c>
      <c r="AD246" s="24" t="n">
        <f aca="false">'CalLite Replacement'!Z829</f>
        <v>34.55629835</v>
      </c>
      <c r="AE246" s="24" t="n">
        <f aca="false">'CalLite Replacement'!AA781</f>
        <v>50</v>
      </c>
      <c r="AF246" s="24" t="n">
        <f aca="false">'CalLite Replacement'!AB828</f>
        <v>400</v>
      </c>
      <c r="AG246" s="17"/>
      <c r="AI246" s="17"/>
    </row>
    <row r="247" customFormat="false" ht="15" hidden="false" customHeight="false" outlineLevel="0" collapsed="false">
      <c r="A247" s="37" t="n">
        <v>32904</v>
      </c>
      <c r="B247" s="24" t="n">
        <f aca="false">B246+1</f>
        <v>241</v>
      </c>
      <c r="C247" s="17" t="n">
        <f aca="false">B247/($B$1+1)</f>
        <v>0.952569169960474</v>
      </c>
      <c r="D247" s="17" t="n">
        <f aca="false">'CalLite Replacement'!B757</f>
        <v>281</v>
      </c>
      <c r="E247" s="24" t="n">
        <f aca="false">'CalLite Replacement'!C792</f>
        <v>16.58723036</v>
      </c>
      <c r="F247" s="24" t="n">
        <f aca="false">'CalLite Replacement'!D792</f>
        <v>54.90755043</v>
      </c>
      <c r="G247" s="38" t="n">
        <v>3.42049180327869</v>
      </c>
      <c r="H247" s="24" t="n">
        <f aca="false">'CalLite Replacement'!E826</f>
        <v>0.370718435</v>
      </c>
      <c r="I247" s="24" t="n">
        <f aca="false">'CalLite Replacement'!F661</f>
        <v>21.47334665</v>
      </c>
      <c r="J247" s="24" t="n">
        <f aca="false">'CalLite Replacement'!G661</f>
        <v>45.79120172</v>
      </c>
      <c r="K247" s="24" t="n">
        <f aca="false">'CalLite Replacement'!H656</f>
        <v>4.678</v>
      </c>
      <c r="L247" s="24" t="n">
        <f aca="false">'CalLite Replacement'!I627</f>
        <v>70</v>
      </c>
      <c r="M247" s="24" t="n">
        <f aca="false">'CalLite Replacement'!J653</f>
        <v>11.98169308</v>
      </c>
      <c r="N247" s="24" t="n">
        <f aca="false">'CalLite Replacement'!K792</f>
        <v>98.16932009</v>
      </c>
      <c r="O247" s="24" t="n">
        <f aca="false">'CalLite Replacement'!L792</f>
        <v>73.99885407</v>
      </c>
      <c r="P247" s="24" t="n">
        <f aca="false">'CalLite Replacement'!M792</f>
        <v>41.38649026</v>
      </c>
      <c r="Q247" s="24" t="n">
        <f aca="false">'CalLite Replacement'!N792</f>
        <v>11.10499099</v>
      </c>
      <c r="R247" s="24" t="n">
        <f aca="false">'CalLite Replacement'!O752</f>
        <v>1000</v>
      </c>
      <c r="S247" s="24" t="n">
        <f aca="false">'CalLite Replacement'!P624</f>
        <v>114.6</v>
      </c>
      <c r="T247" s="24" t="n">
        <f aca="false">'CalLite Replacement'!Q792</f>
        <v>35.1704407</v>
      </c>
      <c r="U247" s="39" t="n">
        <v>3</v>
      </c>
      <c r="V247" s="24" t="n">
        <f aca="false">'CalLite Replacement'!R792</f>
        <v>7.47781139</v>
      </c>
      <c r="W247" s="24" t="n">
        <f aca="false">'CalLite Replacement'!S747</f>
        <v>3986</v>
      </c>
      <c r="X247" s="24" t="n">
        <f aca="false">'CalLite Replacement'!T621</f>
        <v>3648</v>
      </c>
      <c r="Y247" s="24" t="n">
        <f aca="false">'CalLite Replacement'!U615</f>
        <v>6964</v>
      </c>
      <c r="Z247" s="24" t="n">
        <f aca="false">'CalLite Replacement'!V605</f>
        <v>152.2</v>
      </c>
      <c r="AA247" s="24" t="n">
        <f aca="false">'CalLite Replacement'!W622</f>
        <v>562</v>
      </c>
      <c r="AB247" s="24" t="n">
        <f aca="false">'CalLite Replacement'!X712</f>
        <v>200</v>
      </c>
      <c r="AC247" s="24" t="n">
        <f aca="false">'CalLite Replacement'!Y661</f>
        <v>71.80547999</v>
      </c>
      <c r="AD247" s="24" t="n">
        <f aca="false">'CalLite Replacement'!Z792</f>
        <v>34.22163299</v>
      </c>
      <c r="AE247" s="24" t="n">
        <f aca="false">'CalLite Replacement'!AA790</f>
        <v>50</v>
      </c>
      <c r="AF247" s="24" t="n">
        <f aca="false">'CalLite Replacement'!AB829</f>
        <v>400</v>
      </c>
      <c r="AG247" s="17"/>
      <c r="AI247" s="17"/>
    </row>
    <row r="248" customFormat="false" ht="15" hidden="false" customHeight="false" outlineLevel="0" collapsed="false">
      <c r="A248" s="37" t="n">
        <v>32932</v>
      </c>
      <c r="B248" s="24" t="n">
        <f aca="false">B247+1</f>
        <v>242</v>
      </c>
      <c r="C248" s="17" t="n">
        <f aca="false">B248/($B$1+1)</f>
        <v>0.956521739130435</v>
      </c>
      <c r="D248" s="17" t="n">
        <f aca="false">'CalLite Replacement'!B618</f>
        <v>244.3</v>
      </c>
      <c r="E248" s="24" t="n">
        <f aca="false">'CalLite Replacement'!C803</f>
        <v>15.77212166</v>
      </c>
      <c r="F248" s="24" t="n">
        <f aca="false">'CalLite Replacement'!D803</f>
        <v>52.20935303</v>
      </c>
      <c r="G248" s="38" t="n">
        <v>3.22754098360656</v>
      </c>
      <c r="H248" s="24" t="n">
        <f aca="false">'CalLite Replacement'!E645</f>
        <v>0.366891903</v>
      </c>
      <c r="I248" s="24" t="n">
        <f aca="false">'CalLite Replacement'!F793</f>
        <v>21.07805545</v>
      </c>
      <c r="J248" s="24" t="n">
        <f aca="false">'CalLite Replacement'!G793</f>
        <v>44.9482563</v>
      </c>
      <c r="K248" s="24" t="n">
        <f aca="false">'CalLite Replacement'!H644</f>
        <v>4.641</v>
      </c>
      <c r="L248" s="24" t="n">
        <f aca="false">'CalLite Replacement'!I622</f>
        <v>50</v>
      </c>
      <c r="M248" s="24" t="n">
        <f aca="false">'CalLite Replacement'!J777</f>
        <v>11.78086161</v>
      </c>
      <c r="N248" s="24" t="n">
        <f aca="false">'CalLite Replacement'!K803</f>
        <v>93.34520753</v>
      </c>
      <c r="O248" s="24" t="n">
        <f aca="false">'CalLite Replacement'!L803</f>
        <v>70.36249598</v>
      </c>
      <c r="P248" s="24" t="n">
        <f aca="false">'CalLite Replacement'!M803</f>
        <v>39.3527277</v>
      </c>
      <c r="Q248" s="24" t="n">
        <f aca="false">'CalLite Replacement'!N803</f>
        <v>10.55928357</v>
      </c>
      <c r="R248" s="24" t="n">
        <f aca="false">'CalLite Replacement'!O757</f>
        <v>1000</v>
      </c>
      <c r="S248" s="24" t="n">
        <f aca="false">'CalLite Replacement'!P721</f>
        <v>109.8</v>
      </c>
      <c r="T248" s="24" t="n">
        <f aca="false">'CalLite Replacement'!Q803</f>
        <v>33.44213939</v>
      </c>
      <c r="U248" s="39" t="n">
        <v>2</v>
      </c>
      <c r="V248" s="24" t="n">
        <f aca="false">'CalLite Replacement'!R803</f>
        <v>7.110346241</v>
      </c>
      <c r="W248" s="24" t="n">
        <f aca="false">'CalLite Replacement'!S735</f>
        <v>3923</v>
      </c>
      <c r="X248" s="24" t="n">
        <f aca="false">'CalLite Replacement'!T793</f>
        <v>3397</v>
      </c>
      <c r="Y248" s="24" t="n">
        <f aca="false">'CalLite Replacement'!U825</f>
        <v>6857</v>
      </c>
      <c r="Z248" s="24" t="n">
        <f aca="false">'CalLite Replacement'!V786</f>
        <v>149.3</v>
      </c>
      <c r="AA248" s="24" t="n">
        <f aca="false">'CalLite Replacement'!W748</f>
        <v>549.4</v>
      </c>
      <c r="AB248" s="24" t="n">
        <f aca="false">'CalLite Replacement'!X735</f>
        <v>200</v>
      </c>
      <c r="AC248" s="24" t="n">
        <f aca="false">'CalLite Replacement'!Y793</f>
        <v>70.48365182</v>
      </c>
      <c r="AD248" s="24" t="n">
        <f aca="false">'CalLite Replacement'!Z803</f>
        <v>32.53995679</v>
      </c>
      <c r="AE248" s="24" t="n">
        <f aca="false">'CalLite Replacement'!AA791</f>
        <v>50</v>
      </c>
      <c r="AF248" s="24" t="n">
        <f aca="false">'CalLite Replacement'!AB617</f>
        <v>392.4</v>
      </c>
      <c r="AG248" s="17"/>
      <c r="AI248" s="17"/>
    </row>
    <row r="249" customFormat="false" ht="15" hidden="false" customHeight="false" outlineLevel="0" collapsed="false">
      <c r="A249" s="37" t="n">
        <v>32963</v>
      </c>
      <c r="B249" s="24" t="n">
        <f aca="false">B248+1</f>
        <v>243</v>
      </c>
      <c r="C249" s="17" t="n">
        <f aca="false">B249/($B$1+1)</f>
        <v>0.960474308300395</v>
      </c>
      <c r="D249" s="17" t="n">
        <f aca="false">'CalLite Replacement'!B610</f>
        <v>188</v>
      </c>
      <c r="E249" s="24" t="n">
        <f aca="false">'CalLite Replacement'!C791</f>
        <v>15.23077797</v>
      </c>
      <c r="F249" s="24" t="n">
        <f aca="false">'CalLite Replacement'!D791</f>
        <v>50.41738079</v>
      </c>
      <c r="G249" s="38" t="n">
        <v>3.17491803278689</v>
      </c>
      <c r="H249" s="24" t="n">
        <f aca="false">'CalLite Replacement'!E695</f>
        <v>0.322622452</v>
      </c>
      <c r="I249" s="24" t="n">
        <f aca="false">'CalLite Replacement'!F646</f>
        <v>20.72500983</v>
      </c>
      <c r="J249" s="24" t="n">
        <f aca="false">'CalLite Replacement'!G646</f>
        <v>44.19539819</v>
      </c>
      <c r="K249" s="24" t="n">
        <f aca="false">'CalLite Replacement'!H632</f>
        <v>4.604</v>
      </c>
      <c r="L249" s="24" t="n">
        <f aca="false">'CalLite Replacement'!I787</f>
        <v>50</v>
      </c>
      <c r="M249" s="24" t="n">
        <f aca="false">'CalLite Replacement'!J657</f>
        <v>11.45987468</v>
      </c>
      <c r="N249" s="24" t="n">
        <f aca="false">'CalLite Replacement'!K791</f>
        <v>90.14133674</v>
      </c>
      <c r="O249" s="24" t="n">
        <f aca="false">'CalLite Replacement'!L791</f>
        <v>67.94745667</v>
      </c>
      <c r="P249" s="24" t="n">
        <f aca="false">'CalLite Replacement'!M791</f>
        <v>38.00203109</v>
      </c>
      <c r="Q249" s="24" t="n">
        <f aca="false">'CalLite Replacement'!N791</f>
        <v>10.19685918</v>
      </c>
      <c r="R249" s="24" t="n">
        <f aca="false">'CalLite Replacement'!O769</f>
        <v>1000</v>
      </c>
      <c r="S249" s="24" t="n">
        <f aca="false">'CalLite Replacement'!P781</f>
        <v>78.69</v>
      </c>
      <c r="T249" s="24" t="n">
        <f aca="false">'CalLite Replacement'!Q791</f>
        <v>32.29431085</v>
      </c>
      <c r="U249" s="39" t="n">
        <v>1</v>
      </c>
      <c r="V249" s="24" t="n">
        <f aca="false">'CalLite Replacement'!R791</f>
        <v>6.866299104</v>
      </c>
      <c r="W249" s="24" t="n">
        <f aca="false">'CalLite Replacement'!S618</f>
        <v>3905</v>
      </c>
      <c r="X249" s="24" t="n">
        <f aca="false">'CalLite Replacement'!T794</f>
        <v>3387</v>
      </c>
      <c r="Y249" s="24" t="n">
        <f aca="false">'CalLite Replacement'!U744</f>
        <v>6846</v>
      </c>
      <c r="Z249" s="24" t="n">
        <f aca="false">'CalLite Replacement'!V640</f>
        <v>148</v>
      </c>
      <c r="AA249" s="24" t="n">
        <f aca="false">'CalLite Replacement'!W775</f>
        <v>548.4</v>
      </c>
      <c r="AB249" s="24" t="n">
        <f aca="false">'CalLite Replacement'!X736</f>
        <v>200</v>
      </c>
      <c r="AC249" s="24" t="n">
        <f aca="false">'CalLite Replacement'!Y646</f>
        <v>69.30309015</v>
      </c>
      <c r="AD249" s="24" t="n">
        <f aca="false">'CalLite Replacement'!Z791</f>
        <v>31.4230937</v>
      </c>
      <c r="AE249" s="24" t="n">
        <f aca="false">'CalLite Replacement'!AA792</f>
        <v>50</v>
      </c>
      <c r="AF249" s="24" t="n">
        <f aca="false">'CalLite Replacement'!AB621</f>
        <v>380.7</v>
      </c>
      <c r="AG249" s="17"/>
      <c r="AI249" s="17"/>
    </row>
    <row r="250" customFormat="false" ht="15" hidden="false" customHeight="false" outlineLevel="0" collapsed="false">
      <c r="A250" s="37" t="n">
        <v>32993</v>
      </c>
      <c r="B250" s="24" t="n">
        <f aca="false">B249+1</f>
        <v>244</v>
      </c>
      <c r="C250" s="17" t="n">
        <f aca="false">B250/($B$1+1)</f>
        <v>0.964426877470356</v>
      </c>
      <c r="D250" s="17" t="n">
        <f aca="false">'CalLite Replacement'!B611</f>
        <v>188</v>
      </c>
      <c r="E250" s="24" t="n">
        <f aca="false">'CalLite Replacement'!C660</f>
        <v>15.1537541</v>
      </c>
      <c r="F250" s="24" t="n">
        <f aca="false">'CalLite Replacement'!D660</f>
        <v>50.16241405</v>
      </c>
      <c r="G250" s="38" t="n">
        <v>2.87672131147541</v>
      </c>
      <c r="H250" s="24" t="n">
        <f aca="false">'CalLite Replacement'!E803</f>
        <v>0.304384577</v>
      </c>
      <c r="I250" s="24" t="n">
        <f aca="false">'CalLite Replacement'!F827</f>
        <v>20.11616987</v>
      </c>
      <c r="J250" s="24" t="n">
        <f aca="false">'CalLite Replacement'!G827</f>
        <v>42.8970671</v>
      </c>
      <c r="K250" s="24" t="n">
        <f aca="false">'CalLite Replacement'!H823</f>
        <v>4.571</v>
      </c>
      <c r="L250" s="24" t="n">
        <f aca="false">'CalLite Replacement'!I788</f>
        <v>50</v>
      </c>
      <c r="M250" s="24" t="n">
        <f aca="false">'CalLite Replacement'!J587</f>
        <v>11.26058482</v>
      </c>
      <c r="N250" s="24" t="n">
        <f aca="false">'CalLite Replacement'!K660</f>
        <v>89.6854812</v>
      </c>
      <c r="O250" s="24" t="n">
        <f aca="false">'CalLite Replacement'!L660</f>
        <v>67.60383824</v>
      </c>
      <c r="P250" s="24" t="n">
        <f aca="false">'CalLite Replacement'!M660</f>
        <v>37.80985027</v>
      </c>
      <c r="Q250" s="24" t="n">
        <f aca="false">'CalLite Replacement'!N660</f>
        <v>10.14529244</v>
      </c>
      <c r="R250" s="24" t="n">
        <f aca="false">'CalLite Replacement'!O788</f>
        <v>1000</v>
      </c>
      <c r="S250" s="24" t="n">
        <f aca="false">'CalLite Replacement'!P625</f>
        <v>78.22</v>
      </c>
      <c r="T250" s="24" t="n">
        <f aca="false">'CalLite Replacement'!Q660</f>
        <v>32.13099465</v>
      </c>
      <c r="U250" s="39" t="n">
        <v>1</v>
      </c>
      <c r="V250" s="24" t="n">
        <f aca="false">'CalLite Replacement'!R660</f>
        <v>6.831575407</v>
      </c>
      <c r="W250" s="24" t="n">
        <f aca="false">'CalLite Replacement'!S785</f>
        <v>3896</v>
      </c>
      <c r="X250" s="24" t="n">
        <f aca="false">'CalLite Replacement'!T753</f>
        <v>3381</v>
      </c>
      <c r="Y250" s="24" t="n">
        <f aca="false">'CalLite Replacement'!U625</f>
        <v>6844</v>
      </c>
      <c r="Z250" s="24" t="n">
        <f aca="false">'CalLite Replacement'!V737</f>
        <v>147.3</v>
      </c>
      <c r="AA250" s="24" t="n">
        <f aca="false">'CalLite Replacement'!W605</f>
        <v>535.7</v>
      </c>
      <c r="AB250" s="24" t="n">
        <f aca="false">'CalLite Replacement'!X751</f>
        <v>200</v>
      </c>
      <c r="AC250" s="24" t="n">
        <f aca="false">'CalLite Replacement'!Y827</f>
        <v>67.26716875</v>
      </c>
      <c r="AD250" s="24" t="n">
        <f aca="false">'CalLite Replacement'!Z660</f>
        <v>31.26418335</v>
      </c>
      <c r="AE250" s="24" t="n">
        <f aca="false">'CalLite Replacement'!AA793</f>
        <v>50</v>
      </c>
      <c r="AF250" s="24" t="n">
        <f aca="false">'CalLite Replacement'!AB709</f>
        <v>350</v>
      </c>
      <c r="AG250" s="17"/>
      <c r="AI250" s="17"/>
    </row>
    <row r="251" customFormat="false" ht="15" hidden="false" customHeight="false" outlineLevel="0" collapsed="false">
      <c r="A251" s="37" t="n">
        <v>33024</v>
      </c>
      <c r="B251" s="24" t="n">
        <f aca="false">B250+1</f>
        <v>245</v>
      </c>
      <c r="C251" s="17" t="n">
        <f aca="false">B251/($B$1+1)</f>
        <v>0.968379446640316</v>
      </c>
      <c r="D251" s="17" t="n">
        <f aca="false">'CalLite Replacement'!B612</f>
        <v>188</v>
      </c>
      <c r="E251" s="24" t="n">
        <f aca="false">'CalLite Replacement'!C817</f>
        <v>15.10267342</v>
      </c>
      <c r="F251" s="24" t="n">
        <f aca="false">'CalLite Replacement'!D817</f>
        <v>49.99332524</v>
      </c>
      <c r="G251" s="38" t="n">
        <v>2.68377049180328</v>
      </c>
      <c r="H251" s="24" t="n">
        <f aca="false">'CalLite Replacement'!E779</f>
        <v>0.302805004</v>
      </c>
      <c r="I251" s="24" t="n">
        <f aca="false">'CalLite Replacement'!F817</f>
        <v>18.70900871</v>
      </c>
      <c r="J251" s="24" t="n">
        <f aca="false">'CalLite Replacement'!G817</f>
        <v>39.89634247</v>
      </c>
      <c r="K251" s="24" t="n">
        <f aca="false">'CalLite Replacement'!H605</f>
        <v>4.529</v>
      </c>
      <c r="L251" s="24" t="n">
        <f aca="false">'CalLite Replacement'!I790</f>
        <v>50</v>
      </c>
      <c r="M251" s="24" t="n">
        <f aca="false">'CalLite Replacement'!J828</f>
        <v>11.16218215</v>
      </c>
      <c r="N251" s="24" t="n">
        <f aca="false">'CalLite Replacement'!K817</f>
        <v>89.38316698</v>
      </c>
      <c r="O251" s="24" t="n">
        <f aca="false">'CalLite Replacement'!L817</f>
        <v>67.37595741</v>
      </c>
      <c r="P251" s="24" t="n">
        <f aca="false">'CalLite Replacement'!M817</f>
        <v>37.68239982</v>
      </c>
      <c r="Q251" s="24" t="n">
        <f aca="false">'CalLite Replacement'!N817</f>
        <v>10.11109442</v>
      </c>
      <c r="R251" s="24" t="n">
        <f aca="false">'CalLite Replacement'!O789</f>
        <v>1000</v>
      </c>
      <c r="S251" s="24" t="n">
        <f aca="false">'CalLite Replacement'!P829</f>
        <v>77.84</v>
      </c>
      <c r="T251" s="24" t="n">
        <f aca="false">'CalLite Replacement'!Q817</f>
        <v>32.02268663</v>
      </c>
      <c r="U251" s="39" t="n">
        <v>0</v>
      </c>
      <c r="V251" s="24" t="n">
        <f aca="false">'CalLite Replacement'!R817</f>
        <v>6.80854735</v>
      </c>
      <c r="W251" s="24" t="n">
        <f aca="false">'CalLite Replacement'!S625</f>
        <v>3892</v>
      </c>
      <c r="X251" s="24" t="n">
        <f aca="false">'CalLite Replacement'!T757</f>
        <v>3381</v>
      </c>
      <c r="Y251" s="24" t="n">
        <f aca="false">'CalLite Replacement'!U792</f>
        <v>6834</v>
      </c>
      <c r="Z251" s="24" t="n">
        <f aca="false">'CalLite Replacement'!V772</f>
        <v>139.8</v>
      </c>
      <c r="AA251" s="24" t="n">
        <f aca="false">'CalLite Replacement'!W786</f>
        <v>492.3</v>
      </c>
      <c r="AB251" s="24" t="n">
        <f aca="false">'CalLite Replacement'!X759</f>
        <v>200</v>
      </c>
      <c r="AC251" s="24" t="n">
        <f aca="false">'CalLite Replacement'!Y817</f>
        <v>62.56171302</v>
      </c>
      <c r="AD251" s="24" t="n">
        <f aca="false">'CalLite Replacement'!Z817</f>
        <v>31.1587972</v>
      </c>
      <c r="AE251" s="24" t="n">
        <f aca="false">'CalLite Replacement'!AA802</f>
        <v>50</v>
      </c>
      <c r="AF251" s="24" t="n">
        <f aca="false">'CalLite Replacement'!AB758</f>
        <v>305.4</v>
      </c>
      <c r="AG251" s="17"/>
      <c r="AI251" s="17"/>
    </row>
    <row r="252" customFormat="false" ht="15" hidden="false" customHeight="false" outlineLevel="0" collapsed="false">
      <c r="A252" s="37" t="n">
        <v>33054</v>
      </c>
      <c r="B252" s="24" t="n">
        <f aca="false">B251+1</f>
        <v>246</v>
      </c>
      <c r="C252" s="17" t="n">
        <f aca="false">B252/($B$1+1)</f>
        <v>0.972332015810277</v>
      </c>
      <c r="D252" s="17" t="n">
        <f aca="false">'CalLite Replacement'!B623</f>
        <v>188</v>
      </c>
      <c r="E252" s="24" t="n">
        <f aca="false">'CalLite Replacement'!C816</f>
        <v>14.74365782</v>
      </c>
      <c r="F252" s="24" t="n">
        <f aca="false">'CalLite Replacement'!D816</f>
        <v>48.804901</v>
      </c>
      <c r="G252" s="38" t="n">
        <v>2.50836065573771</v>
      </c>
      <c r="H252" s="24" t="n">
        <f aca="false">'CalLite Replacement'!E827</f>
        <v>0.286874953</v>
      </c>
      <c r="I252" s="24" t="n">
        <f aca="false">'CalLite Replacement'!F829</f>
        <v>17.61533162</v>
      </c>
      <c r="J252" s="24" t="n">
        <f aca="false">'CalLite Replacement'!G829</f>
        <v>37.56411224</v>
      </c>
      <c r="K252" s="24" t="n">
        <f aca="false">'CalLite Replacement'!H596</f>
        <v>4.491</v>
      </c>
      <c r="L252" s="24" t="n">
        <f aca="false">'CalLite Replacement'!I798</f>
        <v>50</v>
      </c>
      <c r="M252" s="24" t="n">
        <f aca="false">'CalLite Replacement'!J696</f>
        <v>10.46338716</v>
      </c>
      <c r="N252" s="24" t="n">
        <f aca="false">'CalLite Replacement'!K816</f>
        <v>87.25838088</v>
      </c>
      <c r="O252" s="24" t="n">
        <f aca="false">'CalLite Replacement'!L816</f>
        <v>65.77431917</v>
      </c>
      <c r="P252" s="24" t="n">
        <f aca="false">'CalLite Replacement'!M816</f>
        <v>36.78662668</v>
      </c>
      <c r="Q252" s="24" t="n">
        <f aca="false">'CalLite Replacement'!N816</f>
        <v>9.870736935</v>
      </c>
      <c r="R252" s="24" t="n">
        <f aca="false">'CalLite Replacement'!O800</f>
        <v>1000</v>
      </c>
      <c r="S252" s="24" t="n">
        <f aca="false">'CalLite Replacement'!P757</f>
        <v>76.99</v>
      </c>
      <c r="T252" s="24" t="n">
        <f aca="false">'CalLite Replacement'!Q816</f>
        <v>31.26145426</v>
      </c>
      <c r="U252" s="39" t="n">
        <v>0</v>
      </c>
      <c r="V252" s="24" t="n">
        <f aca="false">'CalLite Replacement'!R816</f>
        <v>6.646696888</v>
      </c>
      <c r="W252" s="24" t="n">
        <f aca="false">'CalLite Replacement'!S736</f>
        <v>3881</v>
      </c>
      <c r="X252" s="24" t="n">
        <f aca="false">'CalLite Replacement'!T792</f>
        <v>3373</v>
      </c>
      <c r="Y252" s="24" t="n">
        <f aca="false">'CalLite Replacement'!U622</f>
        <v>6715</v>
      </c>
      <c r="Z252" s="24" t="n">
        <f aca="false">'CalLite Replacement'!V593</f>
        <v>135.7</v>
      </c>
      <c r="AA252" s="24" t="n">
        <f aca="false">'CalLite Replacement'!W736</f>
        <v>486.7</v>
      </c>
      <c r="AB252" s="24" t="n">
        <f aca="false">'CalLite Replacement'!X772</f>
        <v>200</v>
      </c>
      <c r="AC252" s="24" t="n">
        <f aca="false">'CalLite Replacement'!Y829</f>
        <v>58.90452769</v>
      </c>
      <c r="AD252" s="24" t="n">
        <f aca="false">'CalLite Replacement'!Z816</f>
        <v>30.41810092</v>
      </c>
      <c r="AE252" s="24" t="n">
        <f aca="false">'CalLite Replacement'!AA803</f>
        <v>50</v>
      </c>
      <c r="AF252" s="24" t="n">
        <f aca="false">'CalLite Replacement'!AB708</f>
        <v>237</v>
      </c>
      <c r="AG252" s="17"/>
      <c r="AI252" s="17"/>
    </row>
    <row r="253" customFormat="false" ht="15" hidden="false" customHeight="false" outlineLevel="0" collapsed="false">
      <c r="A253" s="37" t="n">
        <v>33085</v>
      </c>
      <c r="B253" s="24" t="n">
        <f aca="false">B252+1</f>
        <v>247</v>
      </c>
      <c r="C253" s="17" t="n">
        <f aca="false">B253/($B$1+1)</f>
        <v>0.976284584980237</v>
      </c>
      <c r="D253" s="17" t="n">
        <f aca="false">'CalLite Replacement'!B744</f>
        <v>188</v>
      </c>
      <c r="E253" s="24" t="n">
        <f aca="false">'CalLite Replacement'!C649</f>
        <v>13.73386209</v>
      </c>
      <c r="F253" s="24" t="n">
        <f aca="false">'CalLite Replacement'!D649</f>
        <v>45.4622447</v>
      </c>
      <c r="G253" s="38" t="n">
        <v>2.50836065573771</v>
      </c>
      <c r="H253" s="24" t="n">
        <f aca="false">'CalLite Replacement'!E755</f>
        <v>0.285942002</v>
      </c>
      <c r="I253" s="24" t="n">
        <f aca="false">'CalLite Replacement'!F651</f>
        <v>17.32018226</v>
      </c>
      <c r="J253" s="24" t="n">
        <f aca="false">'CalLite Replacement'!G651</f>
        <v>36.93471598</v>
      </c>
      <c r="K253" s="24" t="n">
        <f aca="false">'CalLite Replacement'!H693</f>
        <v>4.49</v>
      </c>
      <c r="L253" s="24" t="n">
        <f aca="false">'CalLite Replacement'!I799</f>
        <v>50</v>
      </c>
      <c r="M253" s="24" t="n">
        <f aca="false">'CalLite Replacement'!J789</f>
        <v>8.979896953</v>
      </c>
      <c r="N253" s="24" t="n">
        <f aca="false">'CalLite Replacement'!K649</f>
        <v>81.28203895</v>
      </c>
      <c r="O253" s="24" t="n">
        <f aca="false">'CalLite Replacement'!L649</f>
        <v>61.26942443</v>
      </c>
      <c r="P253" s="24" t="n">
        <f aca="false">'CalLite Replacement'!M649</f>
        <v>34.26710412</v>
      </c>
      <c r="Q253" s="24" t="n">
        <f aca="false">'CalLite Replacement'!N649</f>
        <v>9.194688418</v>
      </c>
      <c r="R253" s="24" t="n">
        <f aca="false">'CalLite Replacement'!O817</f>
        <v>1000</v>
      </c>
      <c r="S253" s="24" t="n">
        <f aca="false">'CalLite Replacement'!P673</f>
        <v>76.57</v>
      </c>
      <c r="T253" s="24" t="n">
        <f aca="false">'CalLite Replacement'!Q649</f>
        <v>29.12035174</v>
      </c>
      <c r="U253" s="39" t="n">
        <v>0</v>
      </c>
      <c r="V253" s="24" t="n">
        <f aca="false">'CalLite Replacement'!R649</f>
        <v>6.191463444</v>
      </c>
      <c r="W253" s="24" t="n">
        <f aca="false">'CalLite Replacement'!S784</f>
        <v>3871</v>
      </c>
      <c r="X253" s="24" t="n">
        <f aca="false">'CalLite Replacement'!T781</f>
        <v>3344</v>
      </c>
      <c r="Y253" s="24" t="n">
        <f aca="false">'CalLite Replacement'!U624</f>
        <v>6529</v>
      </c>
      <c r="Z253" s="24" t="n">
        <f aca="false">'CalLite Replacement'!V736</f>
        <v>135.1</v>
      </c>
      <c r="AA253" s="24" t="n">
        <f aca="false">'CalLite Replacement'!W772</f>
        <v>472.9</v>
      </c>
      <c r="AB253" s="24" t="n">
        <f aca="false">'CalLite Replacement'!X775</f>
        <v>200</v>
      </c>
      <c r="AC253" s="24" t="n">
        <f aca="false">'CalLite Replacement'!Y651</f>
        <v>57.91756735</v>
      </c>
      <c r="AD253" s="24" t="n">
        <f aca="false">'CalLite Replacement'!Z649</f>
        <v>28.33475981</v>
      </c>
      <c r="AE253" s="24" t="n">
        <f aca="false">'CalLite Replacement'!AA804</f>
        <v>50</v>
      </c>
      <c r="AF253" s="24" t="n">
        <f aca="false">'CalLite Replacement'!AB615</f>
        <v>114.7</v>
      </c>
      <c r="AG253" s="17"/>
      <c r="AI253" s="17"/>
    </row>
    <row r="254" customFormat="false" ht="15" hidden="false" customHeight="false" outlineLevel="0" collapsed="false">
      <c r="A254" s="37" t="n">
        <v>33116</v>
      </c>
      <c r="B254" s="24" t="n">
        <f aca="false">B253+1</f>
        <v>248</v>
      </c>
      <c r="C254" s="17" t="n">
        <f aca="false">B254/($B$1+1)</f>
        <v>0.980237154150198</v>
      </c>
      <c r="D254" s="17" t="n">
        <f aca="false">'CalLite Replacement'!B619</f>
        <v>107.5</v>
      </c>
      <c r="E254" s="24" t="n">
        <f aca="false">'CalLite Replacement'!C658</f>
        <v>12.56410778</v>
      </c>
      <c r="F254" s="24" t="n">
        <f aca="false">'CalLite Replacement'!D658</f>
        <v>41.59008868</v>
      </c>
      <c r="G254" s="38" t="n">
        <v>2.43819672131148</v>
      </c>
      <c r="H254" s="24" t="n">
        <f aca="false">'CalLite Replacement'!E707</f>
        <v>0.265558222</v>
      </c>
      <c r="I254" s="24" t="n">
        <f aca="false">'CalLite Replacement'!F650</f>
        <v>15.4405799</v>
      </c>
      <c r="J254" s="24" t="n">
        <f aca="false">'CalLite Replacement'!G650</f>
        <v>32.92652609</v>
      </c>
      <c r="K254" s="24" t="n">
        <f aca="false">'CalLite Replacement'!H584</f>
        <v>4.457</v>
      </c>
      <c r="L254" s="24" t="n">
        <f aca="false">'CalLite Replacement'!I800</f>
        <v>50</v>
      </c>
      <c r="M254" s="24" t="n">
        <f aca="false">'CalLite Replacement'!J791</f>
        <v>8.125870861</v>
      </c>
      <c r="N254" s="24" t="n">
        <f aca="false">'CalLite Replacement'!K658</f>
        <v>74.35900339</v>
      </c>
      <c r="O254" s="24" t="n">
        <f aca="false">'CalLite Replacement'!L658</f>
        <v>56.0509234</v>
      </c>
      <c r="P254" s="24" t="n">
        <f aca="false">'CalLite Replacement'!M658</f>
        <v>31.34847187</v>
      </c>
      <c r="Q254" s="24" t="n">
        <f aca="false">'CalLite Replacement'!N658</f>
        <v>8.41154917</v>
      </c>
      <c r="R254" s="24" t="n">
        <f aca="false">'CalLite Replacement'!O824</f>
        <v>1000</v>
      </c>
      <c r="S254" s="24" t="n">
        <f aca="false">'CalLite Replacement'!P769</f>
        <v>75.68</v>
      </c>
      <c r="T254" s="24" t="n">
        <f aca="false">'CalLite Replacement'!Q658</f>
        <v>26.64008386</v>
      </c>
      <c r="U254" s="39" t="n">
        <v>0</v>
      </c>
      <c r="V254" s="24" t="n">
        <f aca="false">'CalLite Replacement'!R658</f>
        <v>5.664117893</v>
      </c>
      <c r="W254" s="24" t="n">
        <f aca="false">'CalLite Replacement'!S772</f>
        <v>3862</v>
      </c>
      <c r="X254" s="24" t="n">
        <f aca="false">'CalLite Replacement'!T806</f>
        <v>3335</v>
      </c>
      <c r="Y254" s="24" t="n">
        <f aca="false">'CalLite Replacement'!U757</f>
        <v>6458</v>
      </c>
      <c r="Z254" s="24" t="n">
        <f aca="false">'CalLite Replacement'!V618</f>
        <v>133.3</v>
      </c>
      <c r="AA254" s="24" t="n">
        <f aca="false">'CalLite Replacement'!W620</f>
        <v>471.9</v>
      </c>
      <c r="AB254" s="24" t="n">
        <f aca="false">'CalLite Replacement'!X783</f>
        <v>200</v>
      </c>
      <c r="AC254" s="24" t="n">
        <f aca="false">'CalLite Replacement'!Y650</f>
        <v>51.63229881</v>
      </c>
      <c r="AD254" s="24" t="n">
        <f aca="false">'CalLite Replacement'!Z658</f>
        <v>25.92140316</v>
      </c>
      <c r="AE254" s="24" t="n">
        <f aca="false">'CalLite Replacement'!AA805</f>
        <v>50</v>
      </c>
      <c r="AF254" s="24" t="n">
        <f aca="false">'CalLite Replacement'!AB626</f>
        <v>73.88</v>
      </c>
      <c r="AG254" s="17"/>
      <c r="AI254" s="17"/>
    </row>
    <row r="255" customFormat="false" ht="15" hidden="false" customHeight="false" outlineLevel="0" collapsed="false">
      <c r="A255" s="37" t="n">
        <v>33146</v>
      </c>
      <c r="B255" s="24" t="n">
        <f aca="false">B254+1</f>
        <v>249</v>
      </c>
      <c r="C255" s="17" t="n">
        <f aca="false">B255/($B$1+1)</f>
        <v>0.984189723320158</v>
      </c>
      <c r="D255" s="17" t="n">
        <f aca="false">'CalLite Replacement'!B622</f>
        <v>96.66</v>
      </c>
      <c r="E255" s="24" t="n">
        <f aca="false">'CalLite Replacement'!C828</f>
        <v>12.53844767</v>
      </c>
      <c r="F255" s="24" t="n">
        <f aca="false">'CalLite Replacement'!D828</f>
        <v>41.50514781</v>
      </c>
      <c r="G255" s="38" t="n">
        <v>2.43819672131148</v>
      </c>
      <c r="H255" s="24" t="n">
        <f aca="false">'CalLite Replacement'!E791</f>
        <v>0.263931599</v>
      </c>
      <c r="I255" s="24" t="n">
        <f aca="false">'CalLite Replacement'!F660</f>
        <v>14.52063893</v>
      </c>
      <c r="J255" s="24" t="n">
        <f aca="false">'CalLite Replacement'!G660</f>
        <v>30.9647824</v>
      </c>
      <c r="K255" s="24" t="n">
        <f aca="false">'CalLite Replacement'!H681</f>
        <v>4.453</v>
      </c>
      <c r="L255" s="24" t="n">
        <f aca="false">'CalLite Replacement'!I802</f>
        <v>50</v>
      </c>
      <c r="M255" s="24" t="n">
        <f aca="false">'CalLite Replacement'!J648</f>
        <v>7.300924311</v>
      </c>
      <c r="N255" s="24" t="n">
        <f aca="false">'CalLite Replacement'!K828</f>
        <v>74.20713743</v>
      </c>
      <c r="O255" s="24" t="n">
        <f aca="false">'CalLite Replacement'!L828</f>
        <v>55.93644866</v>
      </c>
      <c r="P255" s="24" t="n">
        <f aca="false">'CalLite Replacement'!M828</f>
        <v>31.2844478</v>
      </c>
      <c r="Q255" s="24" t="n">
        <f aca="false">'CalLite Replacement'!N828</f>
        <v>8.394369973</v>
      </c>
      <c r="R255" s="24" t="n">
        <f aca="false">'CalLite Replacement'!O710</f>
        <v>941.4</v>
      </c>
      <c r="S255" s="24" t="n">
        <f aca="false">'CalLite Replacement'!P745</f>
        <v>73.84</v>
      </c>
      <c r="T255" s="24" t="n">
        <f aca="false">'CalLite Replacement'!Q828</f>
        <v>26.58567589</v>
      </c>
      <c r="U255" s="39" t="n">
        <v>0</v>
      </c>
      <c r="V255" s="24" t="n">
        <f aca="false">'CalLite Replacement'!R828</f>
        <v>5.65254987</v>
      </c>
      <c r="W255" s="24" t="n">
        <f aca="false">'CalLite Replacement'!S807</f>
        <v>3825</v>
      </c>
      <c r="X255" s="24" t="n">
        <f aca="false">'CalLite Replacement'!T804</f>
        <v>3308</v>
      </c>
      <c r="Y255" s="24" t="n">
        <f aca="false">'CalLite Replacement'!U781</f>
        <v>6448</v>
      </c>
      <c r="Z255" s="24" t="n">
        <f aca="false">'CalLite Replacement'!V616</f>
        <v>133.2</v>
      </c>
      <c r="AA255" s="24" t="n">
        <f aca="false">'CalLite Replacement'!W773</f>
        <v>459.6</v>
      </c>
      <c r="AB255" s="24" t="n">
        <f aca="false">'CalLite Replacement'!X784</f>
        <v>200</v>
      </c>
      <c r="AC255" s="24" t="n">
        <f aca="false">'CalLite Replacement'!Y660</f>
        <v>48.55607583</v>
      </c>
      <c r="AD255" s="24" t="n">
        <f aca="false">'CalLite Replacement'!Z828</f>
        <v>25.86846298</v>
      </c>
      <c r="AE255" s="24" t="n">
        <f aca="false">'CalLite Replacement'!AA826</f>
        <v>50</v>
      </c>
      <c r="AF255" s="24" t="n">
        <f aca="false">'CalLite Replacement'!AB625</f>
        <v>46.83</v>
      </c>
      <c r="AG255" s="17"/>
      <c r="AI255" s="17"/>
    </row>
    <row r="256" customFormat="false" ht="15" hidden="false" customHeight="false" outlineLevel="0" collapsed="false">
      <c r="A256" s="37" t="n">
        <v>33177</v>
      </c>
      <c r="B256" s="24" t="n">
        <f aca="false">B255+1</f>
        <v>250</v>
      </c>
      <c r="C256" s="17" t="n">
        <f aca="false">B256/($B$1+1)</f>
        <v>0.988142292490119</v>
      </c>
      <c r="D256" s="17" t="n">
        <f aca="false">'CalLite Replacement'!B624</f>
        <v>73.09</v>
      </c>
      <c r="E256" s="24" t="n">
        <f aca="false">'CalLite Replacement'!C826</f>
        <v>12.48392091</v>
      </c>
      <c r="F256" s="24" t="n">
        <f aca="false">'CalLite Replacement'!D826</f>
        <v>41.32465166</v>
      </c>
      <c r="G256" s="38" t="n">
        <v>1.78918032786885</v>
      </c>
      <c r="H256" s="24" t="n">
        <f aca="false">'CalLite Replacement'!E599</f>
        <v>0.25635775</v>
      </c>
      <c r="I256" s="24" t="n">
        <f aca="false">'CalLite Replacement'!F658</f>
        <v>14.50809926</v>
      </c>
      <c r="J256" s="24" t="n">
        <f aca="false">'CalLite Replacement'!G658</f>
        <v>30.93804195</v>
      </c>
      <c r="K256" s="24" t="n">
        <f aca="false">'CalLite Replacement'!H775</f>
        <v>4.43</v>
      </c>
      <c r="L256" s="24" t="n">
        <f aca="false">'CalLite Replacement'!I625</f>
        <v>30</v>
      </c>
      <c r="M256" s="24" t="n">
        <f aca="false">'CalLite Replacement'!J684</f>
        <v>4.771579942</v>
      </c>
      <c r="N256" s="24" t="n">
        <f aca="false">'CalLite Replacement'!K826</f>
        <v>73.88442801</v>
      </c>
      <c r="O256" s="24" t="n">
        <f aca="false">'CalLite Replacement'!L826</f>
        <v>55.69319418</v>
      </c>
      <c r="P256" s="24" t="n">
        <f aca="false">'CalLite Replacement'!M826</f>
        <v>31.14839908</v>
      </c>
      <c r="Q256" s="24" t="n">
        <f aca="false">'CalLite Replacement'!N826</f>
        <v>8.357864829</v>
      </c>
      <c r="R256" s="24" t="n">
        <f aca="false">'CalLite Replacement'!O711</f>
        <v>900</v>
      </c>
      <c r="S256" s="24" t="n">
        <f aca="false">'CalLite Replacement'!P805</f>
        <v>73.27</v>
      </c>
      <c r="T256" s="24" t="n">
        <f aca="false">'CalLite Replacement'!Q826</f>
        <v>26.47006103</v>
      </c>
      <c r="U256" s="39" t="n">
        <v>0</v>
      </c>
      <c r="V256" s="24" t="n">
        <f aca="false">'CalLite Replacement'!R826</f>
        <v>5.627968258</v>
      </c>
      <c r="W256" s="24" t="n">
        <f aca="false">'CalLite Replacement'!S663</f>
        <v>3811</v>
      </c>
      <c r="X256" s="24" t="n">
        <f aca="false">'CalLite Replacement'!T791</f>
        <v>3301</v>
      </c>
      <c r="Y256" s="24" t="n">
        <f aca="false">'CalLite Replacement'!U753</f>
        <v>6381</v>
      </c>
      <c r="Z256" s="24" t="n">
        <f aca="false">'CalLite Replacement'!V785</f>
        <v>131</v>
      </c>
      <c r="AA256" s="24" t="n">
        <f aca="false">'CalLite Replacement'!W608</f>
        <v>413.1</v>
      </c>
      <c r="AB256" s="24" t="n">
        <f aca="false">'CalLite Replacement'!X795</f>
        <v>200</v>
      </c>
      <c r="AC256" s="24" t="n">
        <f aca="false">'CalLite Replacement'!Y658</f>
        <v>48.51414397</v>
      </c>
      <c r="AD256" s="24" t="n">
        <f aca="false">'CalLite Replacement'!Z826</f>
        <v>25.75596711</v>
      </c>
      <c r="AE256" s="24" t="n">
        <f aca="false">'CalLite Replacement'!AA827</f>
        <v>50</v>
      </c>
      <c r="AF256" s="24" t="n">
        <f aca="false">'CalLite Replacement'!AB622</f>
        <v>0</v>
      </c>
      <c r="AG256" s="17"/>
      <c r="AI256" s="17"/>
    </row>
    <row r="257" customFormat="false" ht="15" hidden="false" customHeight="false" outlineLevel="0" collapsed="false">
      <c r="A257" s="37" t="n">
        <v>33207</v>
      </c>
      <c r="B257" s="24" t="n">
        <f aca="false">B256+1</f>
        <v>251</v>
      </c>
      <c r="C257" s="17" t="n">
        <f aca="false">B257/($B$1+1)</f>
        <v>0.992094861660079</v>
      </c>
      <c r="D257" s="17" t="n">
        <f aca="false">'CalLite Replacement'!B620</f>
        <v>-38.76</v>
      </c>
      <c r="E257" s="24" t="n">
        <f aca="false">'CalLite Replacement'!C827</f>
        <v>11.71823456</v>
      </c>
      <c r="F257" s="24" t="n">
        <f aca="false">'CalLite Replacement'!D827</f>
        <v>38.79005362</v>
      </c>
      <c r="G257" s="38" t="n">
        <v>0.122786885245902</v>
      </c>
      <c r="H257" s="24" t="n">
        <f aca="false">'CalLite Replacement'!E587</f>
        <v>0.244168281</v>
      </c>
      <c r="I257" s="24" t="n">
        <f aca="false">'CalLite Replacement'!F649</f>
        <v>12.8712351</v>
      </c>
      <c r="J257" s="24" t="n">
        <f aca="false">'CalLite Replacement'!G649</f>
        <v>27.44748326</v>
      </c>
      <c r="K257" s="24" t="n">
        <f aca="false">'CalLite Replacement'!H751</f>
        <v>4.364</v>
      </c>
      <c r="L257" s="24" t="n">
        <f aca="false">'CalLite Replacement'!I626</f>
        <v>30</v>
      </c>
      <c r="M257" s="24" t="n">
        <f aca="false">'CalLite Replacement'!J708</f>
        <v>2.164377445</v>
      </c>
      <c r="N257" s="24" t="n">
        <f aca="false">'CalLite Replacement'!K827</f>
        <v>69.35281505</v>
      </c>
      <c r="O257" s="24" t="n">
        <f aca="false">'CalLite Replacement'!L827</f>
        <v>52.27731877</v>
      </c>
      <c r="P257" s="24" t="n">
        <f aca="false">'CalLite Replacement'!M827</f>
        <v>29.23794931</v>
      </c>
      <c r="Q257" s="24" t="n">
        <f aca="false">'CalLite Replacement'!N827</f>
        <v>7.845245193</v>
      </c>
      <c r="R257" s="24" t="n">
        <f aca="false">'CalLite Replacement'!O712</f>
        <v>900</v>
      </c>
      <c r="S257" s="24" t="n">
        <f aca="false">'CalLite Replacement'!P793</f>
        <v>72.52</v>
      </c>
      <c r="T257" s="24" t="n">
        <f aca="false">'CalLite Replacement'!Q827</f>
        <v>24.84655152</v>
      </c>
      <c r="U257" s="39" t="n">
        <v>0</v>
      </c>
      <c r="V257" s="24" t="n">
        <f aca="false">'CalLite Replacement'!R827</f>
        <v>5.282783561</v>
      </c>
      <c r="W257" s="24" t="n">
        <f aca="false">'CalLite Replacement'!S783</f>
        <v>3781</v>
      </c>
      <c r="X257" s="24" t="n">
        <f aca="false">'CalLite Replacement'!T625</f>
        <v>3250</v>
      </c>
      <c r="Y257" s="24" t="n">
        <f aca="false">'CalLite Replacement'!U804</f>
        <v>6313</v>
      </c>
      <c r="Z257" s="24" t="n">
        <f aca="false">'CalLite Replacement'!V773</f>
        <v>129.8</v>
      </c>
      <c r="AA257" s="24" t="n">
        <f aca="false">'CalLite Replacement'!W627</f>
        <v>410.4</v>
      </c>
      <c r="AB257" s="24" t="n">
        <f aca="false">'CalLite Replacement'!X807</f>
        <v>200</v>
      </c>
      <c r="AC257" s="24" t="n">
        <f aca="false">'CalLite Replacement'!Y649</f>
        <v>43.04057627</v>
      </c>
      <c r="AD257" s="24" t="n">
        <f aca="false">'CalLite Replacement'!Z827</f>
        <v>24.17625569</v>
      </c>
      <c r="AE257" s="24" t="n">
        <f aca="false">'CalLite Replacement'!AA828</f>
        <v>50</v>
      </c>
      <c r="AF257" s="24" t="n">
        <f aca="false">'CalLite Replacement'!AB623</f>
        <v>0</v>
      </c>
      <c r="AG257" s="17"/>
      <c r="AI257" s="17"/>
    </row>
    <row r="258" customFormat="false" ht="15" hidden="false" customHeight="false" outlineLevel="0" collapsed="false">
      <c r="A258" s="37" t="n">
        <v>33238</v>
      </c>
      <c r="B258" s="24" t="n">
        <f aca="false">B257+1</f>
        <v>252</v>
      </c>
      <c r="C258" s="17" t="n">
        <f aca="false">B258/($B$1+1)</f>
        <v>0.996047430830039</v>
      </c>
      <c r="D258" s="17" t="n">
        <f aca="false">'CalLite Replacement'!B621</f>
        <v>-192.9</v>
      </c>
      <c r="E258" s="24" t="n">
        <f aca="false">'CalLite Replacement'!C659</f>
        <v>9.414471237</v>
      </c>
      <c r="F258" s="24" t="n">
        <f aca="false">'CalLite Replacement'!D659</f>
        <v>31.16406676</v>
      </c>
      <c r="G258" s="38" t="n">
        <v>0.105245901639344</v>
      </c>
      <c r="H258" s="24" t="n">
        <f aca="false">'CalLite Replacement'!E611</f>
        <v>0.243809136</v>
      </c>
      <c r="I258" s="24" t="n">
        <f aca="false">'CalLite Replacement'!F659</f>
        <v>12.15794068</v>
      </c>
      <c r="J258" s="24" t="n">
        <f aca="false">'CalLite Replacement'!G659</f>
        <v>25.92640651</v>
      </c>
      <c r="K258" s="24" t="n">
        <f aca="false">'CalLite Replacement'!H597</f>
        <v>4.216</v>
      </c>
      <c r="L258" s="24" t="n">
        <f aca="false">'CalLite Replacement'!I797</f>
        <v>30</v>
      </c>
      <c r="M258" s="24" t="n">
        <f aca="false">'CalLite Replacement'!J780</f>
        <v>1.722873901</v>
      </c>
      <c r="N258" s="24" t="n">
        <f aca="false">'CalLite Replacement'!K659</f>
        <v>55.71829777</v>
      </c>
      <c r="O258" s="24" t="n">
        <f aca="false">'CalLite Replacement'!L659</f>
        <v>41.99978346</v>
      </c>
      <c r="P258" s="24" t="n">
        <f aca="false">'CalLite Replacement'!M659</f>
        <v>23.48987225</v>
      </c>
      <c r="Q258" s="24" t="n">
        <f aca="false">'CalLite Replacement'!N659</f>
        <v>6.302897834</v>
      </c>
      <c r="R258" s="24" t="n">
        <f aca="false">'CalLite Replacement'!O709</f>
        <v>750</v>
      </c>
      <c r="S258" s="24" t="n">
        <f aca="false">'CalLite Replacement'!P613</f>
        <v>71.05</v>
      </c>
      <c r="T258" s="24" t="n">
        <f aca="false">'CalLite Replacement'!Q659</f>
        <v>19.96180768</v>
      </c>
      <c r="U258" s="39" t="n">
        <v>0</v>
      </c>
      <c r="V258" s="24" t="n">
        <f aca="false">'CalLite Replacement'!R659</f>
        <v>4.244207063</v>
      </c>
      <c r="W258" s="24" t="n">
        <f aca="false">'CalLite Replacement'!S616</f>
        <v>3627</v>
      </c>
      <c r="X258" s="24" t="n">
        <f aca="false">'CalLite Replacement'!T782</f>
        <v>3250</v>
      </c>
      <c r="Y258" s="24" t="n">
        <f aca="false">'CalLite Replacement'!U621</f>
        <v>5854</v>
      </c>
      <c r="Z258" s="24" t="n">
        <f aca="false">'CalLite Replacement'!V775</f>
        <v>125.8</v>
      </c>
      <c r="AA258" s="24" t="n">
        <f aca="false">'CalLite Replacement'!W785</f>
        <v>388</v>
      </c>
      <c r="AB258" s="24" t="n">
        <f aca="false">'CalLite Replacement'!X823</f>
        <v>200</v>
      </c>
      <c r="AC258" s="24" t="n">
        <f aca="false">'CalLite Replacement'!Y659</f>
        <v>40.65536597</v>
      </c>
      <c r="AD258" s="24" t="n">
        <f aca="false">'CalLite Replacement'!Z659</f>
        <v>19.42328963</v>
      </c>
      <c r="AE258" s="24" t="n">
        <f aca="false">'CalLite Replacement'!AA829</f>
        <v>50</v>
      </c>
      <c r="AF258" s="24" t="n">
        <f aca="false">'CalLite Replacement'!AB624</f>
        <v>0</v>
      </c>
      <c r="AG258" s="17"/>
      <c r="AI258" s="17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F27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R7" activeCellId="0" sqref="R7"/>
    </sheetView>
  </sheetViews>
  <sheetFormatPr defaultRowHeight="15"/>
  <cols>
    <col collapsed="false" hidden="false" max="1" min="1" style="0" width="22.0647773279352"/>
    <col collapsed="false" hidden="false" max="27" min="2" style="0" width="9.4251012145749"/>
    <col collapsed="false" hidden="false" max="28" min="28" style="0" width="12.6396761133603"/>
    <col collapsed="false" hidden="false" max="32" min="29" style="0" width="7.60728744939271"/>
    <col collapsed="false" hidden="false" max="1025" min="33" style="0" width="15.3198380566802"/>
  </cols>
  <sheetData>
    <row r="1" customFormat="false" ht="30.75" hidden="false" customHeight="true" outlineLevel="0" collapsed="false">
      <c r="A1" s="3" t="s">
        <v>174</v>
      </c>
      <c r="B1" s="3" t="n">
        <f aca="false">COUNT(D7:D270)</f>
        <v>264</v>
      </c>
      <c r="C1" s="3"/>
      <c r="D1" s="3" t="s">
        <v>17</v>
      </c>
      <c r="E1" s="3" t="s">
        <v>18</v>
      </c>
      <c r="F1" s="3" t="s">
        <v>19</v>
      </c>
      <c r="G1" s="21" t="s">
        <v>20</v>
      </c>
      <c r="H1" s="3" t="s">
        <v>21</v>
      </c>
      <c r="I1" s="3" t="s">
        <v>22</v>
      </c>
      <c r="J1" s="3" t="s">
        <v>23</v>
      </c>
      <c r="K1" s="3" t="s">
        <v>24</v>
      </c>
      <c r="L1" s="3" t="s">
        <v>25</v>
      </c>
      <c r="M1" s="3" t="s">
        <v>26</v>
      </c>
      <c r="N1" s="3" t="s">
        <v>27</v>
      </c>
      <c r="O1" s="3" t="s">
        <v>28</v>
      </c>
      <c r="P1" s="3" t="s">
        <v>29</v>
      </c>
      <c r="Q1" s="3" t="s">
        <v>30</v>
      </c>
      <c r="R1" s="3" t="s">
        <v>31</v>
      </c>
      <c r="S1" s="3" t="s">
        <v>32</v>
      </c>
      <c r="T1" s="3" t="s">
        <v>36</v>
      </c>
      <c r="U1" s="3" t="s">
        <v>37</v>
      </c>
      <c r="V1" s="3" t="s">
        <v>39</v>
      </c>
      <c r="W1" s="21" t="s">
        <v>175</v>
      </c>
      <c r="X1" s="21" t="s">
        <v>176</v>
      </c>
      <c r="Y1" s="21" t="s">
        <v>177</v>
      </c>
      <c r="Z1" s="21" t="s">
        <v>44</v>
      </c>
      <c r="AA1" s="21" t="s">
        <v>45</v>
      </c>
      <c r="AB1" s="3" t="s">
        <v>46</v>
      </c>
      <c r="AC1" s="3" t="s">
        <v>47</v>
      </c>
      <c r="AD1" s="3" t="s">
        <v>48</v>
      </c>
      <c r="AE1" s="3" t="s">
        <v>49</v>
      </c>
      <c r="AF1" s="3" t="s">
        <v>52</v>
      </c>
    </row>
    <row r="2" customFormat="false" ht="15" hidden="false" customHeight="false" outlineLevel="0" collapsed="false">
      <c r="A2" s="3"/>
      <c r="B2" s="3"/>
      <c r="C2" s="3"/>
      <c r="D2" s="17" t="n">
        <v>2</v>
      </c>
      <c r="E2" s="17" t="n">
        <f aca="false">D2+1</f>
        <v>3</v>
      </c>
      <c r="F2" s="17" t="n">
        <f aca="false">E2+1</f>
        <v>4</v>
      </c>
      <c r="G2" s="17" t="n">
        <f aca="false">F2+1</f>
        <v>5</v>
      </c>
      <c r="H2" s="17" t="n">
        <f aca="false">G2+1</f>
        <v>6</v>
      </c>
      <c r="I2" s="17" t="n">
        <f aca="false">H2+1</f>
        <v>7</v>
      </c>
      <c r="J2" s="17" t="n">
        <f aca="false">I2+1</f>
        <v>8</v>
      </c>
      <c r="K2" s="17" t="n">
        <f aca="false">J2+1</f>
        <v>9</v>
      </c>
      <c r="L2" s="17" t="n">
        <f aca="false">K2+1</f>
        <v>10</v>
      </c>
      <c r="M2" s="17" t="n">
        <f aca="false">L2+1</f>
        <v>11</v>
      </c>
      <c r="N2" s="17" t="n">
        <f aca="false">M2+1</f>
        <v>12</v>
      </c>
      <c r="O2" s="17" t="n">
        <f aca="false">N2+1</f>
        <v>13</v>
      </c>
      <c r="P2" s="17" t="n">
        <f aca="false">O2+1</f>
        <v>14</v>
      </c>
      <c r="Q2" s="17" t="n">
        <f aca="false">P2+1</f>
        <v>15</v>
      </c>
      <c r="R2" s="17" t="n">
        <f aca="false">Q2+1</f>
        <v>16</v>
      </c>
      <c r="S2" s="17" t="n">
        <f aca="false">R2+1</f>
        <v>17</v>
      </c>
      <c r="T2" s="17" t="n">
        <f aca="false">S2+1</f>
        <v>18</v>
      </c>
      <c r="U2" s="17" t="n">
        <f aca="false">T2+1</f>
        <v>19</v>
      </c>
      <c r="V2" s="17" t="n">
        <f aca="false">U2+1</f>
        <v>20</v>
      </c>
      <c r="W2" s="17" t="n">
        <f aca="false">V2+1</f>
        <v>21</v>
      </c>
      <c r="X2" s="17" t="n">
        <f aca="false">W2+1</f>
        <v>22</v>
      </c>
      <c r="Y2" s="17" t="n">
        <f aca="false">X2+1</f>
        <v>23</v>
      </c>
      <c r="Z2" s="17" t="n">
        <f aca="false">Y2+1</f>
        <v>24</v>
      </c>
      <c r="AA2" s="17" t="n">
        <f aca="false">Z2+1</f>
        <v>25</v>
      </c>
      <c r="AB2" s="17" t="n">
        <f aca="false">AA2+1</f>
        <v>26</v>
      </c>
      <c r="AC2" s="17" t="n">
        <f aca="false">AB2+1</f>
        <v>27</v>
      </c>
      <c r="AD2" s="17" t="n">
        <f aca="false">AC2+1</f>
        <v>28</v>
      </c>
      <c r="AE2" s="17" t="n">
        <f aca="false">AD2+1</f>
        <v>29</v>
      </c>
      <c r="AF2" s="17" t="n">
        <f aca="false">AE2+1</f>
        <v>30</v>
      </c>
    </row>
    <row r="3" customFormat="false" ht="15" hidden="false" customHeight="false" outlineLevel="0" collapsed="false">
      <c r="A3" s="3"/>
      <c r="B3" s="3"/>
      <c r="C3" s="3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</row>
    <row r="4" customFormat="false" ht="15" hidden="false" customHeight="false" outlineLevel="0" collapsed="false">
      <c r="A4" s="36" t="s">
        <v>178</v>
      </c>
      <c r="B4" s="36"/>
      <c r="C4" s="36"/>
      <c r="D4" s="24" t="n">
        <f aca="false">VLOOKUP(0.5,$C$7:$AF$258,D2)</f>
        <v>1735</v>
      </c>
      <c r="E4" s="24" t="n">
        <f aca="false">VLOOKUP(0.5,$C$7:$AF$258,E2)</f>
        <v>49.50774867</v>
      </c>
      <c r="F4" s="24" t="n">
        <f aca="false">VLOOKUP(0.5,$C$7:$AF$258,F2)</f>
        <v>163.8820435</v>
      </c>
      <c r="G4" s="24" t="n">
        <f aca="false">VLOOKUP(0.5,$C$7:$AF$258,G2)</f>
        <v>23.0488524590164</v>
      </c>
      <c r="H4" s="24" t="n">
        <f aca="false">VLOOKUP(0.5,$C$7:$AF$258,H2)</f>
        <v>219.1785908</v>
      </c>
      <c r="I4" s="24" t="n">
        <f aca="false">VLOOKUP(0.5,$C$7:$AF$258,I2)</f>
        <v>54.18030401</v>
      </c>
      <c r="J4" s="24" t="n">
        <f aca="false">VLOOKUP(0.5,$C$7:$AF$258,J2)</f>
        <v>115.5377068</v>
      </c>
      <c r="K4" s="24" t="n">
        <f aca="false">VLOOKUP(0.5,$C$7:$AF$258,K2)</f>
        <v>12.56</v>
      </c>
      <c r="L4" s="24" t="n">
        <f aca="false">VLOOKUP(0.5,$C$7:$AF$258,L2)</f>
        <v>150</v>
      </c>
      <c r="M4" s="24" t="n">
        <f aca="false">VLOOKUP(0.5,$C$7:$AF$258,M2)</f>
        <v>229.9729267</v>
      </c>
      <c r="N4" s="24" t="n">
        <f aca="false">VLOOKUP(0.5,$C$7:$AF$258,N2)</f>
        <v>293.0050359</v>
      </c>
      <c r="O4" s="24" t="n">
        <f aca="false">VLOOKUP(0.5,$C$7:$AF$258,O2)</f>
        <v>220.8636758</v>
      </c>
      <c r="P4" s="24" t="n">
        <f aca="false">VLOOKUP(0.5,$C$7:$AF$258,P2)</f>
        <v>123.5258638</v>
      </c>
      <c r="Q4" s="24" t="n">
        <f aca="false">VLOOKUP(0.5,$C$7:$AF$258,Q2)</f>
        <v>33.14496098</v>
      </c>
      <c r="R4" s="24" t="n">
        <f aca="false">VLOOKUP(0.5,$C$7:$AF$258,R2)</f>
        <v>3026</v>
      </c>
      <c r="S4" s="24" t="n">
        <f aca="false">VLOOKUP(0.5,$C$7:$AF$258,S2)</f>
        <v>220.5</v>
      </c>
      <c r="T4" s="24" t="n">
        <f aca="false">VLOOKUP(0.5,$C$7:$AF$258,T2)</f>
        <v>104.9728798</v>
      </c>
      <c r="U4" s="24" t="n">
        <f aca="false">VLOOKUP(0.5,$C$7:$AF$258,U2)</f>
        <v>395</v>
      </c>
      <c r="V4" s="24" t="n">
        <f aca="false">VLOOKUP(0.5,$C$7:$AF$258,V2)</f>
        <v>22.31895253</v>
      </c>
      <c r="W4" s="24" t="n">
        <f aca="false">VLOOKUP(0.5,$C$7:$AF$258,W2)</f>
        <v>7355</v>
      </c>
      <c r="X4" s="24" t="n">
        <f aca="false">VLOOKUP(0.5,$C$7:$AF$258,X2)</f>
        <v>5728</v>
      </c>
      <c r="Y4" s="24" t="n">
        <f aca="false">VLOOKUP(0.5,$C$7:$AF$258,Y2)</f>
        <v>13902</v>
      </c>
      <c r="Z4" s="24" t="n">
        <f aca="false">VLOOKUP(0.5,$C$7:$AF$258,Z2)</f>
        <v>994.9</v>
      </c>
      <c r="AA4" s="24" t="n">
        <f aca="false">VLOOKUP(0.5,$C$7:$AF$258,AA2)</f>
        <v>1282</v>
      </c>
      <c r="AB4" s="24" t="n">
        <f aca="false">VLOOKUP(0.5,$C$7:$AF$258,AB2)</f>
        <v>384.2</v>
      </c>
      <c r="AC4" s="24" t="n">
        <f aca="false">VLOOKUP(0.5,$C$7:$AF$258,AC2)</f>
        <v>181.1754264</v>
      </c>
      <c r="AD4" s="24" t="n">
        <f aca="false">VLOOKUP(0.5,$C$7:$AF$258,AD2)</f>
        <v>102.1409825</v>
      </c>
      <c r="AE4" s="24" t="n">
        <f aca="false">VLOOKUP(0.5,$C$7:$AF$258,AE2)</f>
        <v>250</v>
      </c>
      <c r="AF4" s="24" t="n">
        <f aca="false">VLOOKUP(0.5,$C$7:$AF$258,AF2)</f>
        <v>1017</v>
      </c>
    </row>
    <row r="5" customFormat="false" ht="15" hidden="false" customHeight="false" outlineLevel="0" collapsed="false">
      <c r="A5" s="36"/>
      <c r="B5" s="36"/>
      <c r="C5" s="36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</row>
    <row r="6" customFormat="false" ht="30" hidden="false" customHeight="true" outlineLevel="0" collapsed="false">
      <c r="A6" s="21" t="s">
        <v>179</v>
      </c>
      <c r="B6" s="21" t="s">
        <v>180</v>
      </c>
      <c r="C6" s="21" t="s">
        <v>181</v>
      </c>
      <c r="D6" s="21" t="s">
        <v>182</v>
      </c>
      <c r="E6" s="21" t="s">
        <v>182</v>
      </c>
      <c r="F6" s="21" t="s">
        <v>182</v>
      </c>
      <c r="G6" s="21" t="s">
        <v>182</v>
      </c>
      <c r="H6" s="21" t="s">
        <v>182</v>
      </c>
      <c r="I6" s="21" t="s">
        <v>182</v>
      </c>
      <c r="J6" s="21" t="s">
        <v>182</v>
      </c>
      <c r="K6" s="21" t="s">
        <v>182</v>
      </c>
      <c r="L6" s="21" t="s">
        <v>182</v>
      </c>
      <c r="M6" s="21" t="s">
        <v>182</v>
      </c>
      <c r="N6" s="21" t="s">
        <v>182</v>
      </c>
      <c r="O6" s="21" t="s">
        <v>182</v>
      </c>
      <c r="P6" s="21" t="s">
        <v>182</v>
      </c>
      <c r="Q6" s="21" t="s">
        <v>182</v>
      </c>
      <c r="R6" s="21" t="s">
        <v>182</v>
      </c>
      <c r="S6" s="21" t="s">
        <v>182</v>
      </c>
      <c r="T6" s="21" t="s">
        <v>182</v>
      </c>
      <c r="U6" s="21" t="s">
        <v>182</v>
      </c>
      <c r="V6" s="21" t="s">
        <v>182</v>
      </c>
      <c r="W6" s="21" t="s">
        <v>182</v>
      </c>
      <c r="X6" s="21" t="s">
        <v>182</v>
      </c>
      <c r="Y6" s="21" t="s">
        <v>182</v>
      </c>
      <c r="Z6" s="21" t="s">
        <v>182</v>
      </c>
      <c r="AA6" s="21" t="s">
        <v>182</v>
      </c>
      <c r="AB6" s="21" t="s">
        <v>182</v>
      </c>
      <c r="AC6" s="21" t="s">
        <v>182</v>
      </c>
      <c r="AD6" s="21" t="s">
        <v>182</v>
      </c>
      <c r="AE6" s="21" t="s">
        <v>182</v>
      </c>
      <c r="AF6" s="21" t="s">
        <v>182</v>
      </c>
    </row>
    <row r="7" customFormat="false" ht="15" hidden="false" customHeight="false" outlineLevel="0" collapsed="false">
      <c r="A7" s="40" t="n">
        <v>8432</v>
      </c>
      <c r="B7" s="24" t="n">
        <v>1</v>
      </c>
      <c r="C7" s="17" t="n">
        <f aca="false">B7/($B$1+1)</f>
        <v>0.00377358490566038</v>
      </c>
      <c r="D7" s="24" t="n">
        <f aca="false">'CalLite Replacement'!B152</f>
        <v>18749</v>
      </c>
      <c r="E7" s="24" t="n">
        <f aca="false">'CalLite Replacement'!C209</f>
        <v>958.6275023</v>
      </c>
      <c r="F7" s="24" t="n">
        <f aca="false">'CalLite Replacement'!D209</f>
        <v>3173.277683</v>
      </c>
      <c r="G7" s="38" t="n">
        <v>928.637213114754</v>
      </c>
      <c r="H7" s="24" t="n">
        <f aca="false">'CalLite Replacement'!E161</f>
        <v>2869.11204</v>
      </c>
      <c r="I7" s="24" t="n">
        <f aca="false">'CalLite Replacement'!F209</f>
        <v>1016.447</v>
      </c>
      <c r="J7" s="24" t="n">
        <f aca="false">'CalLite Replacement'!G209</f>
        <v>2167.539618</v>
      </c>
      <c r="K7" s="24" t="n">
        <f aca="false">'CalLite Replacement'!H126</f>
        <v>2580</v>
      </c>
      <c r="L7" s="24" t="n">
        <f aca="false">'CalLite Replacement'!I21</f>
        <v>277.4</v>
      </c>
      <c r="M7" s="24" t="n">
        <f aca="false">'CalLite Replacement'!J161</f>
        <v>4513.512013</v>
      </c>
      <c r="N7" s="24" t="n">
        <f aca="false">'CalLite Replacement'!K209</f>
        <v>5673.509567</v>
      </c>
      <c r="O7" s="24" t="n">
        <f aca="false">'CalLite Replacement'!L209</f>
        <v>4276.623349</v>
      </c>
      <c r="P7" s="24" t="n">
        <f aca="false">'CalLite Replacement'!M209</f>
        <v>2391.853668</v>
      </c>
      <c r="Q7" s="24" t="n">
        <f aca="false">'CalLite Replacement'!N209</f>
        <v>641.7918814</v>
      </c>
      <c r="R7" s="24" t="n">
        <f aca="false">'CalLite Replacement'!O151</f>
        <v>30110</v>
      </c>
      <c r="S7" s="24" t="n">
        <f aca="false">'CalLite Replacement'!P152</f>
        <v>11646</v>
      </c>
      <c r="T7" s="24" t="n">
        <f aca="false">'CalLite Replacement'!Q209</f>
        <v>2032.60888</v>
      </c>
      <c r="U7" s="39" t="n">
        <v>6441</v>
      </c>
      <c r="V7" s="24" t="n">
        <f aca="false">'CalLite Replacement'!R209</f>
        <v>432.1659192</v>
      </c>
      <c r="W7" s="24" t="n">
        <f aca="false">'CalLite Replacement'!S151</f>
        <v>50205</v>
      </c>
      <c r="X7" s="24" t="n">
        <f aca="false">'CalLite Replacement'!T151</f>
        <v>62808</v>
      </c>
      <c r="Y7" s="24" t="n">
        <f aca="false">'CalLite Replacement'!U175</f>
        <v>74590</v>
      </c>
      <c r="Z7" s="24" t="n">
        <f aca="false">'CalLite Replacement'!V152</f>
        <v>12909</v>
      </c>
      <c r="AA7" s="24" t="n">
        <f aca="false">'CalLite Replacement'!W152</f>
        <v>25595</v>
      </c>
      <c r="AB7" s="24" t="n">
        <f aca="false">'CalLite Replacement'!X209</f>
        <v>4491</v>
      </c>
      <c r="AC7" s="24" t="n">
        <f aca="false">'CalLite Replacement'!Y209</f>
        <v>3398.932914</v>
      </c>
      <c r="AD7" s="24" t="n">
        <f aca="false">'CalLite Replacement'!Z209</f>
        <v>1977.774339</v>
      </c>
      <c r="AE7" s="24" t="n">
        <f aca="false">'CalLite Replacement'!AA152</f>
        <v>11991</v>
      </c>
      <c r="AF7" s="24" t="n">
        <f aca="false">'CalLite Replacement'!AB175</f>
        <v>15513</v>
      </c>
    </row>
    <row r="8" customFormat="false" ht="15" hidden="false" customHeight="false" outlineLevel="0" collapsed="false">
      <c r="A8" s="40" t="n">
        <v>8460</v>
      </c>
      <c r="B8" s="24" t="n">
        <f aca="false">B7+1</f>
        <v>2</v>
      </c>
      <c r="C8" s="17" t="n">
        <f aca="false">B8/($B$1+1)</f>
        <v>0.00754716981132076</v>
      </c>
      <c r="D8" s="24" t="n">
        <f aca="false">'CalLite Replacement'!B175</f>
        <v>17888</v>
      </c>
      <c r="E8" s="24" t="n">
        <f aca="false">'CalLite Replacement'!C185</f>
        <v>919.5385237</v>
      </c>
      <c r="F8" s="24" t="n">
        <f aca="false">'CalLite Replacement'!D185</f>
        <v>3043.884167</v>
      </c>
      <c r="G8" s="38" t="n">
        <v>923.795901639344</v>
      </c>
      <c r="H8" s="24" t="n">
        <f aca="false">'CalLite Replacement'!E209</f>
        <v>2731.856424</v>
      </c>
      <c r="I8" s="24" t="n">
        <f aca="false">'CalLite Replacement'!F185</f>
        <v>929.620735</v>
      </c>
      <c r="J8" s="24" t="n">
        <f aca="false">'CalLite Replacement'!G185</f>
        <v>1982.38548</v>
      </c>
      <c r="K8" s="24" t="n">
        <f aca="false">'CalLite Replacement'!H151</f>
        <v>2380</v>
      </c>
      <c r="L8" s="24" t="n">
        <f aca="false">'CalLite Replacement'!I33</f>
        <v>277.4</v>
      </c>
      <c r="M8" s="24" t="n">
        <f aca="false">'CalLite Replacement'!J185</f>
        <v>4168.237884</v>
      </c>
      <c r="N8" s="24" t="n">
        <f aca="false">'CalLite Replacement'!K185</f>
        <v>5442.166637</v>
      </c>
      <c r="O8" s="24" t="n">
        <f aca="false">'CalLite Replacement'!L185</f>
        <v>4102.239828</v>
      </c>
      <c r="P8" s="24" t="n">
        <f aca="false">'CalLite Replacement'!M185</f>
        <v>2294.323484</v>
      </c>
      <c r="Q8" s="24" t="n">
        <f aca="false">'CalLite Replacement'!N185</f>
        <v>615.6221866</v>
      </c>
      <c r="R8" s="24" t="n">
        <f aca="false">'CalLite Replacement'!O175</f>
        <v>26368</v>
      </c>
      <c r="S8" s="24" t="n">
        <f aca="false">'CalLite Replacement'!P186</f>
        <v>4875</v>
      </c>
      <c r="T8" s="24" t="n">
        <f aca="false">'CalLite Replacement'!Q185</f>
        <v>1949.727255</v>
      </c>
      <c r="U8" s="39" t="n">
        <v>6047</v>
      </c>
      <c r="V8" s="24" t="n">
        <f aca="false">'CalLite Replacement'!R185</f>
        <v>414.5439291</v>
      </c>
      <c r="W8" s="24" t="n">
        <f aca="false">'CalLite Replacement'!S186</f>
        <v>41584</v>
      </c>
      <c r="X8" s="24" t="n">
        <f aca="false">'CalLite Replacement'!T186</f>
        <v>55139</v>
      </c>
      <c r="Y8" s="24" t="n">
        <f aca="false">'CalLite Replacement'!U150</f>
        <v>74476</v>
      </c>
      <c r="Z8" s="24" t="n">
        <f aca="false">'CalLite Replacement'!V153</f>
        <v>9730</v>
      </c>
      <c r="AA8" s="24" t="n">
        <f aca="false">'CalLite Replacement'!W153</f>
        <v>14927</v>
      </c>
      <c r="AB8" s="24" t="n">
        <f aca="false">'CalLite Replacement'!X211</f>
        <v>4243</v>
      </c>
      <c r="AC8" s="24" t="n">
        <f aca="false">'CalLite Replacement'!Y185</f>
        <v>3108.59151</v>
      </c>
      <c r="AD8" s="24" t="n">
        <f aca="false">'CalLite Replacement'!Z185</f>
        <v>1897.128646</v>
      </c>
      <c r="AE8" s="24" t="n">
        <f aca="false">'CalLite Replacement'!AA128</f>
        <v>7788</v>
      </c>
      <c r="AF8" s="24" t="n">
        <f aca="false">'CalLite Replacement'!AB151</f>
        <v>13918</v>
      </c>
    </row>
    <row r="9" customFormat="false" ht="15" hidden="false" customHeight="false" outlineLevel="0" collapsed="false">
      <c r="A9" s="40" t="n">
        <v>8491</v>
      </c>
      <c r="B9" s="24" t="n">
        <f aca="false">B8+1</f>
        <v>3</v>
      </c>
      <c r="C9" s="17" t="n">
        <f aca="false">B9/($B$1+1)</f>
        <v>0.0113207547169811</v>
      </c>
      <c r="D9" s="24" t="n">
        <f aca="false">'CalLite Replacement'!B209</f>
        <v>17800</v>
      </c>
      <c r="E9" s="24" t="n">
        <f aca="false">'CalLite Replacement'!C220</f>
        <v>798.5431698</v>
      </c>
      <c r="F9" s="24" t="n">
        <f aca="false">'CalLite Replacement'!D220</f>
        <v>2643.361695</v>
      </c>
      <c r="G9" s="38" t="n">
        <v>867.278852459016</v>
      </c>
      <c r="H9" s="24" t="n">
        <f aca="false">'CalLite Replacement'!E185</f>
        <v>2708.564773</v>
      </c>
      <c r="I9" s="24" t="n">
        <f aca="false">'CalLite Replacement'!F221</f>
        <v>900.7132596</v>
      </c>
      <c r="J9" s="24" t="n">
        <f aca="false">'CalLite Replacement'!G221</f>
        <v>1920.741244</v>
      </c>
      <c r="K9" s="24" t="n">
        <f aca="false">'CalLite Replacement'!H150</f>
        <v>2031</v>
      </c>
      <c r="L9" s="24" t="n">
        <f aca="false">'CalLite Replacement'!I153</f>
        <v>277.4</v>
      </c>
      <c r="M9" s="24" t="n">
        <f aca="false">'CalLite Replacement'!J244</f>
        <v>3964.222984</v>
      </c>
      <c r="N9" s="24" t="n">
        <f aca="false">'CalLite Replacement'!K220</f>
        <v>4726.071704</v>
      </c>
      <c r="O9" s="24" t="n">
        <f aca="false">'CalLite Replacement'!L220</f>
        <v>3562.456071</v>
      </c>
      <c r="P9" s="24" t="n">
        <f aca="false">'CalLite Replacement'!M220</f>
        <v>1992.430225</v>
      </c>
      <c r="Q9" s="24" t="n">
        <f aca="false">'CalLite Replacement'!N220</f>
        <v>534.6169624</v>
      </c>
      <c r="R9" s="24" t="n">
        <f aca="false">'CalLite Replacement'!O150</f>
        <v>21731</v>
      </c>
      <c r="S9" s="24" t="n">
        <f aca="false">'CalLite Replacement'!P139</f>
        <v>4642</v>
      </c>
      <c r="T9" s="24" t="n">
        <f aca="false">'CalLite Replacement'!Q220</f>
        <v>1693.176895</v>
      </c>
      <c r="U9" s="39" t="n">
        <v>5092</v>
      </c>
      <c r="V9" s="24" t="n">
        <f aca="false">'CalLite Replacement'!R220</f>
        <v>359.9971232</v>
      </c>
      <c r="W9" s="24" t="n">
        <f aca="false">'CalLite Replacement'!S150</f>
        <v>41442</v>
      </c>
      <c r="X9" s="24" t="n">
        <f aca="false">'CalLite Replacement'!T150</f>
        <v>54130</v>
      </c>
      <c r="Y9" s="24" t="n">
        <f aca="false">'CalLite Replacement'!U209</f>
        <v>74412</v>
      </c>
      <c r="Z9" s="24" t="n">
        <f aca="false">'CalLite Replacement'!V140</f>
        <v>8246</v>
      </c>
      <c r="AA9" s="24" t="n">
        <f aca="false">'CalLite Replacement'!W141</f>
        <v>11104</v>
      </c>
      <c r="AB9" s="24" t="n">
        <f aca="false">'CalLite Replacement'!X152</f>
        <v>3272</v>
      </c>
      <c r="AC9" s="24" t="n">
        <f aca="false">'CalLite Replacement'!Y221</f>
        <v>3011.926785</v>
      </c>
      <c r="AD9" s="24" t="n">
        <f aca="false">'CalLite Replacement'!Z220</f>
        <v>1647.499353</v>
      </c>
      <c r="AE9" s="24" t="n">
        <f aca="false">'CalLite Replacement'!AA149</f>
        <v>6837</v>
      </c>
      <c r="AF9" s="24" t="n">
        <f aca="false">'CalLite Replacement'!AB126</f>
        <v>12472</v>
      </c>
    </row>
    <row r="10" customFormat="false" ht="15" hidden="false" customHeight="false" outlineLevel="0" collapsed="false">
      <c r="A10" s="40" t="n">
        <v>8521</v>
      </c>
      <c r="B10" s="24" t="n">
        <f aca="false">B9+1</f>
        <v>4</v>
      </c>
      <c r="C10" s="17" t="n">
        <f aca="false">B10/($B$1+1)</f>
        <v>0.0150943396226415</v>
      </c>
      <c r="D10" s="24" t="n">
        <f aca="false">'CalLite Replacement'!B126</f>
        <v>15586</v>
      </c>
      <c r="E10" s="24" t="n">
        <f aca="false">'CalLite Replacement'!C221</f>
        <v>793.321692</v>
      </c>
      <c r="F10" s="24" t="n">
        <f aca="false">'CalLite Replacement'!D221</f>
        <v>2626.077402</v>
      </c>
      <c r="G10" s="38" t="n">
        <v>800.81606557377</v>
      </c>
      <c r="H10" s="24" t="n">
        <f aca="false">'CalLite Replacement'!E186</f>
        <v>2398.283745</v>
      </c>
      <c r="I10" s="24" t="n">
        <f aca="false">'CalLite Replacement'!F186</f>
        <v>821.9035486</v>
      </c>
      <c r="J10" s="24" t="n">
        <f aca="false">'CalLite Replacement'!G186</f>
        <v>1752.682141</v>
      </c>
      <c r="K10" s="24" t="n">
        <f aca="false">'CalLite Replacement'!H174</f>
        <v>1665</v>
      </c>
      <c r="L10" s="24" t="n">
        <f aca="false">'CalLite Replacement'!I165</f>
        <v>277.4</v>
      </c>
      <c r="M10" s="24" t="n">
        <f aca="false">'CalLite Replacement'!J186</f>
        <v>3642.533743</v>
      </c>
      <c r="N10" s="24" t="n">
        <f aca="false">'CalLite Replacement'!K221</f>
        <v>4695.169081</v>
      </c>
      <c r="O10" s="24" t="n">
        <f aca="false">'CalLite Replacement'!L221</f>
        <v>3539.162045</v>
      </c>
      <c r="P10" s="24" t="n">
        <f aca="false">'CalLite Replacement'!M221</f>
        <v>1979.402213</v>
      </c>
      <c r="Q10" s="24" t="n">
        <f aca="false">'CalLite Replacement'!N221</f>
        <v>531.1212333</v>
      </c>
      <c r="R10" s="24" t="n">
        <f aca="false">'CalLite Replacement'!O152</f>
        <v>17932</v>
      </c>
      <c r="S10" s="24" t="n">
        <f aca="false">'CalLite Replacement'!P153</f>
        <v>4484</v>
      </c>
      <c r="T10" s="24" t="n">
        <f aca="false">'CalLite Replacement'!Q221</f>
        <v>1682.105627</v>
      </c>
      <c r="U10" s="39" t="n">
        <v>4437</v>
      </c>
      <c r="V10" s="24" t="n">
        <f aca="false">'CalLite Replacement'!R221</f>
        <v>357.6431903</v>
      </c>
      <c r="W10" s="24" t="n">
        <f aca="false">'CalLite Replacement'!S185</f>
        <v>40964</v>
      </c>
      <c r="X10" s="24" t="n">
        <f aca="false">'CalLite Replacement'!T185</f>
        <v>52725</v>
      </c>
      <c r="Y10" s="24" t="n">
        <f aca="false">'CalLite Replacement'!U174</f>
        <v>74172</v>
      </c>
      <c r="Z10" s="24" t="n">
        <f aca="false">'CalLite Replacement'!V141</f>
        <v>7762</v>
      </c>
      <c r="AA10" s="24" t="n">
        <f aca="false">'CalLite Replacement'!W186</f>
        <v>10912</v>
      </c>
      <c r="AB10" s="24" t="n">
        <f aca="false">'CalLite Replacement'!X153</f>
        <v>3056</v>
      </c>
      <c r="AC10" s="24" t="n">
        <f aca="false">'CalLite Replacement'!Y186</f>
        <v>2748.392217</v>
      </c>
      <c r="AD10" s="24" t="n">
        <f aca="false">'CalLite Replacement'!Z221</f>
        <v>1636.726759</v>
      </c>
      <c r="AE10" s="24" t="n">
        <f aca="false">'CalLite Replacement'!AA212</f>
        <v>6712</v>
      </c>
      <c r="AF10" s="24" t="n">
        <f aca="false">'CalLite Replacement'!AB174</f>
        <v>12163</v>
      </c>
    </row>
    <row r="11" customFormat="false" ht="15" hidden="false" customHeight="false" outlineLevel="0" collapsed="false">
      <c r="A11" s="40" t="n">
        <v>8552</v>
      </c>
      <c r="B11" s="24" t="n">
        <f aca="false">B10+1</f>
        <v>5</v>
      </c>
      <c r="C11" s="17" t="n">
        <f aca="false">B11/($B$1+1)</f>
        <v>0.0188679245283019</v>
      </c>
      <c r="D11" s="24" t="n">
        <f aca="false">'CalLite Replacement'!B174</f>
        <v>14603</v>
      </c>
      <c r="E11" s="24" t="n">
        <f aca="false">'CalLite Replacement'!C186</f>
        <v>780.3711046</v>
      </c>
      <c r="F11" s="24" t="n">
        <f aca="false">'CalLite Replacement'!D186</f>
        <v>2583.207977</v>
      </c>
      <c r="G11" s="38" t="n">
        <v>719.881967213115</v>
      </c>
      <c r="H11" s="24" t="n">
        <f aca="false">'CalLite Replacement'!E220</f>
        <v>2232.399103</v>
      </c>
      <c r="I11" s="24" t="n">
        <f aca="false">'CalLite Replacement'!F220</f>
        <v>813.5128916</v>
      </c>
      <c r="J11" s="24" t="n">
        <f aca="false">'CalLite Replacement'!G220</f>
        <v>1734.789343</v>
      </c>
      <c r="K11" s="24" t="n">
        <f aca="false">'CalLite Replacement'!H209</f>
        <v>1409</v>
      </c>
      <c r="L11" s="24" t="n">
        <f aca="false">'CalLite Replacement'!I177</f>
        <v>277.4</v>
      </c>
      <c r="M11" s="24" t="n">
        <f aca="false">'CalLite Replacement'!J209</f>
        <v>3019.898399</v>
      </c>
      <c r="N11" s="24" t="n">
        <f aca="false">'CalLite Replacement'!K186</f>
        <v>4618.522749</v>
      </c>
      <c r="O11" s="24" t="n">
        <f aca="false">'CalLite Replacement'!L186</f>
        <v>3481.386961</v>
      </c>
      <c r="P11" s="24" t="n">
        <f aca="false">'CalLite Replacement'!M186</f>
        <v>1947.089443</v>
      </c>
      <c r="Q11" s="24" t="n">
        <f aca="false">'CalLite Replacement'!N186</f>
        <v>522.4509397</v>
      </c>
      <c r="R11" s="24" t="n">
        <f aca="false">'CalLite Replacement'!O209</f>
        <v>17810</v>
      </c>
      <c r="S11" s="24" t="n">
        <f aca="false">'CalLite Replacement'!P127</f>
        <v>4348</v>
      </c>
      <c r="T11" s="24" t="n">
        <f aca="false">'CalLite Replacement'!Q186</f>
        <v>1654.646078</v>
      </c>
      <c r="U11" s="39" t="n">
        <v>4427</v>
      </c>
      <c r="V11" s="24" t="n">
        <f aca="false">'CalLite Replacement'!R186</f>
        <v>351.8048407</v>
      </c>
      <c r="W11" s="24" t="n">
        <f aca="false">'CalLite Replacement'!S174</f>
        <v>35634</v>
      </c>
      <c r="X11" s="24" t="n">
        <f aca="false">'CalLite Replacement'!T174</f>
        <v>50471</v>
      </c>
      <c r="Y11" s="24" t="n">
        <f aca="false">'CalLite Replacement'!U151</f>
        <v>74126</v>
      </c>
      <c r="Z11" s="24" t="n">
        <f aca="false">'CalLite Replacement'!V154</f>
        <v>6752</v>
      </c>
      <c r="AA11" s="24" t="n">
        <f aca="false">'CalLite Replacement'!W150</f>
        <v>10198</v>
      </c>
      <c r="AB11" s="24" t="n">
        <f aca="false">'CalLite Replacement'!X212</f>
        <v>2191</v>
      </c>
      <c r="AC11" s="24" t="n">
        <f aca="false">'CalLite Replacement'!Y220</f>
        <v>2720.334404</v>
      </c>
      <c r="AD11" s="24" t="n">
        <f aca="false">'CalLite Replacement'!Z186</f>
        <v>1610.007998</v>
      </c>
      <c r="AE11" s="24" t="n">
        <f aca="false">'CalLite Replacement'!AA151</f>
        <v>6679</v>
      </c>
      <c r="AF11" s="24" t="n">
        <f aca="false">'CalLite Replacement'!AB209</f>
        <v>11448</v>
      </c>
    </row>
    <row r="12" customFormat="false" ht="15" hidden="false" customHeight="false" outlineLevel="0" collapsed="false">
      <c r="A12" s="40" t="n">
        <v>8582</v>
      </c>
      <c r="B12" s="24" t="n">
        <f aca="false">B11+1</f>
        <v>6</v>
      </c>
      <c r="C12" s="17" t="n">
        <f aca="false">B12/($B$1+1)</f>
        <v>0.0226415094339623</v>
      </c>
      <c r="D12" s="24" t="n">
        <f aca="false">'CalLite Replacement'!B127</f>
        <v>14497</v>
      </c>
      <c r="E12" s="24" t="n">
        <f aca="false">'CalLite Replacement'!C53</f>
        <v>684.2126501</v>
      </c>
      <c r="F12" s="24" t="n">
        <f aca="false">'CalLite Replacement'!D53</f>
        <v>2264.901359</v>
      </c>
      <c r="G12" s="38" t="n">
        <v>694.535245901639</v>
      </c>
      <c r="H12" s="24" t="n">
        <f aca="false">'CalLite Replacement'!E210</f>
        <v>2051.707443</v>
      </c>
      <c r="I12" s="24" t="n">
        <f aca="false">'CalLite Replacement'!F53</f>
        <v>770.0666175</v>
      </c>
      <c r="J12" s="24" t="n">
        <f aca="false">'CalLite Replacement'!G53</f>
        <v>1642.1416</v>
      </c>
      <c r="K12" s="24" t="n">
        <f aca="false">'CalLite Replacement'!H139</f>
        <v>1258</v>
      </c>
      <c r="L12" s="24" t="n">
        <f aca="false">'CalLite Replacement'!I189</f>
        <v>277.4</v>
      </c>
      <c r="M12" s="24" t="n">
        <f aca="false">'CalLite Replacement'!J187</f>
        <v>3006.515168</v>
      </c>
      <c r="N12" s="24" t="n">
        <f aca="false">'CalLite Replacement'!K53</f>
        <v>4049.421706</v>
      </c>
      <c r="O12" s="24" t="n">
        <f aca="false">'CalLite Replacement'!L53</f>
        <v>3052.405432</v>
      </c>
      <c r="P12" s="24" t="n">
        <f aca="false">'CalLite Replacement'!M53</f>
        <v>1707.16627</v>
      </c>
      <c r="Q12" s="24" t="n">
        <f aca="false">'CalLite Replacement'!N53</f>
        <v>458.0737804</v>
      </c>
      <c r="R12" s="24" t="n">
        <f aca="false">'CalLite Replacement'!O198</f>
        <v>12721</v>
      </c>
      <c r="S12" s="24" t="n">
        <f aca="false">'CalLite Replacement'!P126</f>
        <v>4266</v>
      </c>
      <c r="T12" s="24" t="n">
        <f aca="false">'CalLite Replacement'!Q53</f>
        <v>1450.758199</v>
      </c>
      <c r="U12" s="39" t="n">
        <v>3759</v>
      </c>
      <c r="V12" s="24" t="n">
        <f aca="false">'CalLite Replacement'!R53</f>
        <v>308.4549402</v>
      </c>
      <c r="W12" s="24" t="n">
        <f aca="false">'CalLite Replacement'!S198</f>
        <v>33629</v>
      </c>
      <c r="X12" s="24" t="n">
        <f aca="false">'CalLite Replacement'!T18</f>
        <v>44414</v>
      </c>
      <c r="Y12" s="24" t="n">
        <f aca="false">'CalLite Replacement'!U186</f>
        <v>73672</v>
      </c>
      <c r="Z12" s="24" t="n">
        <f aca="false">'CalLite Replacement'!V151</f>
        <v>6321</v>
      </c>
      <c r="AA12" s="24" t="n">
        <f aca="false">'CalLite Replacement'!W151</f>
        <v>10142</v>
      </c>
      <c r="AB12" s="24" t="n">
        <f aca="false">'CalLite Replacement'!X210</f>
        <v>2057</v>
      </c>
      <c r="AC12" s="24" t="n">
        <f aca="false">'CalLite Replacement'!Y53</f>
        <v>2575.052878</v>
      </c>
      <c r="AD12" s="24" t="n">
        <f aca="false">'CalLite Replacement'!Z53</f>
        <v>1411.620487</v>
      </c>
      <c r="AE12" s="24" t="n">
        <f aca="false">'CalLite Replacement'!AA127</f>
        <v>5252</v>
      </c>
      <c r="AF12" s="24" t="n">
        <f aca="false">'CalLite Replacement'!AB185</f>
        <v>9933</v>
      </c>
    </row>
    <row r="13" customFormat="false" ht="15" hidden="false" customHeight="false" outlineLevel="0" collapsed="false">
      <c r="A13" s="40" t="n">
        <v>8613</v>
      </c>
      <c r="B13" s="24" t="n">
        <f aca="false">B12+1</f>
        <v>7</v>
      </c>
      <c r="C13" s="17" t="n">
        <f aca="false">B13/($B$1+1)</f>
        <v>0.0264150943396226</v>
      </c>
      <c r="D13" s="24" t="n">
        <f aca="false">'CalLite Replacement'!B197</f>
        <v>13977</v>
      </c>
      <c r="E13" s="24" t="n">
        <f aca="false">'CalLite Replacement'!C279</f>
        <v>646.896991</v>
      </c>
      <c r="F13" s="24" t="n">
        <f aca="false">'CalLite Replacement'!D279</f>
        <v>2141.377939</v>
      </c>
      <c r="G13" s="38" t="n">
        <v>657.471147540984</v>
      </c>
      <c r="H13" s="24" t="n">
        <f aca="false">'CalLite Replacement'!E244</f>
        <v>2008.106721</v>
      </c>
      <c r="I13" s="24" t="n">
        <f aca="false">'CalLite Replacement'!F244</f>
        <v>682.2954441</v>
      </c>
      <c r="J13" s="24" t="n">
        <f aca="false">'CalLite Replacement'!G244</f>
        <v>1454.972475</v>
      </c>
      <c r="K13" s="24" t="n">
        <f aca="false">'CalLite Replacement'!H197</f>
        <v>1188</v>
      </c>
      <c r="L13" s="24" t="n">
        <f aca="false">'CalLite Replacement'!I201</f>
        <v>277.4</v>
      </c>
      <c r="M13" s="24" t="n">
        <f aca="false">'CalLite Replacement'!J210</f>
        <v>2835.117423</v>
      </c>
      <c r="N13" s="24" t="n">
        <f aca="false">'CalLite Replacement'!K279</f>
        <v>3828.573933</v>
      </c>
      <c r="O13" s="24" t="n">
        <f aca="false">'CalLite Replacement'!L279</f>
        <v>2885.933034</v>
      </c>
      <c r="P13" s="24" t="n">
        <f aca="false">'CalLite Replacement'!M279</f>
        <v>1614.060662</v>
      </c>
      <c r="Q13" s="24" t="n">
        <f aca="false">'CalLite Replacement'!N279</f>
        <v>433.091306</v>
      </c>
      <c r="R13" s="24" t="n">
        <f aca="false">'CalLite Replacement'!O19</f>
        <v>11946</v>
      </c>
      <c r="S13" s="24" t="n">
        <f aca="false">'CalLite Replacement'!P150</f>
        <v>4116</v>
      </c>
      <c r="T13" s="24" t="n">
        <f aca="false">'CalLite Replacement'!Q279</f>
        <v>1371.6366</v>
      </c>
      <c r="U13" s="39" t="n">
        <v>3729</v>
      </c>
      <c r="V13" s="24" t="n">
        <f aca="false">'CalLite Replacement'!R279</f>
        <v>291.6323933</v>
      </c>
      <c r="W13" s="24" t="n">
        <f aca="false">'CalLite Replacement'!S18</f>
        <v>32438</v>
      </c>
      <c r="X13" s="24" t="n">
        <f aca="false">'CalLite Replacement'!T198</f>
        <v>42102</v>
      </c>
      <c r="Y13" s="24" t="n">
        <f aca="false">'CalLite Replacement'!U197</f>
        <v>73586</v>
      </c>
      <c r="Z13" s="24" t="n">
        <f aca="false">'CalLite Replacement'!V128</f>
        <v>5561</v>
      </c>
      <c r="AA13" s="24" t="n">
        <f aca="false">'CalLite Replacement'!W140</f>
        <v>10027</v>
      </c>
      <c r="AB13" s="24" t="n">
        <f aca="false">'CalLite Replacement'!X213</f>
        <v>2020</v>
      </c>
      <c r="AC13" s="24" t="n">
        <f aca="false">'CalLite Replacement'!Y244</f>
        <v>2281.551761</v>
      </c>
      <c r="AD13" s="24" t="n">
        <f aca="false">'CalLite Replacement'!Z279</f>
        <v>1334.633385</v>
      </c>
      <c r="AE13" s="24" t="n">
        <f aca="false">'CalLite Replacement'!AA208</f>
        <v>5214</v>
      </c>
      <c r="AF13" s="24" t="n">
        <f aca="false">'CalLite Replacement'!AB150</f>
        <v>9907</v>
      </c>
    </row>
    <row r="14" customFormat="false" ht="15" hidden="false" customHeight="false" outlineLevel="0" collapsed="false">
      <c r="A14" s="40" t="n">
        <v>8644</v>
      </c>
      <c r="B14" s="24" t="n">
        <f aca="false">B13+1</f>
        <v>8</v>
      </c>
      <c r="C14" s="17" t="n">
        <f aca="false">B14/($B$1+1)</f>
        <v>0.030188679245283</v>
      </c>
      <c r="D14" s="24" t="n">
        <f aca="false">'CalLite Replacement'!B139</f>
        <v>13825</v>
      </c>
      <c r="E14" s="24" t="n">
        <f aca="false">'CalLite Replacement'!C244</f>
        <v>614.5241803</v>
      </c>
      <c r="F14" s="24" t="n">
        <f aca="false">'CalLite Replacement'!D244</f>
        <v>2034.216484</v>
      </c>
      <c r="G14" s="38" t="n">
        <v>625.353606557377</v>
      </c>
      <c r="H14" s="24" t="n">
        <f aca="false">'CalLite Replacement'!E53</f>
        <v>1781.520285</v>
      </c>
      <c r="I14" s="24" t="n">
        <f aca="false">'CalLite Replacement'!F279</f>
        <v>626.6333748</v>
      </c>
      <c r="J14" s="24" t="n">
        <f aca="false">'CalLite Replacement'!G279</f>
        <v>1336.274952</v>
      </c>
      <c r="K14" s="24" t="n">
        <f aca="false">'CalLite Replacement'!H159</f>
        <v>1077</v>
      </c>
      <c r="L14" s="24" t="n">
        <f aca="false">'CalLite Replacement'!I213</f>
        <v>277.4</v>
      </c>
      <c r="M14" s="24" t="n">
        <f aca="false">'CalLite Replacement'!J232</f>
        <v>2468.343061</v>
      </c>
      <c r="N14" s="24" t="n">
        <f aca="false">'CalLite Replacement'!K244</f>
        <v>3636.979752</v>
      </c>
      <c r="O14" s="24" t="n">
        <f aca="false">'CalLite Replacement'!L244</f>
        <v>2741.511642</v>
      </c>
      <c r="P14" s="24" t="n">
        <f aca="false">'CalLite Replacement'!M244</f>
        <v>1533.287864</v>
      </c>
      <c r="Q14" s="24" t="n">
        <f aca="false">'CalLite Replacement'!N244</f>
        <v>411.418021</v>
      </c>
      <c r="R14" s="24" t="n">
        <f aca="false">'CalLite Replacement'!O187</f>
        <v>11618</v>
      </c>
      <c r="S14" s="24" t="n">
        <f aca="false">'CalLite Replacement'!P209</f>
        <v>3794</v>
      </c>
      <c r="T14" s="24" t="n">
        <f aca="false">'CalLite Replacement'!Q244</f>
        <v>1302.995484</v>
      </c>
      <c r="U14" s="39" t="n">
        <v>3447</v>
      </c>
      <c r="V14" s="24" t="n">
        <f aca="false">'CalLite Replacement'!R244</f>
        <v>277.0381683</v>
      </c>
      <c r="W14" s="24" t="n">
        <f aca="false">'CalLite Replacement'!S175</f>
        <v>29802</v>
      </c>
      <c r="X14" s="24" t="n">
        <f aca="false">'CalLite Replacement'!T175</f>
        <v>37133</v>
      </c>
      <c r="Y14" s="24" t="n">
        <f aca="false">'CalLite Replacement'!U18</f>
        <v>73540</v>
      </c>
      <c r="Z14" s="24" t="n">
        <f aca="false">'CalLite Replacement'!V150</f>
        <v>5495</v>
      </c>
      <c r="AA14" s="24" t="n">
        <f aca="false">'CalLite Replacement'!W127</f>
        <v>8227</v>
      </c>
      <c r="AB14" s="24" t="n">
        <f aca="false">'CalLite Replacement'!X201</f>
        <v>2011</v>
      </c>
      <c r="AC14" s="24" t="n">
        <f aca="false">'CalLite Replacement'!Y279</f>
        <v>2095.421407</v>
      </c>
      <c r="AD14" s="24" t="n">
        <f aca="false">'CalLite Replacement'!Z244</f>
        <v>1267.844029</v>
      </c>
      <c r="AE14" s="24" t="n">
        <f aca="false">'CalLite Replacement'!AA187</f>
        <v>5111</v>
      </c>
      <c r="AF14" s="24" t="n">
        <f aca="false">'CalLite Replacement'!AB197</f>
        <v>9689</v>
      </c>
    </row>
    <row r="15" customFormat="false" ht="15" hidden="false" customHeight="false" outlineLevel="0" collapsed="false">
      <c r="A15" s="40" t="n">
        <v>8674</v>
      </c>
      <c r="B15" s="24" t="n">
        <f aca="false">B14+1</f>
        <v>9</v>
      </c>
      <c r="C15" s="17" t="n">
        <f aca="false">B15/($B$1+1)</f>
        <v>0.0339622641509434</v>
      </c>
      <c r="D15" s="24" t="n">
        <f aca="false">'CalLite Replacement'!B150</f>
        <v>12925</v>
      </c>
      <c r="E15" s="24" t="n">
        <f aca="false">'CalLite Replacement'!C161</f>
        <v>574.3106225</v>
      </c>
      <c r="F15" s="24" t="n">
        <f aca="false">'CalLite Replacement'!D161</f>
        <v>1901.100351</v>
      </c>
      <c r="G15" s="38" t="n">
        <v>570.239836065574</v>
      </c>
      <c r="H15" s="24" t="n">
        <f aca="false">'CalLite Replacement'!E232</f>
        <v>1688.348491</v>
      </c>
      <c r="I15" s="24" t="n">
        <f aca="false">'CalLite Replacement'!F161</f>
        <v>585.3712056</v>
      </c>
      <c r="J15" s="24" t="n">
        <f aca="false">'CalLite Replacement'!G161</f>
        <v>1248.284741</v>
      </c>
      <c r="K15" s="24" t="n">
        <f aca="false">'CalLite Replacement'!H138</f>
        <v>952.6</v>
      </c>
      <c r="L15" s="24" t="n">
        <f aca="false">'CalLite Replacement'!I225</f>
        <v>277.4</v>
      </c>
      <c r="M15" s="24" t="n">
        <f aca="false">'CalLite Replacement'!J162</f>
        <v>2325.467987</v>
      </c>
      <c r="N15" s="24" t="n">
        <f aca="false">'CalLite Replacement'!K161</f>
        <v>3398.981151</v>
      </c>
      <c r="O15" s="24" t="n">
        <f aca="false">'CalLite Replacement'!L161</f>
        <v>2562.111156</v>
      </c>
      <c r="P15" s="24" t="n">
        <f aca="false">'CalLite Replacement'!M161</f>
        <v>1432.951763</v>
      </c>
      <c r="Q15" s="24" t="n">
        <f aca="false">'CalLite Replacement'!N161</f>
        <v>384.4954313</v>
      </c>
      <c r="R15" s="24" t="n">
        <f aca="false">'CalLite Replacement'!O211</f>
        <v>11616</v>
      </c>
      <c r="S15" s="24" t="n">
        <f aca="false">'CalLite Replacement'!P149</f>
        <v>3776</v>
      </c>
      <c r="T15" s="24" t="n">
        <f aca="false">'CalLite Replacement'!Q161</f>
        <v>1217.729377</v>
      </c>
      <c r="U15" s="39" t="n">
        <v>3218</v>
      </c>
      <c r="V15" s="24" t="n">
        <f aca="false">'CalLite Replacement'!R161</f>
        <v>258.9091983</v>
      </c>
      <c r="W15" s="24" t="n">
        <f aca="false">'CalLite Replacement'!S197</f>
        <v>26623</v>
      </c>
      <c r="X15" s="24" t="n">
        <f aca="false">'CalLite Replacement'!T197</f>
        <v>35524</v>
      </c>
      <c r="Y15" s="24" t="n">
        <f aca="false">'CalLite Replacement'!U185</f>
        <v>73048</v>
      </c>
      <c r="Z15" s="24" t="n">
        <f aca="false">'CalLite Replacement'!V186</f>
        <v>5433</v>
      </c>
      <c r="AA15" s="24" t="n">
        <f aca="false">'CalLite Replacement'!W139</f>
        <v>8065</v>
      </c>
      <c r="AB15" s="24" t="n">
        <f aca="false">'CalLite Replacement'!X189</f>
        <v>1962</v>
      </c>
      <c r="AC15" s="24" t="n">
        <f aca="false">'CalLite Replacement'!Y161</f>
        <v>1957.443387</v>
      </c>
      <c r="AD15" s="24" t="n">
        <f aca="false">'CalLite Replacement'!Z161</f>
        <v>1184.878182</v>
      </c>
      <c r="AE15" s="24" t="n">
        <f aca="false">'CalLite Replacement'!AA139</f>
        <v>5086</v>
      </c>
      <c r="AF15" s="24" t="n">
        <f aca="false">'CalLite Replacement'!AB186</f>
        <v>8887</v>
      </c>
    </row>
    <row r="16" customFormat="false" ht="15" hidden="false" customHeight="false" outlineLevel="0" collapsed="false">
      <c r="A16" s="40" t="n">
        <v>8705</v>
      </c>
      <c r="B16" s="24" t="n">
        <f aca="false">B15+1</f>
        <v>10</v>
      </c>
      <c r="C16" s="17" t="n">
        <f aca="false">B16/($B$1+1)</f>
        <v>0.0377358490566038</v>
      </c>
      <c r="D16" s="24" t="n">
        <f aca="false">'CalLite Replacement'!B18</f>
        <v>11681</v>
      </c>
      <c r="E16" s="24" t="n">
        <f aca="false">'CalLite Replacement'!C232</f>
        <v>549.7682707</v>
      </c>
      <c r="F16" s="24" t="n">
        <f aca="false">'CalLite Replacement'!D232</f>
        <v>1819.859518</v>
      </c>
      <c r="G16" s="38" t="n">
        <v>538.578360655738</v>
      </c>
      <c r="H16" s="24" t="n">
        <f aca="false">'CalLite Replacement'!E221</f>
        <v>1640.713759</v>
      </c>
      <c r="I16" s="24" t="n">
        <f aca="false">'CalLite Replacement'!F232</f>
        <v>566.7938994</v>
      </c>
      <c r="J16" s="24" t="n">
        <f aca="false">'CalLite Replacement'!G232</f>
        <v>1208.66925</v>
      </c>
      <c r="K16" s="24" t="n">
        <f aca="false">'CalLite Replacement'!H195</f>
        <v>863.3</v>
      </c>
      <c r="L16" s="24" t="n">
        <f aca="false">'CalLite Replacement'!I237</f>
        <v>277.4</v>
      </c>
      <c r="M16" s="24" t="n">
        <f aca="false">'CalLite Replacement'!J174</f>
        <v>2256.807627</v>
      </c>
      <c r="N16" s="24" t="n">
        <f aca="false">'CalLite Replacement'!K232</f>
        <v>3253.730501</v>
      </c>
      <c r="O16" s="24" t="n">
        <f aca="false">'CalLite Replacement'!L232</f>
        <v>2452.622961</v>
      </c>
      <c r="P16" s="24" t="n">
        <f aca="false">'CalLite Replacement'!M232</f>
        <v>1371.716597</v>
      </c>
      <c r="Q16" s="24" t="n">
        <f aca="false">'CalLite Replacement'!N232</f>
        <v>368.064563</v>
      </c>
      <c r="R16" s="24" t="n">
        <f aca="false">'CalLite Replacement'!O215</f>
        <v>11005</v>
      </c>
      <c r="S16" s="24" t="n">
        <f aca="false">'CalLite Replacement'!P189</f>
        <v>3581</v>
      </c>
      <c r="T16" s="24" t="n">
        <f aca="false">'CalLite Replacement'!Q232</f>
        <v>1165.691435</v>
      </c>
      <c r="U16" s="39" t="n">
        <v>3160</v>
      </c>
      <c r="V16" s="24" t="n">
        <f aca="false">'CalLite Replacement'!R232</f>
        <v>247.8450801</v>
      </c>
      <c r="W16" s="24" t="n">
        <f aca="false">'CalLite Replacement'!S209</f>
        <v>22919</v>
      </c>
      <c r="X16" s="24" t="n">
        <f aca="false">'CalLite Replacement'!T209</f>
        <v>34022</v>
      </c>
      <c r="Y16" s="24" t="n">
        <f aca="false">'CalLite Replacement'!U152</f>
        <v>72176</v>
      </c>
      <c r="Z16" s="24" t="n">
        <f aca="false">'CalLite Replacement'!V211</f>
        <v>4529</v>
      </c>
      <c r="AA16" s="24" t="n">
        <f aca="false">'CalLite Replacement'!W154</f>
        <v>8004</v>
      </c>
      <c r="AB16" s="24" t="n">
        <f aca="false">'CalLite Replacement'!X197</f>
        <v>1940</v>
      </c>
      <c r="AC16" s="24" t="n">
        <f aca="false">'CalLite Replacement'!Y232</f>
        <v>1895.322079</v>
      </c>
      <c r="AD16" s="24" t="n">
        <f aca="false">'CalLite Replacement'!Z232</f>
        <v>1134.244089</v>
      </c>
      <c r="AE16" s="24" t="n">
        <f aca="false">'CalLite Replacement'!AA197</f>
        <v>5005</v>
      </c>
      <c r="AF16" s="24" t="n">
        <f aca="false">'CalLite Replacement'!AB152</f>
        <v>8699</v>
      </c>
    </row>
    <row r="17" customFormat="false" ht="15" hidden="false" customHeight="false" outlineLevel="0" collapsed="false">
      <c r="A17" s="40" t="n">
        <v>8735</v>
      </c>
      <c r="B17" s="24" t="n">
        <f aca="false">B16+1</f>
        <v>11</v>
      </c>
      <c r="C17" s="17" t="n">
        <f aca="false">B17/($B$1+1)</f>
        <v>0.0415094339622642</v>
      </c>
      <c r="D17" s="24" t="n">
        <f aca="false">'CalLite Replacement'!B186</f>
        <v>9929</v>
      </c>
      <c r="E17" s="24" t="n">
        <f aca="false">'CalLite Replacement'!C210</f>
        <v>513.8812362</v>
      </c>
      <c r="F17" s="24" t="n">
        <f aca="false">'CalLite Replacement'!D210</f>
        <v>1701.065173</v>
      </c>
      <c r="G17" s="38" t="n">
        <v>536.262950819672</v>
      </c>
      <c r="H17" s="24" t="n">
        <f aca="false">'CalLite Replacement'!E50</f>
        <v>1617.692267</v>
      </c>
      <c r="I17" s="24" t="n">
        <f aca="false">'CalLite Replacement'!F233</f>
        <v>540.7585569</v>
      </c>
      <c r="J17" s="24" t="n">
        <f aca="false">'CalLite Replacement'!G233</f>
        <v>1153.149742</v>
      </c>
      <c r="K17" s="24" t="n">
        <f aca="false">'CalLite Replacement'!H244</f>
        <v>842.5</v>
      </c>
      <c r="L17" s="24" t="n">
        <f aca="false">'CalLite Replacement'!I249</f>
        <v>277.4</v>
      </c>
      <c r="M17" s="24" t="n">
        <f aca="false">'CalLite Replacement'!J221</f>
        <v>1815.089128</v>
      </c>
      <c r="N17" s="24" t="n">
        <f aca="false">'CalLite Replacement'!K210</f>
        <v>3041.337853</v>
      </c>
      <c r="O17" s="24" t="n">
        <f aca="false">'CalLite Replacement'!L210</f>
        <v>2292.523934</v>
      </c>
      <c r="P17" s="24" t="n">
        <f aca="false">'CalLite Replacement'!M210</f>
        <v>1282.175524</v>
      </c>
      <c r="Q17" s="24" t="n">
        <f aca="false">'CalLite Replacement'!N210</f>
        <v>344.038539</v>
      </c>
      <c r="R17" s="24" t="n">
        <f aca="false">'CalLite Replacement'!O18</f>
        <v>10526</v>
      </c>
      <c r="S17" s="24" t="n">
        <f aca="false">'CalLite Replacement'!P210</f>
        <v>3500</v>
      </c>
      <c r="T17" s="24" t="n">
        <f aca="false">'CalLite Replacement'!Q210</f>
        <v>1089.598996</v>
      </c>
      <c r="U17" s="39" t="n">
        <v>3109</v>
      </c>
      <c r="V17" s="24" t="n">
        <f aca="false">'CalLite Replacement'!R210</f>
        <v>231.6665819</v>
      </c>
      <c r="W17" s="24" t="n">
        <f aca="false">'CalLite Replacement'!S244</f>
        <v>22816</v>
      </c>
      <c r="X17" s="24" t="n">
        <f aca="false">'CalLite Replacement'!T244</f>
        <v>30965</v>
      </c>
      <c r="Y17" s="24" t="n">
        <f aca="false">'CalLite Replacement'!U198</f>
        <v>67711</v>
      </c>
      <c r="Z17" s="24" t="n">
        <f aca="false">'CalLite Replacement'!V129</f>
        <v>4036</v>
      </c>
      <c r="AA17" s="24" t="n">
        <f aca="false">'CalLite Replacement'!W126</f>
        <v>7731</v>
      </c>
      <c r="AB17" s="24" t="n">
        <f aca="false">'CalLite Replacement'!X187</f>
        <v>1868</v>
      </c>
      <c r="AC17" s="24" t="n">
        <f aca="false">'CalLite Replacement'!Y233</f>
        <v>1808.26158</v>
      </c>
      <c r="AD17" s="24" t="n">
        <f aca="false">'CalLite Replacement'!Z210</f>
        <v>1060.204427</v>
      </c>
      <c r="AE17" s="24" t="n">
        <f aca="false">'CalLite Replacement'!AA153</f>
        <v>4851</v>
      </c>
      <c r="AF17" s="24" t="n">
        <f aca="false">'CalLite Replacement'!AB153</f>
        <v>8151</v>
      </c>
    </row>
    <row r="18" customFormat="false" ht="15" hidden="false" customHeight="false" outlineLevel="0" collapsed="false">
      <c r="A18" s="40" t="n">
        <v>8766</v>
      </c>
      <c r="B18" s="24" t="n">
        <f aca="false">B17+1</f>
        <v>12</v>
      </c>
      <c r="C18" s="17" t="n">
        <f aca="false">B18/($B$1+1)</f>
        <v>0.0452830188679245</v>
      </c>
      <c r="D18" s="24" t="n">
        <f aca="false">'CalLite Replacement'!B211</f>
        <v>8484</v>
      </c>
      <c r="E18" s="24" t="n">
        <f aca="false">'CalLite Replacement'!C233</f>
        <v>507.1870802</v>
      </c>
      <c r="F18" s="24" t="n">
        <f aca="false">'CalLite Replacement'!D233</f>
        <v>1678.905976</v>
      </c>
      <c r="G18" s="38" t="n">
        <v>518.89737704918</v>
      </c>
      <c r="H18" s="24" t="n">
        <f aca="false">'CalLite Replacement'!E219</f>
        <v>1584.629796</v>
      </c>
      <c r="I18" s="24" t="n">
        <f aca="false">'CalLite Replacement'!F219</f>
        <v>474.9262155</v>
      </c>
      <c r="J18" s="24" t="n">
        <f aca="false">'CalLite Replacement'!G219</f>
        <v>1012.764451</v>
      </c>
      <c r="K18" s="24" t="n">
        <f aca="false">'CalLite Replacement'!H186</f>
        <v>841.3</v>
      </c>
      <c r="L18" s="24" t="n">
        <f aca="false">'CalLite Replacement'!I261</f>
        <v>277.4</v>
      </c>
      <c r="M18" s="24" t="n">
        <f aca="false">'CalLite Replacement'!J246</f>
        <v>1632.342087</v>
      </c>
      <c r="N18" s="24" t="n">
        <f aca="false">'CalLite Replacement'!K233</f>
        <v>3001.719379</v>
      </c>
      <c r="O18" s="24" t="n">
        <f aca="false">'CalLite Replacement'!L233</f>
        <v>2262.660005</v>
      </c>
      <c r="P18" s="24" t="n">
        <f aca="false">'CalLite Replacement'!M233</f>
        <v>1265.473059</v>
      </c>
      <c r="Q18" s="24" t="n">
        <f aca="false">'CalLite Replacement'!N233</f>
        <v>339.5568661</v>
      </c>
      <c r="R18" s="24" t="n">
        <f aca="false">'CalLite Replacement'!O275</f>
        <v>10453</v>
      </c>
      <c r="S18" s="24" t="n">
        <f aca="false">'CalLite Replacement'!P185</f>
        <v>3394</v>
      </c>
      <c r="T18" s="24" t="n">
        <f aca="false">'CalLite Replacement'!Q233</f>
        <v>1075.405161</v>
      </c>
      <c r="U18" s="39" t="n">
        <v>3034</v>
      </c>
      <c r="V18" s="24" t="n">
        <f aca="false">'CalLite Replacement'!R233</f>
        <v>228.6487402</v>
      </c>
      <c r="W18" s="24" t="n">
        <f aca="false">'CalLite Replacement'!S187</f>
        <v>21547</v>
      </c>
      <c r="X18" s="24" t="n">
        <f aca="false">'CalLite Replacement'!T187</f>
        <v>27531</v>
      </c>
      <c r="Y18" s="24" t="n">
        <f aca="false">'CalLite Replacement'!U126</f>
        <v>62935</v>
      </c>
      <c r="Z18" s="24" t="n">
        <f aca="false">'CalLite Replacement'!V116</f>
        <v>3847</v>
      </c>
      <c r="AA18" s="24" t="n">
        <f aca="false">'CalLite Replacement'!W209</f>
        <v>7675</v>
      </c>
      <c r="AB18" s="24" t="n">
        <f aca="false">'CalLite Replacement'!X200</f>
        <v>1799</v>
      </c>
      <c r="AC18" s="24" t="n">
        <f aca="false">'CalLite Replacement'!Y219</f>
        <v>1588.122495</v>
      </c>
      <c r="AD18" s="24" t="n">
        <f aca="false">'CalLite Replacement'!Z233</f>
        <v>1046.393505</v>
      </c>
      <c r="AE18" s="24" t="n">
        <f aca="false">'CalLite Replacement'!AA31</f>
        <v>4696</v>
      </c>
      <c r="AF18" s="24" t="n">
        <f aca="false">'CalLite Replacement'!AB127</f>
        <v>7757</v>
      </c>
    </row>
    <row r="19" customFormat="false" ht="15" hidden="false" customHeight="false" outlineLevel="0" collapsed="false">
      <c r="A19" s="40" t="n">
        <v>8797</v>
      </c>
      <c r="B19" s="24" t="n">
        <f aca="false">B18+1</f>
        <v>13</v>
      </c>
      <c r="C19" s="17" t="n">
        <f aca="false">B19/($B$1+1)</f>
        <v>0.0490566037735849</v>
      </c>
      <c r="D19" s="24" t="n">
        <f aca="false">'CalLite Replacement'!B31</f>
        <v>7823</v>
      </c>
      <c r="E19" s="24" t="n">
        <f aca="false">'CalLite Replacement'!C183</f>
        <v>501.9090394</v>
      </c>
      <c r="F19" s="24" t="n">
        <f aca="false">'CalLite Replacement'!D183</f>
        <v>1661.434447</v>
      </c>
      <c r="G19" s="38" t="n">
        <v>511.284590163934</v>
      </c>
      <c r="H19" s="24" t="n">
        <f aca="false">'CalLite Replacement'!E188</f>
        <v>1572.516297</v>
      </c>
      <c r="I19" s="24" t="n">
        <f aca="false">'CalLite Replacement'!F210</f>
        <v>454.9921212</v>
      </c>
      <c r="J19" s="24" t="n">
        <f aca="false">'CalLite Replacement'!G210</f>
        <v>970.2556543</v>
      </c>
      <c r="K19" s="24" t="n">
        <f aca="false">'CalLite Replacement'!H123</f>
        <v>840.8</v>
      </c>
      <c r="L19" s="24" t="n">
        <f aca="false">'CalLite Replacement'!I273</f>
        <v>277.4</v>
      </c>
      <c r="M19" s="24" t="n">
        <f aca="false">'CalLite Replacement'!J279</f>
        <v>1592.767943</v>
      </c>
      <c r="N19" s="24" t="n">
        <f aca="false">'CalLite Replacement'!K183</f>
        <v>2970.481996</v>
      </c>
      <c r="O19" s="24" t="n">
        <f aca="false">'CalLite Replacement'!L183</f>
        <v>2239.113641</v>
      </c>
      <c r="P19" s="24" t="n">
        <f aca="false">'CalLite Replacement'!M183</f>
        <v>1252.303918</v>
      </c>
      <c r="Q19" s="24" t="n">
        <f aca="false">'CalLite Replacement'!N183</f>
        <v>336.0232686</v>
      </c>
      <c r="R19" s="24" t="n">
        <f aca="false">'CalLite Replacement'!O186</f>
        <v>10019</v>
      </c>
      <c r="S19" s="24" t="n">
        <f aca="false">'CalLite Replacement'!P175</f>
        <v>3173</v>
      </c>
      <c r="T19" s="24" t="n">
        <f aca="false">'CalLite Replacement'!Q183</f>
        <v>1064.21396</v>
      </c>
      <c r="U19" s="39" t="n">
        <v>2929</v>
      </c>
      <c r="V19" s="24" t="n">
        <f aca="false">'CalLite Replacement'!R183</f>
        <v>226.2693078</v>
      </c>
      <c r="W19" s="24" t="n">
        <f aca="false">'CalLite Replacement'!S19</f>
        <v>21229</v>
      </c>
      <c r="X19" s="24" t="n">
        <f aca="false">'CalLite Replacement'!T19</f>
        <v>26547</v>
      </c>
      <c r="Y19" s="24" t="n">
        <f aca="false">'CalLite Replacement'!U244</f>
        <v>55827</v>
      </c>
      <c r="Z19" s="24" t="n">
        <f aca="false">'CalLite Replacement'!V177</f>
        <v>3732</v>
      </c>
      <c r="AA19" s="24" t="n">
        <f aca="false">'CalLite Replacement'!W128</f>
        <v>7564</v>
      </c>
      <c r="AB19" s="24" t="n">
        <f aca="false">'CalLite Replacement'!X114</f>
        <v>1787</v>
      </c>
      <c r="AC19" s="24" t="n">
        <f aca="false">'CalLite Replacement'!Y210</f>
        <v>1521.464176</v>
      </c>
      <c r="AD19" s="24" t="n">
        <f aca="false">'CalLite Replacement'!Z183</f>
        <v>1035.504214</v>
      </c>
      <c r="AE19" s="24" t="n">
        <f aca="false">'CalLite Replacement'!AA209</f>
        <v>4511</v>
      </c>
      <c r="AF19" s="24" t="n">
        <f aca="false">'CalLite Replacement'!AB189</f>
        <v>6439</v>
      </c>
    </row>
    <row r="20" customFormat="false" ht="15" hidden="false" customHeight="false" outlineLevel="0" collapsed="false">
      <c r="A20" s="40" t="n">
        <v>8826</v>
      </c>
      <c r="B20" s="24" t="n">
        <f aca="false">B19+1</f>
        <v>14</v>
      </c>
      <c r="C20" s="17" t="n">
        <f aca="false">B20/($B$1+1)</f>
        <v>0.0528301886792453</v>
      </c>
      <c r="D20" s="24" t="n">
        <f aca="false">'CalLite Replacement'!B141</f>
        <v>7708</v>
      </c>
      <c r="E20" s="24" t="n">
        <f aca="false">'CalLite Replacement'!C219</f>
        <v>494.8252403</v>
      </c>
      <c r="F20" s="24" t="n">
        <f aca="false">'CalLite Replacement'!D219</f>
        <v>1637.985441</v>
      </c>
      <c r="G20" s="38" t="n">
        <v>509.056885245902</v>
      </c>
      <c r="H20" s="24" t="n">
        <f aca="false">'CalLite Replacement'!E279</f>
        <v>1473.75334</v>
      </c>
      <c r="I20" s="24" t="n">
        <f aca="false">'CalLite Replacement'!F183</f>
        <v>443.4091877</v>
      </c>
      <c r="J20" s="24" t="n">
        <f aca="false">'CalLite Replacement'!G183</f>
        <v>945.5554315</v>
      </c>
      <c r="K20" s="24" t="n">
        <f aca="false">'CalLite Replacement'!H175</f>
        <v>830.3</v>
      </c>
      <c r="L20" s="24" t="n">
        <f aca="false">'CalLite Replacement'!I45</f>
        <v>237.1</v>
      </c>
      <c r="M20" s="24" t="n">
        <f aca="false">'CalLite Replacement'!J151</f>
        <v>1378.329306</v>
      </c>
      <c r="N20" s="24" t="n">
        <f aca="false">'CalLite Replacement'!K219</f>
        <v>2928.557472</v>
      </c>
      <c r="O20" s="24" t="n">
        <f aca="false">'CalLite Replacement'!L219</f>
        <v>2207.511438</v>
      </c>
      <c r="P20" s="24" t="n">
        <f aca="false">'CalLite Replacement'!M219</f>
        <v>1234.629262</v>
      </c>
      <c r="Q20" s="24" t="n">
        <f aca="false">'CalLite Replacement'!N219</f>
        <v>331.2807333</v>
      </c>
      <c r="R20" s="24" t="n">
        <f aca="false">'CalLite Replacement'!O199</f>
        <v>10002</v>
      </c>
      <c r="S20" s="24" t="n">
        <f aca="false">'CalLite Replacement'!P151</f>
        <v>3036</v>
      </c>
      <c r="T20" s="24" t="n">
        <f aca="false">'CalLite Replacement'!Q219</f>
        <v>1049.193952</v>
      </c>
      <c r="U20" s="39" t="n">
        <v>2507</v>
      </c>
      <c r="V20" s="24" t="n">
        <f aca="false">'CalLite Replacement'!R219</f>
        <v>223.0758082</v>
      </c>
      <c r="W20" s="24" t="n">
        <f aca="false">'CalLite Replacement'!S152</f>
        <v>20349</v>
      </c>
      <c r="X20" s="24" t="n">
        <f aca="false">'CalLite Replacement'!T152</f>
        <v>23735</v>
      </c>
      <c r="Y20" s="24" t="n">
        <f aca="false">'CalLite Replacement'!U187</f>
        <v>55709</v>
      </c>
      <c r="Z20" s="24" t="n">
        <f aca="false">'CalLite Replacement'!V20</f>
        <v>3691</v>
      </c>
      <c r="AA20" s="24" t="n">
        <f aca="false">'CalLite Replacement'!W189</f>
        <v>7363</v>
      </c>
      <c r="AB20" s="24" t="n">
        <f aca="false">'CalLite Replacement'!X151</f>
        <v>1650</v>
      </c>
      <c r="AC20" s="24" t="n">
        <f aca="false">'CalLite Replacement'!Y183</f>
        <v>1482.731596</v>
      </c>
      <c r="AD20" s="24" t="n">
        <f aca="false">'CalLite Replacement'!Z219</f>
        <v>1020.889407</v>
      </c>
      <c r="AE20" s="24" t="n">
        <f aca="false">'CalLite Replacement'!AA150</f>
        <v>4352</v>
      </c>
      <c r="AF20" s="24" t="n">
        <f aca="false">'CalLite Replacement'!AB31</f>
        <v>6125</v>
      </c>
    </row>
    <row r="21" customFormat="false" ht="15" hidden="false" customHeight="false" outlineLevel="0" collapsed="false">
      <c r="A21" s="40" t="n">
        <v>8857</v>
      </c>
      <c r="B21" s="24" t="n">
        <f aca="false">B20+1</f>
        <v>15</v>
      </c>
      <c r="C21" s="17" t="n">
        <f aca="false">B21/($B$1+1)</f>
        <v>0.0566037735849057</v>
      </c>
      <c r="D21" s="24" t="n">
        <f aca="false">'CalLite Replacement'!B151</f>
        <v>7505</v>
      </c>
      <c r="E21" s="24" t="n">
        <f aca="false">'CalLite Replacement'!C29</f>
        <v>492.7594853</v>
      </c>
      <c r="F21" s="24" t="n">
        <f aca="false">'CalLite Replacement'!D29</f>
        <v>1631.147317</v>
      </c>
      <c r="G21" s="38" t="n">
        <v>495.585409836066</v>
      </c>
      <c r="H21" s="24" t="n">
        <f aca="false">'CalLite Replacement'!E29</f>
        <v>1460.130695</v>
      </c>
      <c r="I21" s="24" t="n">
        <f aca="false">'CalLite Replacement'!F231</f>
        <v>409.056199</v>
      </c>
      <c r="J21" s="24" t="n">
        <f aca="false">'CalLite Replacement'!G231</f>
        <v>872.298819</v>
      </c>
      <c r="K21" s="24" t="n">
        <f aca="false">'CalLite Replacement'!H207</f>
        <v>796.9</v>
      </c>
      <c r="L21" s="24" t="n">
        <f aca="false">'CalLite Replacement'!I57</f>
        <v>237.1</v>
      </c>
      <c r="M21" s="24" t="n">
        <f aca="false">'CalLite Replacement'!J53</f>
        <v>1291.892174</v>
      </c>
      <c r="N21" s="24" t="n">
        <f aca="false">'CalLite Replacement'!K29</f>
        <v>2916.331575</v>
      </c>
      <c r="O21" s="24" t="n">
        <f aca="false">'CalLite Replacement'!L29</f>
        <v>2198.295704</v>
      </c>
      <c r="P21" s="24" t="n">
        <f aca="false">'CalLite Replacement'!M29</f>
        <v>1229.475036</v>
      </c>
      <c r="Q21" s="24" t="n">
        <f aca="false">'CalLite Replacement'!N29</f>
        <v>329.8977303</v>
      </c>
      <c r="R21" s="24" t="n">
        <f aca="false">'CalLite Replacement'!O200</f>
        <v>10002</v>
      </c>
      <c r="S21" s="24" t="n">
        <f aca="false">'CalLite Replacement'!P174</f>
        <v>2855</v>
      </c>
      <c r="T21" s="24" t="n">
        <f aca="false">'CalLite Replacement'!Q29</f>
        <v>1044.813865</v>
      </c>
      <c r="U21" s="39" t="n">
        <v>2467</v>
      </c>
      <c r="V21" s="24" t="n">
        <f aca="false">'CalLite Replacement'!R29</f>
        <v>222.14453</v>
      </c>
      <c r="W21" s="24" t="n">
        <f aca="false">'CalLite Replacement'!S188</f>
        <v>19701</v>
      </c>
      <c r="X21" s="24" t="n">
        <f aca="false">'CalLite Replacement'!T188</f>
        <v>23564</v>
      </c>
      <c r="Y21" s="24" t="n">
        <f aca="false">'CalLite Replacement'!U211</f>
        <v>53705</v>
      </c>
      <c r="Z21" s="24" t="n">
        <f aca="false">'CalLite Replacement'!V209</f>
        <v>3660</v>
      </c>
      <c r="AA21" s="24" t="n">
        <f aca="false">'CalLite Replacement'!W211</f>
        <v>7080</v>
      </c>
      <c r="AB21" s="24" t="n">
        <f aca="false">'CalLite Replacement'!X164</f>
        <v>1640</v>
      </c>
      <c r="AC21" s="24" t="n">
        <f aca="false">'CalLite Replacement'!Y231</f>
        <v>1367.857428</v>
      </c>
      <c r="AD21" s="24" t="n">
        <f aca="false">'CalLite Replacement'!Z29</f>
        <v>1016.627484</v>
      </c>
      <c r="AE21" s="24" t="n">
        <f aca="false">'CalLite Replacement'!AA245</f>
        <v>4165</v>
      </c>
      <c r="AF21" s="24" t="n">
        <f aca="false">'CalLite Replacement'!AB117</f>
        <v>6006</v>
      </c>
    </row>
    <row r="22" customFormat="false" ht="15" hidden="false" customHeight="false" outlineLevel="0" collapsed="false">
      <c r="A22" s="40" t="n">
        <v>8887</v>
      </c>
      <c r="B22" s="24" t="n">
        <f aca="false">B21+1</f>
        <v>16</v>
      </c>
      <c r="C22" s="17" t="n">
        <f aca="false">B22/($B$1+1)</f>
        <v>0.060377358490566</v>
      </c>
      <c r="D22" s="24" t="n">
        <f aca="false">'CalLite Replacement'!B244</f>
        <v>7490</v>
      </c>
      <c r="E22" s="24" t="n">
        <f aca="false">'CalLite Replacement'!C231</f>
        <v>425.540104</v>
      </c>
      <c r="F22" s="24" t="n">
        <f aca="false">'CalLite Replacement'!D231</f>
        <v>1408.635692</v>
      </c>
      <c r="G22" s="38" t="n">
        <v>400.68868852459</v>
      </c>
      <c r="H22" s="24" t="n">
        <f aca="false">'CalLite Replacement'!E174</f>
        <v>1415.869075</v>
      </c>
      <c r="I22" s="24" t="n">
        <f aca="false">'CalLite Replacement'!F160</f>
        <v>379.4172177</v>
      </c>
      <c r="J22" s="24" t="n">
        <f aca="false">'CalLite Replacement'!G160</f>
        <v>809.0946713</v>
      </c>
      <c r="K22" s="24" t="n">
        <f aca="false">'CalLite Replacement'!H235</f>
        <v>788.6</v>
      </c>
      <c r="L22" s="24" t="n">
        <f aca="false">'CalLite Replacement'!I105</f>
        <v>237.1</v>
      </c>
      <c r="M22" s="24" t="n">
        <f aca="false">'CalLite Replacement'!J235</f>
        <v>1196.783933</v>
      </c>
      <c r="N22" s="24" t="n">
        <f aca="false">'CalLite Replacement'!K231</f>
        <v>2518.502594</v>
      </c>
      <c r="O22" s="24" t="n">
        <f aca="false">'CalLite Replacement'!L231</f>
        <v>1898.416998</v>
      </c>
      <c r="P22" s="24" t="n">
        <f aca="false">'CalLite Replacement'!M231</f>
        <v>1061.757206</v>
      </c>
      <c r="Q22" s="24" t="n">
        <f aca="false">'CalLite Replacement'!N231</f>
        <v>284.8950018</v>
      </c>
      <c r="R22" s="24" t="n">
        <f aca="false">'CalLite Replacement'!O176</f>
        <v>9957</v>
      </c>
      <c r="S22" s="24" t="n">
        <f aca="false">'CalLite Replacement'!P197</f>
        <v>2835</v>
      </c>
      <c r="T22" s="24" t="n">
        <f aca="false">'CalLite Replacement'!Q231</f>
        <v>902.2864378</v>
      </c>
      <c r="U22" s="39" t="n">
        <v>2456</v>
      </c>
      <c r="V22" s="24" t="n">
        <f aca="false">'CalLite Replacement'!R231</f>
        <v>191.840866</v>
      </c>
      <c r="W22" s="24" t="n">
        <f aca="false">'CalLite Replacement'!S31</f>
        <v>18766</v>
      </c>
      <c r="X22" s="24" t="n">
        <f aca="false">'CalLite Replacement'!T196</f>
        <v>23080</v>
      </c>
      <c r="Y22" s="24" t="n">
        <f aca="false">'CalLite Replacement'!U19</f>
        <v>52798</v>
      </c>
      <c r="Z22" s="24" t="n">
        <f aca="false">'CalLite Replacement'!V212</f>
        <v>3618</v>
      </c>
      <c r="AA22" s="24" t="n">
        <f aca="false">'CalLite Replacement'!W174</f>
        <v>6897</v>
      </c>
      <c r="AB22" s="24" t="n">
        <f aca="false">'CalLite Replacement'!X260</f>
        <v>1638</v>
      </c>
      <c r="AC22" s="24" t="n">
        <f aca="false">'CalLite Replacement'!Y160</f>
        <v>1268.746594</v>
      </c>
      <c r="AD22" s="24" t="n">
        <f aca="false">'CalLite Replacement'!Z231</f>
        <v>877.9450787</v>
      </c>
      <c r="AE22" s="24" t="n">
        <f aca="false">'CalLite Replacement'!AA211</f>
        <v>4027</v>
      </c>
      <c r="AF22" s="24" t="n">
        <f aca="false">'CalLite Replacement'!AB18</f>
        <v>5945</v>
      </c>
    </row>
    <row r="23" customFormat="false" ht="15" hidden="false" customHeight="false" outlineLevel="0" collapsed="false">
      <c r="A23" s="40" t="n">
        <v>8918</v>
      </c>
      <c r="B23" s="24" t="n">
        <f aca="false">B22+1</f>
        <v>17</v>
      </c>
      <c r="C23" s="17" t="n">
        <f aca="false">B23/($B$1+1)</f>
        <v>0.0641509433962264</v>
      </c>
      <c r="D23" s="24" t="n">
        <f aca="false">'CalLite Replacement'!B207</f>
        <v>7412</v>
      </c>
      <c r="E23" s="24" t="n">
        <f aca="false">'CalLite Replacement'!C174</f>
        <v>406.9961283</v>
      </c>
      <c r="F23" s="24" t="n">
        <f aca="false">'CalLite Replacement'!D174</f>
        <v>1347.250864</v>
      </c>
      <c r="G23" s="38" t="n">
        <v>400.565901639344</v>
      </c>
      <c r="H23" s="24" t="n">
        <f aca="false">'CalLite Replacement'!E183</f>
        <v>1291.862672</v>
      </c>
      <c r="I23" s="24" t="n">
        <f aca="false">'CalLite Replacement'!F208</f>
        <v>370.4685668</v>
      </c>
      <c r="J23" s="24" t="n">
        <f aca="false">'CalLite Replacement'!G208</f>
        <v>790.0119691</v>
      </c>
      <c r="K23" s="24" t="n">
        <f aca="false">'CalLite Replacement'!H18</f>
        <v>737</v>
      </c>
      <c r="L23" s="24" t="n">
        <f aca="false">'CalLite Replacement'!I117</f>
        <v>237.1</v>
      </c>
      <c r="M23" s="24" t="n">
        <f aca="false">'CalLite Replacement'!J190</f>
        <v>1186.651242</v>
      </c>
      <c r="N23" s="24" t="n">
        <f aca="false">'CalLite Replacement'!K174</f>
        <v>2408.752536</v>
      </c>
      <c r="O23" s="24" t="n">
        <f aca="false">'CalLite Replacement'!L174</f>
        <v>1815.688723</v>
      </c>
      <c r="P23" s="24" t="n">
        <f aca="false">'CalLite Replacement'!M174</f>
        <v>1015.488477</v>
      </c>
      <c r="Q23" s="24" t="n">
        <f aca="false">'CalLite Replacement'!N174</f>
        <v>272.4799886</v>
      </c>
      <c r="R23" s="24" t="n">
        <f aca="false">'CalLite Replacement'!O197</f>
        <v>9898</v>
      </c>
      <c r="S23" s="24" t="n">
        <f aca="false">'CalLite Replacement'!P141</f>
        <v>2743</v>
      </c>
      <c r="T23" s="24" t="n">
        <f aca="false">'CalLite Replacement'!Q174</f>
        <v>862.9670468</v>
      </c>
      <c r="U23" s="39" t="n">
        <v>2447</v>
      </c>
      <c r="V23" s="24" t="n">
        <f aca="false">'CalLite Replacement'!R174</f>
        <v>183.4809199</v>
      </c>
      <c r="W23" s="24" t="n">
        <f aca="false">'CalLite Replacement'!S211</f>
        <v>18756</v>
      </c>
      <c r="X23" s="24" t="n">
        <f aca="false">'CalLite Replacement'!T245</f>
        <v>22808</v>
      </c>
      <c r="Y23" s="24" t="n">
        <f aca="false">'CalLite Replacement'!U31</f>
        <v>48253</v>
      </c>
      <c r="Z23" s="24" t="n">
        <f aca="false">'CalLite Replacement'!V174</f>
        <v>3573</v>
      </c>
      <c r="AA23" s="24" t="n">
        <f aca="false">'CalLite Replacement'!W175</f>
        <v>6601</v>
      </c>
      <c r="AB23" s="24" t="n">
        <f aca="false">'CalLite Replacement'!X236</f>
        <v>1633</v>
      </c>
      <c r="AC23" s="24" t="n">
        <f aca="false">'CalLite Replacement'!Y208</f>
        <v>1238.822886</v>
      </c>
      <c r="AD23" s="24" t="n">
        <f aca="false">'CalLite Replacement'!Z174</f>
        <v>839.6864233</v>
      </c>
      <c r="AE23" s="24" t="n">
        <f aca="false">'CalLite Replacement'!AA176</f>
        <v>3970</v>
      </c>
      <c r="AF23" s="24" t="n">
        <f aca="false">'CalLite Replacement'!AB202</f>
        <v>5624</v>
      </c>
    </row>
    <row r="24" customFormat="false" ht="15" hidden="false" customHeight="false" outlineLevel="0" collapsed="false">
      <c r="A24" s="40" t="n">
        <v>8948</v>
      </c>
      <c r="B24" s="24" t="n">
        <f aca="false">B23+1</f>
        <v>18</v>
      </c>
      <c r="C24" s="17" t="n">
        <f aca="false">B24/($B$1+1)</f>
        <v>0.0679245283018868</v>
      </c>
      <c r="D24" s="24" t="n">
        <f aca="false">'CalLite Replacement'!B202</f>
        <v>7356</v>
      </c>
      <c r="E24" s="24" t="n">
        <f aca="false">'CalLite Replacement'!C208</f>
        <v>402.6529411</v>
      </c>
      <c r="F24" s="24" t="n">
        <f aca="false">'CalLite Replacement'!D208</f>
        <v>1332.873915</v>
      </c>
      <c r="G24" s="38" t="n">
        <v>394.970327868852</v>
      </c>
      <c r="H24" s="24" t="n">
        <f aca="false">'CalLite Replacement'!E224</f>
        <v>1257.669061</v>
      </c>
      <c r="I24" s="24" t="n">
        <f aca="false">'CalLite Replacement'!F222</f>
        <v>369.4544409</v>
      </c>
      <c r="J24" s="24" t="n">
        <f aca="false">'CalLite Replacement'!G222</f>
        <v>787.8493792</v>
      </c>
      <c r="K24" s="24" t="n">
        <f aca="false">'CalLite Replacement'!H185</f>
        <v>735.1</v>
      </c>
      <c r="L24" s="24" t="n">
        <f aca="false">'CalLite Replacement'!I129</f>
        <v>237.1</v>
      </c>
      <c r="M24" s="24" t="n">
        <f aca="false">'CalLite Replacement'!J173</f>
        <v>1148.468268</v>
      </c>
      <c r="N24" s="24" t="n">
        <f aca="false">'CalLite Replacement'!K208</f>
        <v>2383.04796</v>
      </c>
      <c r="O24" s="24" t="n">
        <f aca="false">'CalLite Replacement'!L208</f>
        <v>1796.312922</v>
      </c>
      <c r="P24" s="24" t="n">
        <f aca="false">'CalLite Replacement'!M208</f>
        <v>1004.651872</v>
      </c>
      <c r="Q24" s="24" t="n">
        <f aca="false">'CalLite Replacement'!N208</f>
        <v>269.5722666</v>
      </c>
      <c r="R24" s="24" t="n">
        <f aca="false">'CalLite Replacement'!O107</f>
        <v>9650</v>
      </c>
      <c r="S24" s="24" t="n">
        <f aca="false">'CalLite Replacement'!P202</f>
        <v>2643</v>
      </c>
      <c r="T24" s="24" t="n">
        <f aca="false">'CalLite Replacement'!Q208</f>
        <v>853.7580465</v>
      </c>
      <c r="U24" s="39" t="n">
        <v>2440</v>
      </c>
      <c r="V24" s="24" t="n">
        <f aca="false">'CalLite Replacement'!R208</f>
        <v>181.5229357</v>
      </c>
      <c r="W24" s="24" t="n">
        <f aca="false">'CalLite Replacement'!S245</f>
        <v>17978</v>
      </c>
      <c r="X24" s="24" t="n">
        <f aca="false">'CalLite Replacement'!T31</f>
        <v>22541</v>
      </c>
      <c r="Y24" s="24" t="n">
        <f aca="false">'CalLite Replacement'!U200</f>
        <v>45684</v>
      </c>
      <c r="Z24" s="24" t="n">
        <f aca="false">'CalLite Replacement'!V32</f>
        <v>3564</v>
      </c>
      <c r="AA24" s="24" t="n">
        <f aca="false">'CalLite Replacement'!W138</f>
        <v>5768</v>
      </c>
      <c r="AB24" s="24" t="n">
        <f aca="false">'CalLite Replacement'!X248</f>
        <v>1633</v>
      </c>
      <c r="AC24" s="24" t="n">
        <f aca="false">'CalLite Replacement'!Y222</f>
        <v>1235.431714</v>
      </c>
      <c r="AD24" s="24" t="n">
        <f aca="false">'CalLite Replacement'!Z208</f>
        <v>830.7258581</v>
      </c>
      <c r="AE24" s="24" t="n">
        <f aca="false">'CalLite Replacement'!AA199</f>
        <v>3761</v>
      </c>
      <c r="AF24" s="24" t="n">
        <f aca="false">'CalLite Replacement'!AB211</f>
        <v>5613</v>
      </c>
    </row>
    <row r="25" customFormat="false" ht="15" hidden="false" customHeight="false" outlineLevel="0" collapsed="false">
      <c r="A25" s="40" t="n">
        <v>8979</v>
      </c>
      <c r="B25" s="24" t="n">
        <f aca="false">B24+1</f>
        <v>19</v>
      </c>
      <c r="C25" s="17" t="n">
        <f aca="false">B25/($B$1+1)</f>
        <v>0.0716981132075472</v>
      </c>
      <c r="D25" s="24" t="n">
        <f aca="false">'CalLite Replacement'!B185</f>
        <v>6637</v>
      </c>
      <c r="E25" s="24" t="n">
        <f aca="false">'CalLite Replacement'!C222</f>
        <v>391.6515052</v>
      </c>
      <c r="F25" s="24" t="n">
        <f aca="false">'CalLite Replacement'!D222</f>
        <v>1296.45663</v>
      </c>
      <c r="G25" s="38" t="n">
        <v>390.129016393443</v>
      </c>
      <c r="H25" s="24" t="n">
        <f aca="false">'CalLite Replacement'!E151</f>
        <v>1250.462488</v>
      </c>
      <c r="I25" s="24" t="n">
        <f aca="false">'CalLite Replacement'!F29</f>
        <v>353.4939677</v>
      </c>
      <c r="J25" s="24" t="n">
        <f aca="false">'CalLite Replacement'!G29</f>
        <v>753.8141978</v>
      </c>
      <c r="K25" s="24" t="n">
        <f aca="false">'CalLite Replacement'!H243</f>
        <v>686.8</v>
      </c>
      <c r="L25" s="24" t="n">
        <f aca="false">'CalLite Replacement'!I141</f>
        <v>237.1</v>
      </c>
      <c r="M25" s="24" t="n">
        <f aca="false">'CalLite Replacement'!J188</f>
        <v>1138.431073</v>
      </c>
      <c r="N25" s="24" t="n">
        <f aca="false">'CalLite Replacement'!K222</f>
        <v>2317.937422</v>
      </c>
      <c r="O25" s="24" t="n">
        <f aca="false">'CalLite Replacement'!L222</f>
        <v>1747.233381</v>
      </c>
      <c r="P25" s="24" t="n">
        <f aca="false">'CalLite Replacement'!M222</f>
        <v>977.2023933</v>
      </c>
      <c r="Q25" s="24" t="n">
        <f aca="false">'CalLite Replacement'!N222</f>
        <v>262.2069112</v>
      </c>
      <c r="R25" s="24" t="n">
        <f aca="false">'CalLite Replacement'!O153</f>
        <v>9597</v>
      </c>
      <c r="S25" s="24" t="n">
        <f aca="false">'CalLite Replacement'!P245</f>
        <v>2565</v>
      </c>
      <c r="T25" s="24" t="n">
        <f aca="false">'CalLite Replacement'!Q222</f>
        <v>830.4313464</v>
      </c>
      <c r="U25" s="39" t="n">
        <v>2424</v>
      </c>
      <c r="V25" s="24" t="n">
        <f aca="false">'CalLite Replacement'!R222</f>
        <v>176.5632974</v>
      </c>
      <c r="W25" s="24" t="n">
        <f aca="false">'CalLite Replacement'!S199</f>
        <v>17975</v>
      </c>
      <c r="X25" s="24" t="n">
        <f aca="false">'CalLite Replacement'!T211</f>
        <v>22242</v>
      </c>
      <c r="Y25" s="24" t="n">
        <f aca="false">'CalLite Replacement'!U127</f>
        <v>45673</v>
      </c>
      <c r="Z25" s="24" t="n">
        <f aca="false">'CalLite Replacement'!V213</f>
        <v>3464</v>
      </c>
      <c r="AA25" s="24" t="n">
        <f aca="false">'CalLite Replacement'!W129</f>
        <v>5726</v>
      </c>
      <c r="AB25" s="24" t="n">
        <f aca="false">'CalLite Replacement'!X20</f>
        <v>1632</v>
      </c>
      <c r="AC25" s="24" t="n">
        <f aca="false">'CalLite Replacement'!Y29</f>
        <v>1182.060926</v>
      </c>
      <c r="AD25" s="24" t="n">
        <f aca="false">'CalLite Replacement'!Z222</f>
        <v>808.0284522</v>
      </c>
      <c r="AE25" s="24" t="n">
        <f aca="false">'CalLite Replacement'!AA186</f>
        <v>3661</v>
      </c>
      <c r="AF25" s="24" t="n">
        <f aca="false">'CalLite Replacement'!AB201</f>
        <v>5529</v>
      </c>
    </row>
    <row r="26" customFormat="false" ht="15" hidden="false" customHeight="false" outlineLevel="0" collapsed="false">
      <c r="A26" s="40" t="n">
        <v>9010</v>
      </c>
      <c r="B26" s="24" t="n">
        <f aca="false">B25+1</f>
        <v>20</v>
      </c>
      <c r="C26" s="17" t="n">
        <f aca="false">B26/($B$1+1)</f>
        <v>0.0754716981132075</v>
      </c>
      <c r="D26" s="24" t="n">
        <f aca="false">'CalLite Replacement'!B125</f>
        <v>6458</v>
      </c>
      <c r="E26" s="24" t="n">
        <f aca="false">'CalLite Replacement'!C160</f>
        <v>381.9848166</v>
      </c>
      <c r="F26" s="24" t="n">
        <f aca="false">'CalLite Replacement'!D160</f>
        <v>1264.457666</v>
      </c>
      <c r="G26" s="38" t="n">
        <v>344.960983606557</v>
      </c>
      <c r="H26" s="24" t="n">
        <f aca="false">'CalLite Replacement'!E231</f>
        <v>1239.657075</v>
      </c>
      <c r="I26" s="24" t="n">
        <f aca="false">'CalLite Replacement'!F174</f>
        <v>346.3212532</v>
      </c>
      <c r="J26" s="24" t="n">
        <f aca="false">'CalLite Replacement'!G174</f>
        <v>738.5186215</v>
      </c>
      <c r="K26" s="24" t="n">
        <f aca="false">'CalLite Replacement'!H198</f>
        <v>655.2</v>
      </c>
      <c r="L26" s="24" t="n">
        <f aca="false">'CalLite Replacement'!I17</f>
        <v>200</v>
      </c>
      <c r="M26" s="24" t="n">
        <f aca="false">'CalLite Replacement'!J233</f>
        <v>1107.80016</v>
      </c>
      <c r="N26" s="24" t="n">
        <f aca="false">'CalLite Replacement'!K160</f>
        <v>2260.72641</v>
      </c>
      <c r="O26" s="24" t="n">
        <f aca="false">'CalLite Replacement'!L160</f>
        <v>1704.108407</v>
      </c>
      <c r="P26" s="24" t="n">
        <f aca="false">'CalLite Replacement'!M160</f>
        <v>953.0832182</v>
      </c>
      <c r="Q26" s="24" t="n">
        <f aca="false">'CalLite Replacement'!N160</f>
        <v>255.7351563</v>
      </c>
      <c r="R26" s="24" t="n">
        <f aca="false">'CalLite Replacement'!O179</f>
        <v>9337</v>
      </c>
      <c r="S26" s="24" t="n">
        <f aca="false">'CalLite Replacement'!P138</f>
        <v>2535</v>
      </c>
      <c r="T26" s="24" t="n">
        <f aca="false">'CalLite Replacement'!Q160</f>
        <v>809.9347541</v>
      </c>
      <c r="U26" s="39" t="n">
        <v>2313</v>
      </c>
      <c r="V26" s="24" t="n">
        <f aca="false">'CalLite Replacement'!R160</f>
        <v>172.2053864</v>
      </c>
      <c r="W26" s="24" t="n">
        <f aca="false">'CalLite Replacement'!S118</f>
        <v>17364</v>
      </c>
      <c r="X26" s="24" t="n">
        <f aca="false">'CalLite Replacement'!T199</f>
        <v>21289</v>
      </c>
      <c r="Y26" s="24" t="n">
        <f aca="false">'CalLite Replacement'!U139</f>
        <v>45415</v>
      </c>
      <c r="Z26" s="24" t="n">
        <f aca="false">'CalLite Replacement'!V248</f>
        <v>3451</v>
      </c>
      <c r="AA26" s="24" t="n">
        <f aca="false">'CalLite Replacement'!W149</f>
        <v>5561</v>
      </c>
      <c r="AB26" s="24" t="n">
        <f aca="false">'CalLite Replacement'!X176</f>
        <v>1632</v>
      </c>
      <c r="AC26" s="24" t="n">
        <f aca="false">'CalLite Replacement'!Y174</f>
        <v>1158.075834</v>
      </c>
      <c r="AD26" s="24" t="n">
        <f aca="false">'CalLite Replacement'!Z160</f>
        <v>788.0848051</v>
      </c>
      <c r="AE26" s="24" t="n">
        <f aca="false">'CalLite Replacement'!AA155</f>
        <v>3443</v>
      </c>
      <c r="AF26" s="24" t="n">
        <f aca="false">'CalLite Replacement'!AB187</f>
        <v>5458</v>
      </c>
    </row>
    <row r="27" customFormat="false" ht="15" hidden="false" customHeight="false" outlineLevel="0" collapsed="false">
      <c r="A27" s="40" t="n">
        <v>9040</v>
      </c>
      <c r="B27" s="24" t="n">
        <f aca="false">B26+1</f>
        <v>21</v>
      </c>
      <c r="C27" s="17" t="n">
        <f aca="false">B27/($B$1+1)</f>
        <v>0.0792452830188679</v>
      </c>
      <c r="D27" s="24" t="n">
        <f aca="false">'CalLite Replacement'!B212</f>
        <v>6457</v>
      </c>
      <c r="E27" s="24" t="n">
        <f aca="false">'CalLite Replacement'!C54</f>
        <v>370.9703127</v>
      </c>
      <c r="F27" s="24" t="n">
        <f aca="false">'CalLite Replacement'!D54</f>
        <v>1227.997123</v>
      </c>
      <c r="G27" s="38" t="n">
        <v>322.719016393443</v>
      </c>
      <c r="H27" s="24" t="n">
        <f aca="false">'CalLite Replacement'!E66</f>
        <v>1223.967359</v>
      </c>
      <c r="I27" s="24" t="n">
        <f aca="false">'CalLite Replacement'!F54</f>
        <v>333.1425759</v>
      </c>
      <c r="J27" s="24" t="n">
        <f aca="false">'CalLite Replacement'!G54</f>
        <v>710.4155279</v>
      </c>
      <c r="K27" s="24" t="n">
        <f aca="false">'CalLite Replacement'!H211</f>
        <v>650.7</v>
      </c>
      <c r="L27" s="24" t="n">
        <f aca="false">'CalLite Replacement'!I18</f>
        <v>200</v>
      </c>
      <c r="M27" s="24" t="n">
        <f aca="false">'CalLite Replacement'!J245</f>
        <v>1083.986165</v>
      </c>
      <c r="N27" s="24" t="n">
        <f aca="false">'CalLite Replacement'!K54</f>
        <v>2195.538531</v>
      </c>
      <c r="O27" s="24" t="n">
        <f aca="false">'CalLite Replacement'!L54</f>
        <v>1654.970567</v>
      </c>
      <c r="P27" s="24" t="n">
        <f aca="false">'CalLite Replacement'!M54</f>
        <v>925.6011342</v>
      </c>
      <c r="Q27" s="24" t="n">
        <f aca="false">'CalLite Replacement'!N54</f>
        <v>248.361052</v>
      </c>
      <c r="R27" s="24" t="n">
        <f aca="false">'CalLite Replacement'!O227</f>
        <v>9277</v>
      </c>
      <c r="S27" s="24" t="n">
        <f aca="false">'CalLite Replacement'!P211</f>
        <v>2126</v>
      </c>
      <c r="T27" s="24" t="n">
        <f aca="false">'CalLite Replacement'!Q54</f>
        <v>786.5803455</v>
      </c>
      <c r="U27" s="39" t="n">
        <v>2215</v>
      </c>
      <c r="V27" s="24" t="n">
        <f aca="false">'CalLite Replacement'!R54</f>
        <v>167.2398568</v>
      </c>
      <c r="W27" s="24" t="n">
        <f aca="false">'CalLite Replacement'!S166</f>
        <v>17302</v>
      </c>
      <c r="X27" s="24" t="n">
        <f aca="false">'CalLite Replacement'!T126</f>
        <v>20702</v>
      </c>
      <c r="Y27" s="24" t="n">
        <f aca="false">'CalLite Replacement'!U199</f>
        <v>44298</v>
      </c>
      <c r="Z27" s="24" t="n">
        <f aca="false">'CalLite Replacement'!V127</f>
        <v>3414</v>
      </c>
      <c r="AA27" s="24" t="n">
        <f aca="false">'CalLite Replacement'!W210</f>
        <v>5484</v>
      </c>
      <c r="AB27" s="24" t="n">
        <f aca="false">'CalLite Replacement'!X224</f>
        <v>1632</v>
      </c>
      <c r="AC27" s="24" t="n">
        <f aca="false">'CalLite Replacement'!Y54</f>
        <v>1114.00719</v>
      </c>
      <c r="AD27" s="24" t="n">
        <f aca="false">'CalLite Replacement'!Z54</f>
        <v>765.3604381</v>
      </c>
      <c r="AE27" s="24" t="n">
        <f aca="false">'CalLite Replacement'!AA247</f>
        <v>3366</v>
      </c>
      <c r="AF27" s="24" t="n">
        <f aca="false">'CalLite Replacement'!AB139</f>
        <v>5453</v>
      </c>
    </row>
    <row r="28" customFormat="false" ht="15" hidden="false" customHeight="false" outlineLevel="0" collapsed="false">
      <c r="A28" s="40" t="n">
        <v>9071</v>
      </c>
      <c r="B28" s="24" t="n">
        <f aca="false">B27+1</f>
        <v>22</v>
      </c>
      <c r="C28" s="17" t="n">
        <f aca="false">B28/($B$1+1)</f>
        <v>0.0830188679245283</v>
      </c>
      <c r="D28" s="24" t="n">
        <f aca="false">'CalLite Replacement'!B79</f>
        <v>6344</v>
      </c>
      <c r="E28" s="24" t="n">
        <f aca="false">'CalLite Replacement'!C184</f>
        <v>370.077709</v>
      </c>
      <c r="F28" s="24" t="n">
        <f aca="false">'CalLite Replacement'!D184</f>
        <v>1225.042399</v>
      </c>
      <c r="G28" s="38" t="n">
        <v>319.912459016393</v>
      </c>
      <c r="H28" s="24" t="n">
        <f aca="false">'CalLite Replacement'!E211</f>
        <v>1199.335856</v>
      </c>
      <c r="I28" s="24" t="n">
        <f aca="false">'CalLite Replacement'!F184</f>
        <v>296.5015662</v>
      </c>
      <c r="J28" s="24" t="n">
        <f aca="false">'CalLite Replacement'!G184</f>
        <v>632.279786</v>
      </c>
      <c r="K28" s="24" t="n">
        <f aca="false">'CalLite Replacement'!H245</f>
        <v>543.3</v>
      </c>
      <c r="L28" s="24" t="n">
        <f aca="false">'CalLite Replacement'!I19</f>
        <v>200</v>
      </c>
      <c r="M28" s="24" t="n">
        <f aca="false">'CalLite Replacement'!J269</f>
        <v>1057.443443</v>
      </c>
      <c r="N28" s="24" t="n">
        <f aca="false">'CalLite Replacement'!K184</f>
        <v>2190.255774</v>
      </c>
      <c r="O28" s="24" t="n">
        <f aca="false">'CalLite Replacement'!L184</f>
        <v>1650.988488</v>
      </c>
      <c r="P28" s="24" t="n">
        <f aca="false">'CalLite Replacement'!M184</f>
        <v>923.374015</v>
      </c>
      <c r="Q28" s="24" t="n">
        <f aca="false">'CalLite Replacement'!N184</f>
        <v>247.7634624</v>
      </c>
      <c r="R28" s="24" t="n">
        <f aca="false">'CalLite Replacement'!O212</f>
        <v>9234</v>
      </c>
      <c r="S28" s="24" t="n">
        <f aca="false">'CalLite Replacement'!P117</f>
        <v>2087</v>
      </c>
      <c r="T28" s="24" t="n">
        <f aca="false">'CalLite Replacement'!Q184</f>
        <v>784.6877288</v>
      </c>
      <c r="U28" s="39" t="n">
        <v>2212</v>
      </c>
      <c r="V28" s="24" t="n">
        <f aca="false">'CalLite Replacement'!R184</f>
        <v>166.8374555</v>
      </c>
      <c r="W28" s="24" t="n">
        <f aca="false">'CalLite Replacement'!S196</f>
        <v>17226</v>
      </c>
      <c r="X28" s="24" t="n">
        <f aca="false">'CalLite Replacement'!T200</f>
        <v>19528</v>
      </c>
      <c r="Y28" s="24" t="n">
        <f aca="false">'CalLite Replacement'!U196</f>
        <v>43994</v>
      </c>
      <c r="Z28" s="24" t="n">
        <f aca="false">'CalLite Replacement'!V80</f>
        <v>3368</v>
      </c>
      <c r="AA28" s="24" t="n">
        <f aca="false">'CalLite Replacement'!W187</f>
        <v>5125</v>
      </c>
      <c r="AB28" s="24" t="n">
        <f aca="false">'CalLite Replacement'!X188</f>
        <v>1605</v>
      </c>
      <c r="AC28" s="24" t="n">
        <f aca="false">'CalLite Replacement'!Y184</f>
        <v>991.4820276</v>
      </c>
      <c r="AD28" s="24" t="n">
        <f aca="false">'CalLite Replacement'!Z184</f>
        <v>763.5188793</v>
      </c>
      <c r="AE28" s="24" t="n">
        <f aca="false">'CalLite Replacement'!AA198</f>
        <v>3157</v>
      </c>
      <c r="AF28" s="24" t="n">
        <f aca="false">'CalLite Replacement'!AB19</f>
        <v>5430</v>
      </c>
    </row>
    <row r="29" customFormat="false" ht="15" hidden="false" customHeight="false" outlineLevel="0" collapsed="false">
      <c r="A29" s="40" t="n">
        <v>9101</v>
      </c>
      <c r="B29" s="24" t="n">
        <f aca="false">B28+1</f>
        <v>23</v>
      </c>
      <c r="C29" s="17" t="n">
        <f aca="false">B29/($B$1+1)</f>
        <v>0.0867924528301887</v>
      </c>
      <c r="D29" s="24" t="n">
        <f aca="false">'CalLite Replacement'!B153</f>
        <v>6270</v>
      </c>
      <c r="E29" s="24" t="n">
        <f aca="false">'CalLite Replacement'!C280</f>
        <v>333.4483233</v>
      </c>
      <c r="F29" s="24" t="n">
        <f aca="false">'CalLite Replacement'!D280</f>
        <v>1103.790701</v>
      </c>
      <c r="G29" s="38" t="n">
        <v>317.053278688525</v>
      </c>
      <c r="H29" s="24" t="n">
        <f aca="false">'CalLite Replacement'!E176</f>
        <v>1157.795424</v>
      </c>
      <c r="I29" s="24" t="n">
        <f aca="false">'CalLite Replacement'!F280</f>
        <v>286.299602</v>
      </c>
      <c r="J29" s="24" t="n">
        <f aca="false">'CalLite Replacement'!G280</f>
        <v>610.5244348</v>
      </c>
      <c r="K29" s="24" t="n">
        <f aca="false">'CalLite Replacement'!H147</f>
        <v>517.8</v>
      </c>
      <c r="L29" s="24" t="n">
        <f aca="false">'CalLite Replacement'!I20</f>
        <v>200</v>
      </c>
      <c r="M29" s="24" t="n">
        <f aca="false">'CalLite Replacement'!J222</f>
        <v>1016.402157</v>
      </c>
      <c r="N29" s="24" t="n">
        <f aca="false">'CalLite Replacement'!K280</f>
        <v>1973.46962</v>
      </c>
      <c r="O29" s="24" t="n">
        <f aca="false">'CalLite Replacement'!L280</f>
        <v>1487.57769</v>
      </c>
      <c r="P29" s="24" t="n">
        <f aca="false">'CalLite Replacement'!M280</f>
        <v>831.9807156</v>
      </c>
      <c r="Q29" s="24" t="n">
        <f aca="false">'CalLite Replacement'!N280</f>
        <v>223.2404414</v>
      </c>
      <c r="R29" s="24" t="n">
        <f aca="false">'CalLite Replacement'!O247</f>
        <v>9130</v>
      </c>
      <c r="S29" s="24" t="n">
        <f aca="false">'CalLite Replacement'!P201</f>
        <v>1869</v>
      </c>
      <c r="T29" s="24" t="n">
        <f aca="false">'CalLite Replacement'!Q280</f>
        <v>707.0212584</v>
      </c>
      <c r="U29" s="39" t="n">
        <v>2025</v>
      </c>
      <c r="V29" s="24" t="n">
        <f aca="false">'CalLite Replacement'!R280</f>
        <v>150.3242926</v>
      </c>
      <c r="W29" s="24" t="n">
        <f aca="false">'CalLite Replacement'!S35</f>
        <v>16932</v>
      </c>
      <c r="X29" s="24" t="n">
        <f aca="false">'CalLite Replacement'!T210</f>
        <v>17551</v>
      </c>
      <c r="Y29" s="24" t="n">
        <f aca="false">'CalLite Replacement'!U188</f>
        <v>43966</v>
      </c>
      <c r="Z29" s="24" t="n">
        <f aca="false">'CalLite Replacement'!V189</f>
        <v>3038</v>
      </c>
      <c r="AA29" s="24" t="n">
        <f aca="false">'CalLite Replacement'!W116</f>
        <v>4996</v>
      </c>
      <c r="AB29" s="24" t="n">
        <f aca="false">'CalLite Replacement'!X198</f>
        <v>1585</v>
      </c>
      <c r="AC29" s="24" t="n">
        <f aca="false">'CalLite Replacement'!Y280</f>
        <v>957.3673204</v>
      </c>
      <c r="AD29" s="24" t="n">
        <f aca="false">'CalLite Replacement'!Z280</f>
        <v>687.9476498</v>
      </c>
      <c r="AE29" s="24" t="n">
        <f aca="false">'CalLite Replacement'!AA126</f>
        <v>3050</v>
      </c>
      <c r="AF29" s="24" t="n">
        <f aca="false">'CalLite Replacement'!AB245</f>
        <v>5286</v>
      </c>
    </row>
    <row r="30" customFormat="false" ht="15" hidden="false" customHeight="false" outlineLevel="0" collapsed="false">
      <c r="A30" s="40" t="n">
        <v>9132</v>
      </c>
      <c r="B30" s="24" t="n">
        <f aca="false">B29+1</f>
        <v>24</v>
      </c>
      <c r="C30" s="17" t="n">
        <f aca="false">B30/($B$1+1)</f>
        <v>0.0905660377358491</v>
      </c>
      <c r="D30" s="24" t="n">
        <f aca="false">'CalLite Replacement'!B196</f>
        <v>6150</v>
      </c>
      <c r="E30" s="24" t="n">
        <f aca="false">'CalLite Replacement'!C187</f>
        <v>323.9008573</v>
      </c>
      <c r="F30" s="24" t="n">
        <f aca="false">'CalLite Replacement'!D187</f>
        <v>1072.186391</v>
      </c>
      <c r="G30" s="38" t="n">
        <v>316.088524590164</v>
      </c>
      <c r="H30" s="24" t="n">
        <f aca="false">'CalLite Replacement'!E247</f>
        <v>1126.911785</v>
      </c>
      <c r="I30" s="24" t="n">
        <f aca="false">'CalLite Replacement'!F236</f>
        <v>273.400557</v>
      </c>
      <c r="J30" s="24" t="n">
        <f aca="false">'CalLite Replacement'!G236</f>
        <v>583.0176478</v>
      </c>
      <c r="K30" s="24" t="n">
        <f aca="false">'CalLite Replacement'!H184</f>
        <v>507.7</v>
      </c>
      <c r="L30" s="24" t="n">
        <f aca="false">'CalLite Replacement'!I22</f>
        <v>200</v>
      </c>
      <c r="M30" s="24" t="n">
        <f aca="false">'CalLite Replacement'!J66</f>
        <v>1010.981244</v>
      </c>
      <c r="N30" s="24" t="n">
        <f aca="false">'CalLite Replacement'!K187</f>
        <v>1916.96421</v>
      </c>
      <c r="O30" s="24" t="n">
        <f aca="false">'CalLite Replacement'!L187</f>
        <v>1444.984591</v>
      </c>
      <c r="P30" s="24" t="n">
        <f aca="false">'CalLite Replacement'!M187</f>
        <v>808.1590105</v>
      </c>
      <c r="Q30" s="24" t="n">
        <f aca="false">'CalLite Replacement'!N187</f>
        <v>216.8485049</v>
      </c>
      <c r="R30" s="24" t="n">
        <f aca="false">'CalLite Replacement'!O251</f>
        <v>8945</v>
      </c>
      <c r="S30" s="24" t="n">
        <f aca="false">'CalLite Replacement'!P187</f>
        <v>1762</v>
      </c>
      <c r="T30" s="24" t="n">
        <f aca="false">'CalLite Replacement'!Q187</f>
        <v>686.7774576</v>
      </c>
      <c r="U30" s="39" t="n">
        <v>2007</v>
      </c>
      <c r="V30" s="24" t="n">
        <f aca="false">'CalLite Replacement'!R187</f>
        <v>146.0201292</v>
      </c>
      <c r="W30" s="24" t="n">
        <f aca="false">'CalLite Replacement'!S167</f>
        <v>16758</v>
      </c>
      <c r="X30" s="24" t="n">
        <f aca="false">'CalLite Replacement'!T184</f>
        <v>17467</v>
      </c>
      <c r="Y30" s="24" t="n">
        <f aca="false">'CalLite Replacement'!U184</f>
        <v>42032</v>
      </c>
      <c r="Z30" s="24" t="n">
        <f aca="false">'CalLite Replacement'!V200</f>
        <v>2958</v>
      </c>
      <c r="AA30" s="24" t="n">
        <f aca="false">'CalLite Replacement'!W177</f>
        <v>4961</v>
      </c>
      <c r="AB30" s="24" t="n">
        <f aca="false">'CalLite Replacement'!X156</f>
        <v>1522</v>
      </c>
      <c r="AC30" s="24" t="n">
        <f aca="false">'CalLite Replacement'!Y236</f>
        <v>914.2337496</v>
      </c>
      <c r="AD30" s="24" t="n">
        <f aca="false">'CalLite Replacement'!Z187</f>
        <v>668.2499745</v>
      </c>
      <c r="AE30" s="24" t="n">
        <f aca="false">'CalLite Replacement'!AA189</f>
        <v>3040</v>
      </c>
      <c r="AF30" s="24" t="n">
        <f aca="false">'CalLite Replacement'!AB212</f>
        <v>5201</v>
      </c>
    </row>
    <row r="31" customFormat="false" ht="15" hidden="false" customHeight="false" outlineLevel="0" collapsed="false">
      <c r="A31" s="40" t="n">
        <v>9163</v>
      </c>
      <c r="B31" s="24" t="n">
        <f aca="false">B30+1</f>
        <v>25</v>
      </c>
      <c r="C31" s="17" t="n">
        <f aca="false">B31/($B$1+1)</f>
        <v>0.0943396226415094</v>
      </c>
      <c r="D31" s="24" t="n">
        <f aca="false">'CalLite Replacement'!B94</f>
        <v>5908</v>
      </c>
      <c r="E31" s="24" t="n">
        <f aca="false">'CalLite Replacement'!C50</f>
        <v>316.6575591</v>
      </c>
      <c r="F31" s="24" t="n">
        <f aca="false">'CalLite Replacement'!D50</f>
        <v>1048.209407</v>
      </c>
      <c r="G31" s="38" t="n">
        <v>294.460491803279</v>
      </c>
      <c r="H31" s="24" t="n">
        <f aca="false">'CalLite Replacement'!E235</f>
        <v>1126.356437</v>
      </c>
      <c r="I31" s="24" t="n">
        <f aca="false">'CalLite Replacement'!F224</f>
        <v>256.8095062</v>
      </c>
      <c r="J31" s="24" t="n">
        <f aca="false">'CalLite Replacement'!G224</f>
        <v>547.6377806</v>
      </c>
      <c r="K31" s="24" t="n">
        <f aca="false">'CalLite Replacement'!H39</f>
        <v>498</v>
      </c>
      <c r="L31" s="24" t="n">
        <f aca="false">'CalLite Replacement'!I26</f>
        <v>200</v>
      </c>
      <c r="M31" s="24" t="n">
        <f aca="false">'CalLite Replacement'!J236</f>
        <v>976.8706673</v>
      </c>
      <c r="N31" s="24" t="n">
        <f aca="false">'CalLite Replacement'!K50</f>
        <v>1874.095711</v>
      </c>
      <c r="O31" s="24" t="n">
        <f aca="false">'CalLite Replacement'!L50</f>
        <v>1412.670832</v>
      </c>
      <c r="P31" s="24" t="n">
        <f aca="false">'CalLite Replacement'!M50</f>
        <v>790.0863918</v>
      </c>
      <c r="Q31" s="24" t="n">
        <f aca="false">'CalLite Replacement'!N50</f>
        <v>211.9991865</v>
      </c>
      <c r="R31" s="24" t="n">
        <f aca="false">'CalLite Replacement'!O23</f>
        <v>8925</v>
      </c>
      <c r="S31" s="24" t="n">
        <f aca="false">'CalLite Replacement'!P238</f>
        <v>1706</v>
      </c>
      <c r="T31" s="24" t="n">
        <f aca="false">'CalLite Replacement'!Q50</f>
        <v>671.4192583</v>
      </c>
      <c r="U31" s="39" t="n">
        <v>1999</v>
      </c>
      <c r="V31" s="24" t="n">
        <f aca="false">'CalLite Replacement'!R50</f>
        <v>142.7547246</v>
      </c>
      <c r="W31" s="24" t="n">
        <f aca="false">'CalLite Replacement'!S200</f>
        <v>16250</v>
      </c>
      <c r="X31" s="24" t="n">
        <f aca="false">'CalLite Replacement'!T247</f>
        <v>17358</v>
      </c>
      <c r="Y31" s="24" t="n">
        <f aca="false">'CalLite Replacement'!U210</f>
        <v>41424</v>
      </c>
      <c r="Z31" s="24" t="n">
        <f aca="false">'CalLite Replacement'!V175</f>
        <v>2939</v>
      </c>
      <c r="AA31" s="24" t="n">
        <f aca="false">'CalLite Replacement'!W188</f>
        <v>4764</v>
      </c>
      <c r="AB31" s="24" t="n">
        <f aca="false">'CalLite Replacement'!X199</f>
        <v>1521</v>
      </c>
      <c r="AC31" s="24" t="n">
        <f aca="false">'CalLite Replacement'!Y224</f>
        <v>858.7543508</v>
      </c>
      <c r="AD31" s="24" t="n">
        <f aca="false">'CalLite Replacement'!Z50</f>
        <v>653.3060998</v>
      </c>
      <c r="AE31" s="24" t="n">
        <f aca="false">'CalLite Replacement'!AA185</f>
        <v>3020</v>
      </c>
      <c r="AF31" s="24" t="n">
        <f aca="false">'CalLite Replacement'!AB199</f>
        <v>5173</v>
      </c>
    </row>
    <row r="32" customFormat="false" ht="15" hidden="false" customHeight="false" outlineLevel="0" collapsed="false">
      <c r="A32" s="40" t="n">
        <v>9191</v>
      </c>
      <c r="B32" s="24" t="n">
        <f aca="false">B31+1</f>
        <v>26</v>
      </c>
      <c r="C32" s="17" t="n">
        <f aca="false">B32/($B$1+1)</f>
        <v>0.0981132075471698</v>
      </c>
      <c r="D32" s="24" t="n">
        <f aca="false">'CalLite Replacement'!B149</f>
        <v>5819</v>
      </c>
      <c r="E32" s="24" t="n">
        <f aca="false">'CalLite Replacement'!C66</f>
        <v>309.7131473</v>
      </c>
      <c r="F32" s="24" t="n">
        <f aca="false">'CalLite Replacement'!D66</f>
        <v>1025.221805</v>
      </c>
      <c r="G32" s="38" t="n">
        <v>279.129672131148</v>
      </c>
      <c r="H32" s="24" t="n">
        <f aca="false">'CalLite Replacement'!E208</f>
        <v>1110.475986</v>
      </c>
      <c r="I32" s="24" t="n">
        <f aca="false">'CalLite Replacement'!F66</f>
        <v>255.7645366</v>
      </c>
      <c r="J32" s="24" t="n">
        <f aca="false">'CalLite Replacement'!G66</f>
        <v>545.4094175</v>
      </c>
      <c r="K32" s="24" t="n">
        <f aca="false">'CalLite Replacement'!H234</f>
        <v>491.1</v>
      </c>
      <c r="L32" s="24" t="n">
        <f aca="false">'CalLite Replacement'!I27</f>
        <v>200</v>
      </c>
      <c r="M32" s="24" t="n">
        <f aca="false">'CalLite Replacement'!J249</f>
        <v>975.2858337</v>
      </c>
      <c r="N32" s="24" t="n">
        <f aca="false">'CalLite Replacement'!K66</f>
        <v>1832.996132</v>
      </c>
      <c r="O32" s="24" t="n">
        <f aca="false">'CalLite Replacement'!L66</f>
        <v>1381.690463</v>
      </c>
      <c r="P32" s="24" t="n">
        <f aca="false">'CalLite Replacement'!M66</f>
        <v>772.7595188</v>
      </c>
      <c r="Q32" s="24" t="n">
        <f aca="false">'CalLite Replacement'!N66</f>
        <v>207.3499696</v>
      </c>
      <c r="R32" s="24" t="n">
        <f aca="false">'CalLite Replacement'!O131</f>
        <v>8807</v>
      </c>
      <c r="S32" s="24" t="n">
        <f aca="false">'CalLite Replacement'!P203</f>
        <v>1645</v>
      </c>
      <c r="T32" s="24" t="n">
        <f aca="false">'CalLite Replacement'!Q66</f>
        <v>656.6947974</v>
      </c>
      <c r="U32" s="39" t="n">
        <v>1977</v>
      </c>
      <c r="V32" s="24" t="n">
        <f aca="false">'CalLite Replacement'!R66</f>
        <v>139.6240632</v>
      </c>
      <c r="W32" s="24" t="n">
        <f aca="false">'CalLite Replacement'!S247</f>
        <v>15945</v>
      </c>
      <c r="X32" s="24" t="n">
        <f aca="false">'CalLite Replacement'!T235</f>
        <v>17132</v>
      </c>
      <c r="Y32" s="24" t="n">
        <f aca="false">'CalLite Replacement'!U212</f>
        <v>40131</v>
      </c>
      <c r="Z32" s="24" t="n">
        <f aca="false">'CalLite Replacement'!V139</f>
        <v>2938</v>
      </c>
      <c r="AA32" s="24" t="n">
        <f aca="false">'CalLite Replacement'!W213</f>
        <v>4714</v>
      </c>
      <c r="AB32" s="24" t="n">
        <f aca="false">'CalLite Replacement'!X165</f>
        <v>1511</v>
      </c>
      <c r="AC32" s="24" t="n">
        <f aca="false">'CalLite Replacement'!Y66</f>
        <v>855.2600401</v>
      </c>
      <c r="AD32" s="24" t="n">
        <f aca="false">'CalLite Replacement'!Z66</f>
        <v>638.9788668</v>
      </c>
      <c r="AE32" s="24" t="n">
        <f aca="false">'CalLite Replacement'!AA210</f>
        <v>2833</v>
      </c>
      <c r="AF32" s="24" t="n">
        <f aca="false">'CalLite Replacement'!AB200</f>
        <v>4848</v>
      </c>
    </row>
    <row r="33" customFormat="false" ht="15" hidden="false" customHeight="false" outlineLevel="0" collapsed="false">
      <c r="A33" s="40" t="n">
        <v>9222</v>
      </c>
      <c r="B33" s="24" t="n">
        <f aca="false">B32+1</f>
        <v>27</v>
      </c>
      <c r="C33" s="17" t="n">
        <f aca="false">B33/($B$1+1)</f>
        <v>0.10188679245283</v>
      </c>
      <c r="D33" s="24" t="n">
        <f aca="false">'CalLite Replacement'!B128</f>
        <v>5724</v>
      </c>
      <c r="E33" s="24" t="n">
        <f aca="false">'CalLite Replacement'!C148</f>
        <v>287.3254701</v>
      </c>
      <c r="F33" s="24" t="n">
        <f aca="false">'CalLite Replacement'!D148</f>
        <v>951.1134407</v>
      </c>
      <c r="G33" s="38" t="n">
        <v>277.603606557377</v>
      </c>
      <c r="H33" s="24" t="n">
        <f aca="false">'CalLite Replacement'!E236</f>
        <v>1075.865747</v>
      </c>
      <c r="I33" s="24" t="n">
        <f aca="false">'CalLite Replacement'!F223</f>
        <v>253.6546374</v>
      </c>
      <c r="J33" s="24" t="n">
        <f aca="false">'CalLite Replacement'!G223</f>
        <v>540.9101272</v>
      </c>
      <c r="K33" s="24" t="n">
        <f aca="false">'CalLite Replacement'!H187</f>
        <v>476.4</v>
      </c>
      <c r="L33" s="24" t="n">
        <f aca="false">'CalLite Replacement'!I28</f>
        <v>200</v>
      </c>
      <c r="M33" s="24" t="n">
        <f aca="false">'CalLite Replacement'!J112</f>
        <v>973.1857226</v>
      </c>
      <c r="N33" s="24" t="n">
        <f aca="false">'CalLite Replacement'!K148</f>
        <v>1700.497638</v>
      </c>
      <c r="O33" s="24" t="n">
        <f aca="false">'CalLite Replacement'!L148</f>
        <v>1281.814689</v>
      </c>
      <c r="P33" s="24" t="n">
        <f aca="false">'CalLite Replacement'!M148</f>
        <v>716.9004415</v>
      </c>
      <c r="Q33" s="24" t="n">
        <f aca="false">'CalLite Replacement'!N148</f>
        <v>192.3616353</v>
      </c>
      <c r="R33" s="24" t="n">
        <f aca="false">'CalLite Replacement'!O239</f>
        <v>8730</v>
      </c>
      <c r="S33" s="24" t="n">
        <f aca="false">'CalLite Replacement'!P198</f>
        <v>1581</v>
      </c>
      <c r="T33" s="24" t="n">
        <f aca="false">'CalLite Replacement'!Q148</f>
        <v>609.2254818</v>
      </c>
      <c r="U33" s="39" t="n">
        <v>1968</v>
      </c>
      <c r="V33" s="24" t="n">
        <f aca="false">'CalLite Replacement'!R148</f>
        <v>129.5313097</v>
      </c>
      <c r="W33" s="24" t="n">
        <f aca="false">'CalLite Replacement'!S23</f>
        <v>15691</v>
      </c>
      <c r="X33" s="24" t="n">
        <f aca="false">'CalLite Replacement'!T148</f>
        <v>16231</v>
      </c>
      <c r="Y33" s="24" t="n">
        <f aca="false">'CalLite Replacement'!U245</f>
        <v>38374</v>
      </c>
      <c r="Z33" s="24" t="n">
        <f aca="false">'CalLite Replacement'!V22</f>
        <v>2918</v>
      </c>
      <c r="AA33" s="24" t="n">
        <f aca="false">'CalLite Replacement'!W197</f>
        <v>4681</v>
      </c>
      <c r="AB33" s="24" t="n">
        <f aca="false">'CalLite Replacement'!X261</f>
        <v>1508</v>
      </c>
      <c r="AC33" s="24" t="n">
        <f aca="false">'CalLite Replacement'!Y223</f>
        <v>848.2046737</v>
      </c>
      <c r="AD33" s="24" t="n">
        <f aca="false">'CalLite Replacement'!Z148</f>
        <v>592.7901509</v>
      </c>
      <c r="AE33" s="24" t="n">
        <f aca="false">'CalLite Replacement'!AA246</f>
        <v>2592</v>
      </c>
      <c r="AF33" s="24" t="n">
        <f aca="false">'CalLite Replacement'!AB141</f>
        <v>4809</v>
      </c>
    </row>
    <row r="34" customFormat="false" ht="15" hidden="false" customHeight="false" outlineLevel="0" collapsed="false">
      <c r="A34" s="40" t="n">
        <v>9252</v>
      </c>
      <c r="B34" s="24" t="n">
        <f aca="false">B33+1</f>
        <v>28</v>
      </c>
      <c r="C34" s="17" t="n">
        <f aca="false">B34/($B$1+1)</f>
        <v>0.105660377358491</v>
      </c>
      <c r="D34" s="24" t="n">
        <f aca="false">'CalLite Replacement'!B200</f>
        <v>5677</v>
      </c>
      <c r="E34" s="24" t="n">
        <f aca="false">'CalLite Replacement'!C223</f>
        <v>280.597139</v>
      </c>
      <c r="F34" s="24" t="n">
        <f aca="false">'CalLite Replacement'!D223</f>
        <v>928.8411159</v>
      </c>
      <c r="G34" s="38" t="n">
        <v>262.535901639344</v>
      </c>
      <c r="H34" s="24" t="n">
        <f aca="false">'CalLite Replacement'!E173</f>
        <v>1061.077595</v>
      </c>
      <c r="I34" s="24" t="n">
        <f aca="false">'CalLite Replacement'!F52</f>
        <v>251.4717019</v>
      </c>
      <c r="J34" s="24" t="n">
        <f aca="false">'CalLite Replacement'!G52</f>
        <v>536.2550893</v>
      </c>
      <c r="K34" s="24" t="n">
        <f aca="false">'CalLite Replacement'!H279</f>
        <v>466.1</v>
      </c>
      <c r="L34" s="24" t="n">
        <f aca="false">'CalLite Replacement'!I29</f>
        <v>200</v>
      </c>
      <c r="M34" s="24" t="n">
        <f aca="false">'CalLite Replacement'!J280</f>
        <v>949.3776041</v>
      </c>
      <c r="N34" s="24" t="n">
        <f aca="false">'CalLite Replacement'!K223</f>
        <v>1660.676904</v>
      </c>
      <c r="O34" s="24" t="n">
        <f aca="false">'CalLite Replacement'!L223</f>
        <v>1251.798298</v>
      </c>
      <c r="P34" s="24" t="n">
        <f aca="false">'CalLite Replacement'!M223</f>
        <v>700.1127075</v>
      </c>
      <c r="Q34" s="24" t="n">
        <f aca="false">'CalLite Replacement'!N223</f>
        <v>187.8570824</v>
      </c>
      <c r="R34" s="24" t="n">
        <f aca="false">'CalLite Replacement'!O191</f>
        <v>8716</v>
      </c>
      <c r="S34" s="24" t="n">
        <f aca="false">'CalLite Replacement'!P246</f>
        <v>1482</v>
      </c>
      <c r="T34" s="24" t="n">
        <f aca="false">'CalLite Replacement'!Q223</f>
        <v>594.9591838</v>
      </c>
      <c r="U34" s="39" t="n">
        <v>1943</v>
      </c>
      <c r="V34" s="24" t="n">
        <f aca="false">'CalLite Replacement'!R223</f>
        <v>126.4980612</v>
      </c>
      <c r="W34" s="24" t="n">
        <f aca="false">'CalLite Replacement'!S179</f>
        <v>15364</v>
      </c>
      <c r="X34" s="24" t="n">
        <f aca="false">'CalLite Replacement'!T127</f>
        <v>15482</v>
      </c>
      <c r="Y34" s="24" t="n">
        <f aca="false">'CalLite Replacement'!U247</f>
        <v>37700</v>
      </c>
      <c r="Z34" s="24" t="n">
        <f aca="false">'CalLite Replacement'!V126</f>
        <v>2912</v>
      </c>
      <c r="AA34" s="24" t="n">
        <f aca="false">'CalLite Replacement'!W185</f>
        <v>4593</v>
      </c>
      <c r="AB34" s="24" t="n">
        <f aca="false">'CalLite Replacement'!X237</f>
        <v>1506</v>
      </c>
      <c r="AC34" s="24" t="n">
        <f aca="false">'CalLite Replacement'!Y52</f>
        <v>840.9050788</v>
      </c>
      <c r="AD34" s="24" t="n">
        <f aca="false">'CalLite Replacement'!Z223</f>
        <v>578.9087207</v>
      </c>
      <c r="AE34" s="24" t="n">
        <f aca="false">'CalLite Replacement'!AA154</f>
        <v>2484</v>
      </c>
      <c r="AF34" s="24" t="n">
        <f aca="false">'CalLite Replacement'!AB247</f>
        <v>4808</v>
      </c>
    </row>
    <row r="35" customFormat="false" ht="15" hidden="false" customHeight="false" outlineLevel="0" collapsed="false">
      <c r="A35" s="40" t="n">
        <v>9283</v>
      </c>
      <c r="B35" s="24" t="n">
        <f aca="false">B34+1</f>
        <v>29</v>
      </c>
      <c r="C35" s="17" t="n">
        <f aca="false">B35/($B$1+1)</f>
        <v>0.109433962264151</v>
      </c>
      <c r="D35" s="24" t="n">
        <f aca="false">'CalLite Replacement'!B210</f>
        <v>5593</v>
      </c>
      <c r="E35" s="24" t="n">
        <f aca="false">'CalLite Replacement'!C89</f>
        <v>275.3102811</v>
      </c>
      <c r="F35" s="24" t="n">
        <f aca="false">'CalLite Replacement'!D89</f>
        <v>911.3403994</v>
      </c>
      <c r="G35" s="38" t="n">
        <v>258.676885245902</v>
      </c>
      <c r="H35" s="24" t="n">
        <f aca="false">'CalLite Replacement'!E233</f>
        <v>1054.084595</v>
      </c>
      <c r="I35" s="24" t="n">
        <f aca="false">'CalLite Replacement'!F187</f>
        <v>249.3765106</v>
      </c>
      <c r="J35" s="24" t="n">
        <f aca="false">'CalLite Replacement'!G187</f>
        <v>531.7871632</v>
      </c>
      <c r="K35" s="24" t="n">
        <f aca="false">'CalLite Replacement'!H183</f>
        <v>444.2</v>
      </c>
      <c r="L35" s="24" t="n">
        <f aca="false">'CalLite Replacement'!I30</f>
        <v>200</v>
      </c>
      <c r="M35" s="24" t="n">
        <f aca="false">'CalLite Replacement'!J270</f>
        <v>938.7395784</v>
      </c>
      <c r="N35" s="24" t="n">
        <f aca="false">'CalLite Replacement'!K89</f>
        <v>1629.387337</v>
      </c>
      <c r="O35" s="24" t="n">
        <f aca="false">'CalLite Replacement'!L89</f>
        <v>1228.212599</v>
      </c>
      <c r="P35" s="24" t="n">
        <f aca="false">'CalLite Replacement'!M89</f>
        <v>686.9215667</v>
      </c>
      <c r="Q35" s="24" t="n">
        <f aca="false">'CalLite Replacement'!N89</f>
        <v>184.317582</v>
      </c>
      <c r="R35" s="24" t="n">
        <f aca="false">'CalLite Replacement'!O188</f>
        <v>8675</v>
      </c>
      <c r="S35" s="24" t="n">
        <f aca="false">'CalLite Replacement'!P237</f>
        <v>1436</v>
      </c>
      <c r="T35" s="24" t="n">
        <f aca="false">'CalLite Replacement'!Q89</f>
        <v>583.7492882</v>
      </c>
      <c r="U35" s="39" t="n">
        <v>1925</v>
      </c>
      <c r="V35" s="24" t="n">
        <f aca="false">'CalLite Replacement'!R89</f>
        <v>124.1146539</v>
      </c>
      <c r="W35" s="24" t="n">
        <f aca="false">'CalLite Replacement'!S262</f>
        <v>14748</v>
      </c>
      <c r="X35" s="24" t="n">
        <f aca="false">'CalLite Replacement'!T212</f>
        <v>15188</v>
      </c>
      <c r="Y35" s="24" t="n">
        <f aca="false">'CalLite Replacement'!U173</f>
        <v>36737</v>
      </c>
      <c r="Z35" s="24" t="n">
        <f aca="false">'CalLite Replacement'!V138</f>
        <v>2848</v>
      </c>
      <c r="AA35" s="24" t="n">
        <f aca="false">'CalLite Replacement'!W212</f>
        <v>4581</v>
      </c>
      <c r="AB35" s="24" t="n">
        <f aca="false">'CalLite Replacement'!X249</f>
        <v>1506</v>
      </c>
      <c r="AC35" s="24" t="n">
        <f aca="false">'CalLite Replacement'!Y187</f>
        <v>833.8988949</v>
      </c>
      <c r="AD35" s="24" t="n">
        <f aca="false">'CalLite Replacement'!Z89</f>
        <v>568.0012392</v>
      </c>
      <c r="AE35" s="24" t="n">
        <f aca="false">'CalLite Replacement'!AA143</f>
        <v>2216</v>
      </c>
      <c r="AF35" s="24" t="n">
        <f aca="false">'CalLite Replacement'!AB244</f>
        <v>4787</v>
      </c>
    </row>
    <row r="36" customFormat="false" ht="15" hidden="false" customHeight="false" outlineLevel="0" collapsed="false">
      <c r="A36" s="40" t="n">
        <v>9313</v>
      </c>
      <c r="B36" s="24" t="n">
        <f aca="false">B35+1</f>
        <v>30</v>
      </c>
      <c r="C36" s="17" t="n">
        <f aca="false">B36/($B$1+1)</f>
        <v>0.113207547169811</v>
      </c>
      <c r="D36" s="24" t="n">
        <f aca="false">'CalLite Replacement'!B173</f>
        <v>5520</v>
      </c>
      <c r="E36" s="24" t="n">
        <f aca="false">'CalLite Replacement'!C88</f>
        <v>272.6671399</v>
      </c>
      <c r="F36" s="24" t="n">
        <f aca="false">'CalLite Replacement'!D88</f>
        <v>902.5909937</v>
      </c>
      <c r="G36" s="38" t="n">
        <v>251.151803278689</v>
      </c>
      <c r="H36" s="24" t="n">
        <f aca="false">'CalLite Replacement'!E152</f>
        <v>1042.893137</v>
      </c>
      <c r="I36" s="24" t="n">
        <f aca="false">'CalLite Replacement'!F41</f>
        <v>247.6692358</v>
      </c>
      <c r="J36" s="24" t="n">
        <f aca="false">'CalLite Replacement'!G41</f>
        <v>528.1464562</v>
      </c>
      <c r="K36" s="24" t="n">
        <f aca="false">'CalLite Replacement'!H219</f>
        <v>439.4</v>
      </c>
      <c r="L36" s="24" t="n">
        <f aca="false">'CalLite Replacement'!I31</f>
        <v>200</v>
      </c>
      <c r="M36" s="24" t="n">
        <f aca="false">'CalLite Replacement'!J54</f>
        <v>938.05534</v>
      </c>
      <c r="N36" s="24" t="n">
        <f aca="false">'CalLite Replacement'!K88</f>
        <v>1613.744257</v>
      </c>
      <c r="O36" s="24" t="n">
        <f aca="false">'CalLite Replacement'!L88</f>
        <v>1216.421033</v>
      </c>
      <c r="P36" s="24" t="n">
        <f aca="false">'CalLite Replacement'!M88</f>
        <v>680.3267142</v>
      </c>
      <c r="Q36" s="24" t="n">
        <f aca="false">'CalLite Replacement'!N88</f>
        <v>182.5480244</v>
      </c>
      <c r="R36" s="24" t="n">
        <f aca="false">'CalLite Replacement'!O167</f>
        <v>8619</v>
      </c>
      <c r="S36" s="24" t="n">
        <f aca="false">'CalLite Replacement'!P140</f>
        <v>1360</v>
      </c>
      <c r="T36" s="24" t="n">
        <f aca="false">'CalLite Replacement'!Q88</f>
        <v>578.1449505</v>
      </c>
      <c r="U36" s="39" t="n">
        <v>1885</v>
      </c>
      <c r="V36" s="24" t="n">
        <f aca="false">'CalLite Replacement'!R88</f>
        <v>122.92308</v>
      </c>
      <c r="W36" s="24" t="n">
        <f aca="false">'CalLite Replacement'!S34</f>
        <v>14692</v>
      </c>
      <c r="X36" s="24" t="n">
        <f aca="false">'CalLite Replacement'!T176</f>
        <v>15178</v>
      </c>
      <c r="Y36" s="24" t="n">
        <f aca="false">'CalLite Replacement'!U176</f>
        <v>35112</v>
      </c>
      <c r="Z36" s="24" t="n">
        <f aca="false">'CalLite Replacement'!V188</f>
        <v>2837</v>
      </c>
      <c r="AA36" s="24" t="n">
        <f aca="false">'CalLite Replacement'!W248</f>
        <v>4335</v>
      </c>
      <c r="AB36" s="24" t="n">
        <f aca="false">'CalLite Replacement'!X21</f>
        <v>1505</v>
      </c>
      <c r="AC36" s="24" t="n">
        <f aca="false">'CalLite Replacement'!Y41</f>
        <v>828.1898786</v>
      </c>
      <c r="AD36" s="24" t="n">
        <f aca="false">'CalLite Replacement'!Z88</f>
        <v>562.548092</v>
      </c>
      <c r="AE36" s="24" t="n">
        <f aca="false">'CalLite Replacement'!AA194</f>
        <v>2177</v>
      </c>
      <c r="AF36" s="24" t="n">
        <f aca="false">'CalLite Replacement'!AB149</f>
        <v>4766</v>
      </c>
    </row>
    <row r="37" customFormat="false" ht="15" hidden="false" customHeight="false" outlineLevel="0" collapsed="false">
      <c r="A37" s="40" t="n">
        <v>9344</v>
      </c>
      <c r="B37" s="24" t="n">
        <f aca="false">B36+1</f>
        <v>31</v>
      </c>
      <c r="C37" s="17" t="n">
        <f aca="false">B37/($B$1+1)</f>
        <v>0.116981132075472</v>
      </c>
      <c r="D37" s="24" t="n">
        <f aca="false">'CalLite Replacement'!B118</f>
        <v>5237</v>
      </c>
      <c r="E37" s="24" t="n">
        <f aca="false">'CalLite Replacement'!C41</f>
        <v>266.4838998</v>
      </c>
      <c r="F37" s="24" t="n">
        <f aca="false">'CalLite Replacement'!D41</f>
        <v>882.1230458</v>
      </c>
      <c r="G37" s="38" t="n">
        <v>239.06606557377</v>
      </c>
      <c r="H37" s="24" t="n">
        <f aca="false">'CalLite Replacement'!E41</f>
        <v>1022.654506</v>
      </c>
      <c r="I37" s="24" t="n">
        <f aca="false">'CalLite Replacement'!F88</f>
        <v>242.9350132</v>
      </c>
      <c r="J37" s="24" t="n">
        <f aca="false">'CalLite Replacement'!G88</f>
        <v>518.0508831</v>
      </c>
      <c r="K37" s="24" t="n">
        <f aca="false">'CalLite Replacement'!H127</f>
        <v>432.9</v>
      </c>
      <c r="L37" s="24" t="n">
        <f aca="false">'CalLite Replacement'!I32</f>
        <v>200</v>
      </c>
      <c r="M37" s="24" t="n">
        <f aca="false">'CalLite Replacement'!J208</f>
        <v>930.7903405</v>
      </c>
      <c r="N37" s="24" t="n">
        <f aca="false">'CalLite Replacement'!K41</f>
        <v>1577.149572</v>
      </c>
      <c r="O37" s="24" t="n">
        <f aca="false">'CalLite Replacement'!L41</f>
        <v>1188.836399</v>
      </c>
      <c r="P37" s="24" t="n">
        <f aca="false">'CalLite Replacement'!M41</f>
        <v>664.8990267</v>
      </c>
      <c r="Q37" s="24" t="n">
        <f aca="false">'CalLite Replacement'!N41</f>
        <v>178.4084047</v>
      </c>
      <c r="R37" s="24" t="n">
        <f aca="false">'CalLite Replacement'!O210</f>
        <v>8581</v>
      </c>
      <c r="S37" s="24" t="n">
        <f aca="false">'CalLite Replacement'!P154</f>
        <v>1259</v>
      </c>
      <c r="T37" s="24" t="n">
        <f aca="false">'CalLite Replacement'!Q41</f>
        <v>565.0344266</v>
      </c>
      <c r="U37" s="39" t="n">
        <v>1850</v>
      </c>
      <c r="V37" s="24" t="n">
        <f aca="false">'CalLite Replacement'!R41</f>
        <v>120.135568</v>
      </c>
      <c r="W37" s="24" t="n">
        <f aca="false">'CalLite Replacement'!S251</f>
        <v>14601</v>
      </c>
      <c r="X37" s="24" t="n">
        <f aca="false">'CalLite Replacement'!T139</f>
        <v>15100</v>
      </c>
      <c r="Y37" s="24" t="n">
        <f aca="false">'CalLite Replacement'!U235</f>
        <v>34292</v>
      </c>
      <c r="Z37" s="24" t="n">
        <f aca="false">'CalLite Replacement'!V190</f>
        <v>2801</v>
      </c>
      <c r="AA37" s="24" t="n">
        <f aca="false">'CalLite Replacement'!W176</f>
        <v>4180</v>
      </c>
      <c r="AB37" s="24" t="n">
        <f aca="false">'CalLite Replacement'!X177</f>
        <v>1505</v>
      </c>
      <c r="AC37" s="24" t="n">
        <f aca="false">'CalLite Replacement'!Y88</f>
        <v>812.358945</v>
      </c>
      <c r="AD37" s="24" t="n">
        <f aca="false">'CalLite Replacement'!Z41</f>
        <v>549.7912563</v>
      </c>
      <c r="AE37" s="24" t="n">
        <f aca="false">'CalLite Replacement'!AA202</f>
        <v>2053</v>
      </c>
      <c r="AF37" s="24" t="n">
        <f aca="false">'CalLite Replacement'!AB128</f>
        <v>4581</v>
      </c>
    </row>
    <row r="38" customFormat="false" ht="15" hidden="false" customHeight="false" outlineLevel="0" collapsed="false">
      <c r="A38" s="40" t="n">
        <v>9375</v>
      </c>
      <c r="B38" s="24" t="n">
        <f aca="false">B37+1</f>
        <v>32</v>
      </c>
      <c r="C38" s="17" t="n">
        <f aca="false">B38/($B$1+1)</f>
        <v>0.120754716981132</v>
      </c>
      <c r="D38" s="24" t="n">
        <f aca="false">'CalLite Replacement'!B245</f>
        <v>5143</v>
      </c>
      <c r="E38" s="24" t="n">
        <f aca="false">'CalLite Replacement'!C245</f>
        <v>264.177615</v>
      </c>
      <c r="F38" s="24" t="n">
        <f aca="false">'CalLite Replacement'!D245</f>
        <v>874.4887123</v>
      </c>
      <c r="G38" s="38" t="n">
        <v>229.944754098361</v>
      </c>
      <c r="H38" s="24" t="n">
        <f aca="false">'CalLite Replacement'!E237</f>
        <v>1013.914797</v>
      </c>
      <c r="I38" s="24" t="n">
        <f aca="false">'CalLite Replacement'!F50</f>
        <v>237.9838908</v>
      </c>
      <c r="J38" s="24" t="n">
        <f aca="false">'CalLite Replacement'!G50</f>
        <v>507.4927781</v>
      </c>
      <c r="K38" s="24" t="n">
        <f aca="false">'CalLite Replacement'!H196</f>
        <v>420.2</v>
      </c>
      <c r="L38" s="24" t="n">
        <f aca="false">'CalLite Replacement'!I34</f>
        <v>200</v>
      </c>
      <c r="M38" s="24" t="n">
        <f aca="false">'CalLite Replacement'!J243</f>
        <v>927.1559855</v>
      </c>
      <c r="N38" s="24" t="n">
        <f aca="false">'CalLite Replacement'!K245</f>
        <v>1563.500131</v>
      </c>
      <c r="O38" s="24" t="n">
        <f aca="false">'CalLite Replacement'!L245</f>
        <v>1178.547615</v>
      </c>
      <c r="P38" s="24" t="n">
        <f aca="false">'CalLite Replacement'!M245</f>
        <v>659.1446584</v>
      </c>
      <c r="Q38" s="24" t="n">
        <f aca="false">'CalLite Replacement'!N245</f>
        <v>176.8643693</v>
      </c>
      <c r="R38" s="24" t="n">
        <f aca="false">'CalLite Replacement'!O201</f>
        <v>8179</v>
      </c>
      <c r="S38" s="24" t="n">
        <f aca="false">'CalLite Replacement'!P177</f>
        <v>1180</v>
      </c>
      <c r="T38" s="24" t="n">
        <f aca="false">'CalLite Replacement'!Q245</f>
        <v>560.1443364</v>
      </c>
      <c r="U38" s="39" t="n">
        <v>1823</v>
      </c>
      <c r="V38" s="24" t="n">
        <f aca="false">'CalLite Replacement'!R245</f>
        <v>119.0958548</v>
      </c>
      <c r="W38" s="24" t="n">
        <f aca="false">'CalLite Replacement'!S250</f>
        <v>14336</v>
      </c>
      <c r="X38" s="24" t="n">
        <f aca="false">'CalLite Replacement'!T32</f>
        <v>14050</v>
      </c>
      <c r="Y38" s="24" t="n">
        <f aca="false">'CalLite Replacement'!U148</f>
        <v>33189</v>
      </c>
      <c r="Z38" s="24" t="n">
        <f aca="false">'CalLite Replacement'!V176</f>
        <v>2764</v>
      </c>
      <c r="AA38" s="24" t="n">
        <f aca="false">'CalLite Replacement'!W20</f>
        <v>4137</v>
      </c>
      <c r="AB38" s="24" t="n">
        <f aca="false">'CalLite Replacement'!X225</f>
        <v>1504</v>
      </c>
      <c r="AC38" s="24" t="n">
        <f aca="false">'CalLite Replacement'!Y50</f>
        <v>795.8027123</v>
      </c>
      <c r="AD38" s="24" t="n">
        <f aca="false">'CalLite Replacement'!Z245</f>
        <v>545.0330881</v>
      </c>
      <c r="AE38" s="24" t="n">
        <f aca="false">'CalLite Replacement'!AA158</f>
        <v>1997</v>
      </c>
      <c r="AF38" s="24" t="n">
        <f aca="false">'CalLite Replacement'!AB140</f>
        <v>4461</v>
      </c>
    </row>
    <row r="39" customFormat="false" ht="15" hidden="false" customHeight="false" outlineLevel="0" collapsed="false">
      <c r="A39" s="40" t="n">
        <v>9405</v>
      </c>
      <c r="B39" s="24" t="n">
        <f aca="false">B38+1</f>
        <v>33</v>
      </c>
      <c r="C39" s="17" t="n">
        <f aca="false">B39/($B$1+1)</f>
        <v>0.124528301886792</v>
      </c>
      <c r="D39" s="24" t="n">
        <f aca="false">'CalLite Replacement'!B116</f>
        <v>5044</v>
      </c>
      <c r="E39" s="24" t="n">
        <f aca="false">'CalLite Replacement'!C182</f>
        <v>257.5994529</v>
      </c>
      <c r="F39" s="24" t="n">
        <f aca="false">'CalLite Replacement'!D182</f>
        <v>852.7134816</v>
      </c>
      <c r="G39" s="38" t="n">
        <v>228.681803278689</v>
      </c>
      <c r="H39" s="24" t="n">
        <f aca="false">'CalLite Replacement'!E243</f>
        <v>1008.429086</v>
      </c>
      <c r="I39" s="24" t="n">
        <f aca="false">'CalLite Replacement'!F173</f>
        <v>221.4009414</v>
      </c>
      <c r="J39" s="24" t="n">
        <f aca="false">'CalLite Replacement'!G173</f>
        <v>472.1301869</v>
      </c>
      <c r="K39" s="24" t="n">
        <f aca="false">'CalLite Replacement'!H27</f>
        <v>399.1</v>
      </c>
      <c r="L39" s="24" t="n">
        <f aca="false">'CalLite Replacement'!I38</f>
        <v>200</v>
      </c>
      <c r="M39" s="24" t="n">
        <f aca="false">'CalLite Replacement'!J219</f>
        <v>878.3041491</v>
      </c>
      <c r="N39" s="24" t="n">
        <f aca="false">'CalLite Replacement'!K182</f>
        <v>1524.568153</v>
      </c>
      <c r="O39" s="24" t="n">
        <f aca="false">'CalLite Replacement'!L182</f>
        <v>1149.201157</v>
      </c>
      <c r="P39" s="24" t="n">
        <f aca="false">'CalLite Replacement'!M182</f>
        <v>642.7316083</v>
      </c>
      <c r="Q39" s="24" t="n">
        <f aca="false">'CalLite Replacement'!N182</f>
        <v>172.4603531</v>
      </c>
      <c r="R39" s="24" t="n">
        <f aca="false">'CalLite Replacement'!O203</f>
        <v>8091</v>
      </c>
      <c r="S39" s="24" t="n">
        <f aca="false">'CalLite Replacement'!P204</f>
        <v>1166</v>
      </c>
      <c r="T39" s="24" t="n">
        <f aca="false">'CalLite Replacement'!Q182</f>
        <v>546.1964467</v>
      </c>
      <c r="U39" s="39" t="n">
        <v>1802</v>
      </c>
      <c r="V39" s="24" t="n">
        <f aca="false">'CalLite Replacement'!R182</f>
        <v>116.1303051</v>
      </c>
      <c r="W39" s="24" t="n">
        <f aca="false">'CalLite Replacement'!S154</f>
        <v>14255</v>
      </c>
      <c r="X39" s="24" t="n">
        <f aca="false">'CalLite Replacement'!T173</f>
        <v>13818</v>
      </c>
      <c r="Y39" s="24" t="n">
        <f aca="false">'CalLite Replacement'!U201</f>
        <v>32966</v>
      </c>
      <c r="Z39" s="24" t="n">
        <f aca="false">'CalLite Replacement'!V79</f>
        <v>2666</v>
      </c>
      <c r="AA39" s="24" t="n">
        <f aca="false">'CalLite Replacement'!W117</f>
        <v>3988</v>
      </c>
      <c r="AB39" s="24" t="n">
        <f aca="false">'CalLite Replacement'!X274</f>
        <v>1504</v>
      </c>
      <c r="AC39" s="24" t="n">
        <f aca="false">'CalLite Replacement'!Y173</f>
        <v>740.350404</v>
      </c>
      <c r="AD39" s="24" t="n">
        <f aca="false">'CalLite Replacement'!Z182</f>
        <v>531.4614764</v>
      </c>
      <c r="AE39" s="24" t="n">
        <f aca="false">'CalLite Replacement'!AA244</f>
        <v>1661</v>
      </c>
      <c r="AF39" s="24" t="n">
        <f aca="false">'CalLite Replacement'!AB148</f>
        <v>4429</v>
      </c>
    </row>
    <row r="40" customFormat="false" ht="15" hidden="false" customHeight="false" outlineLevel="0" collapsed="false">
      <c r="A40" s="40" t="n">
        <v>9436</v>
      </c>
      <c r="B40" s="24" t="n">
        <f aca="false">B39+1</f>
        <v>34</v>
      </c>
      <c r="C40" s="17" t="n">
        <f aca="false">B40/($B$1+1)</f>
        <v>0.128301886792453</v>
      </c>
      <c r="D40" s="24" t="n">
        <f aca="false">'CalLite Replacement'!B201</f>
        <v>5023</v>
      </c>
      <c r="E40" s="24" t="n">
        <f aca="false">'CalLite Replacement'!C112</f>
        <v>256.9077539</v>
      </c>
      <c r="F40" s="24" t="n">
        <f aca="false">'CalLite Replacement'!D112</f>
        <v>850.4237987</v>
      </c>
      <c r="G40" s="38" t="n">
        <v>207.281803278689</v>
      </c>
      <c r="H40" s="24" t="n">
        <f aca="false">'CalLite Replacement'!E163</f>
        <v>1006.459682</v>
      </c>
      <c r="I40" s="24" t="n">
        <f aca="false">'CalLite Replacement'!F112</f>
        <v>219.0699235</v>
      </c>
      <c r="J40" s="24" t="n">
        <f aca="false">'CalLite Replacement'!G112</f>
        <v>467.1593684</v>
      </c>
      <c r="K40" s="24" t="n">
        <f aca="false">'CalLite Replacement'!H208</f>
        <v>395.6</v>
      </c>
      <c r="L40" s="24" t="n">
        <f aca="false">'CalLite Replacement'!I39</f>
        <v>200</v>
      </c>
      <c r="M40" s="24" t="n">
        <f aca="false">'CalLite Replacement'!J191</f>
        <v>856.3278743</v>
      </c>
      <c r="N40" s="24" t="n">
        <f aca="false">'CalLite Replacement'!K112</f>
        <v>1520.474424</v>
      </c>
      <c r="O40" s="24" t="n">
        <f aca="false">'CalLite Replacement'!L112</f>
        <v>1146.115354</v>
      </c>
      <c r="P40" s="24" t="n">
        <f aca="false">'CalLite Replacement'!M112</f>
        <v>641.0057631</v>
      </c>
      <c r="Q40" s="24" t="n">
        <f aca="false">'CalLite Replacement'!N112</f>
        <v>171.9972673</v>
      </c>
      <c r="R40" s="24" t="n">
        <f aca="false">'CalLite Replacement'!O155</f>
        <v>7975</v>
      </c>
      <c r="S40" s="24" t="n">
        <f aca="false">'CalLite Replacement'!P128</f>
        <v>1139</v>
      </c>
      <c r="T40" s="24" t="n">
        <f aca="false">'CalLite Replacement'!Q112</f>
        <v>544.729815</v>
      </c>
      <c r="U40" s="39" t="n">
        <v>1779</v>
      </c>
      <c r="V40" s="24" t="n">
        <f aca="false">'CalLite Replacement'!R112</f>
        <v>115.8184752</v>
      </c>
      <c r="W40" s="24" t="n">
        <f aca="false">'CalLite Replacement'!S190</f>
        <v>14071</v>
      </c>
      <c r="X40" s="24" t="n">
        <f aca="false">'CalLite Replacement'!T125</f>
        <v>13735</v>
      </c>
      <c r="Y40" s="24" t="n">
        <f aca="false">'CalLite Replacement'!U153</f>
        <v>32506</v>
      </c>
      <c r="Z40" s="24" t="n">
        <f aca="false">'CalLite Replacement'!V187</f>
        <v>2663</v>
      </c>
      <c r="AA40" s="24" t="n">
        <f aca="false">'CalLite Replacement'!W32</f>
        <v>3963</v>
      </c>
      <c r="AB40" s="24" t="n">
        <f aca="false">'CalLite Replacement'!X68</f>
        <v>1315</v>
      </c>
      <c r="AC40" s="24" t="n">
        <f aca="false">'CalLite Replacement'!Y112</f>
        <v>732.5556313</v>
      </c>
      <c r="AD40" s="24" t="n">
        <f aca="false">'CalLite Replacement'!Z112</f>
        <v>530.0344106</v>
      </c>
      <c r="AE40" s="24" t="n">
        <f aca="false">'CalLite Replacement'!AA148</f>
        <v>1605</v>
      </c>
      <c r="AF40" s="24" t="n">
        <f aca="false">'CalLite Replacement'!AB176</f>
        <v>4347</v>
      </c>
    </row>
    <row r="41" customFormat="false" ht="15" hidden="false" customHeight="false" outlineLevel="0" collapsed="false">
      <c r="A41" s="40" t="n">
        <v>9466</v>
      </c>
      <c r="B41" s="24" t="n">
        <f aca="false">B40+1</f>
        <v>35</v>
      </c>
      <c r="C41" s="17" t="n">
        <f aca="false">B41/($B$1+1)</f>
        <v>0.132075471698113</v>
      </c>
      <c r="D41" s="24" t="n">
        <f aca="false">'CalLite Replacement'!B178</f>
        <v>4894</v>
      </c>
      <c r="E41" s="24" t="n">
        <f aca="false">'CalLite Replacement'!C151</f>
        <v>253.235822</v>
      </c>
      <c r="F41" s="24" t="n">
        <f aca="false">'CalLite Replacement'!D151</f>
        <v>838.2688589</v>
      </c>
      <c r="G41" s="38" t="n">
        <v>206.211803278689</v>
      </c>
      <c r="H41" s="24" t="n">
        <f aca="false">'CalLite Replacement'!E222</f>
        <v>1003.587488</v>
      </c>
      <c r="I41" s="24" t="n">
        <f aca="false">'CalLite Replacement'!F245</f>
        <v>214.7283781</v>
      </c>
      <c r="J41" s="24" t="n">
        <f aca="false">'CalLite Replacement'!G245</f>
        <v>457.9011664</v>
      </c>
      <c r="K41" s="24" t="n">
        <f aca="false">'CalLite Replacement'!H210</f>
        <v>380.6</v>
      </c>
      <c r="L41" s="24" t="n">
        <f aca="false">'CalLite Replacement'!I40</f>
        <v>200</v>
      </c>
      <c r="M41" s="24" t="n">
        <f aca="false">'CalLite Replacement'!J111</f>
        <v>854.6167972</v>
      </c>
      <c r="N41" s="24" t="n">
        <f aca="false">'CalLite Replacement'!K151</f>
        <v>1498.742583</v>
      </c>
      <c r="O41" s="24" t="n">
        <f aca="false">'CalLite Replacement'!L151</f>
        <v>1129.734153</v>
      </c>
      <c r="P41" s="24" t="n">
        <f aca="false">'CalLite Replacement'!M151</f>
        <v>631.8439939</v>
      </c>
      <c r="Q41" s="24" t="n">
        <f aca="false">'CalLite Replacement'!N151</f>
        <v>169.5389442</v>
      </c>
      <c r="R41" s="24" t="n">
        <f aca="false">'CalLite Replacement'!O20</f>
        <v>7779</v>
      </c>
      <c r="S41" s="24" t="n">
        <f aca="false">'CalLite Replacement'!P129</f>
        <v>1100</v>
      </c>
      <c r="T41" s="24" t="n">
        <f aca="false">'CalLite Replacement'!Q151</f>
        <v>536.944099</v>
      </c>
      <c r="U41" s="39" t="n">
        <v>1747</v>
      </c>
      <c r="V41" s="24" t="n">
        <f aca="false">'CalLite Replacement'!R151</f>
        <v>114.1631046</v>
      </c>
      <c r="W41" s="24" t="n">
        <f aca="false">'CalLite Replacement'!S235</f>
        <v>13876</v>
      </c>
      <c r="X41" s="24" t="n">
        <f aca="false">'CalLite Replacement'!T20</f>
        <v>13715</v>
      </c>
      <c r="Y41" s="24" t="n">
        <f aca="false">'CalLite Replacement'!U125</f>
        <v>32471</v>
      </c>
      <c r="Z41" s="24" t="n">
        <f aca="false">'CalLite Replacement'!V82</f>
        <v>2557</v>
      </c>
      <c r="AA41" s="24" t="n">
        <f aca="false">'CalLite Replacement'!W200</f>
        <v>3961</v>
      </c>
      <c r="AB41" s="24" t="n">
        <f aca="false">'CalLite Replacement'!X270</f>
        <v>1309</v>
      </c>
      <c r="AC41" s="24" t="n">
        <f aca="false">'CalLite Replacement'!Y245</f>
        <v>718.0377847</v>
      </c>
      <c r="AD41" s="24" t="n">
        <f aca="false">'CalLite Replacement'!Z151</f>
        <v>522.4587332</v>
      </c>
      <c r="AE41" s="24" t="n">
        <f aca="false">'CalLite Replacement'!AA29</f>
        <v>1599</v>
      </c>
      <c r="AF41" s="24" t="n">
        <f aca="false">'CalLite Replacement'!AB198</f>
        <v>4310</v>
      </c>
    </row>
    <row r="42" customFormat="false" ht="15" hidden="false" customHeight="false" outlineLevel="0" collapsed="false">
      <c r="A42" s="40" t="n">
        <v>9497</v>
      </c>
      <c r="B42" s="24" t="n">
        <f aca="false">B41+1</f>
        <v>36</v>
      </c>
      <c r="C42" s="17" t="n">
        <f aca="false">B42/($B$1+1)</f>
        <v>0.135849056603774</v>
      </c>
      <c r="D42" s="24" t="n">
        <f aca="false">'CalLite Replacement'!B82</f>
        <v>4883</v>
      </c>
      <c r="E42" s="24" t="n">
        <f aca="false">'CalLite Replacement'!C52</f>
        <v>252.2529541</v>
      </c>
      <c r="F42" s="24" t="n">
        <f aca="false">'CalLite Replacement'!D52</f>
        <v>835.0153399</v>
      </c>
      <c r="G42" s="38" t="n">
        <v>205.299672131148</v>
      </c>
      <c r="H42" s="24" t="n">
        <f aca="false">'CalLite Replacement'!E187</f>
        <v>990.8159389</v>
      </c>
      <c r="I42" s="24" t="n">
        <f aca="false">'CalLite Replacement'!F182</f>
        <v>214.1950515</v>
      </c>
      <c r="J42" s="24" t="n">
        <f aca="false">'CalLite Replacement'!G182</f>
        <v>456.7638651</v>
      </c>
      <c r="K42" s="24" t="n">
        <f aca="false">'CalLite Replacement'!H19</f>
        <v>377.1</v>
      </c>
      <c r="L42" s="24" t="n">
        <f aca="false">'CalLite Replacement'!I41</f>
        <v>200</v>
      </c>
      <c r="M42" s="24" t="n">
        <f aca="false">'CalLite Replacement'!J247</f>
        <v>854.388344</v>
      </c>
      <c r="N42" s="24" t="n">
        <f aca="false">'CalLite Replacement'!K52</f>
        <v>1492.925609</v>
      </c>
      <c r="O42" s="24" t="n">
        <f aca="false">'CalLite Replacement'!L52</f>
        <v>1125.349388</v>
      </c>
      <c r="P42" s="24" t="n">
        <f aca="false">'CalLite Replacement'!M52</f>
        <v>629.3916585</v>
      </c>
      <c r="Q42" s="24" t="n">
        <f aca="false">'CalLite Replacement'!N52</f>
        <v>168.8809236</v>
      </c>
      <c r="R42" s="24" t="n">
        <f aca="false">'CalLite Replacement'!O24</f>
        <v>7368</v>
      </c>
      <c r="S42" s="24" t="n">
        <f aca="false">'CalLite Replacement'!P156</f>
        <v>1021</v>
      </c>
      <c r="T42" s="24" t="n">
        <f aca="false">'CalLite Replacement'!Q52</f>
        <v>534.8600924</v>
      </c>
      <c r="U42" s="39" t="n">
        <v>1733</v>
      </c>
      <c r="V42" s="24" t="n">
        <f aca="false">'CalLite Replacement'!R52</f>
        <v>113.7200107</v>
      </c>
      <c r="W42" s="24" t="n">
        <f aca="false">'CalLite Replacement'!S46</f>
        <v>13531</v>
      </c>
      <c r="X42" s="24" t="n">
        <f aca="false">'CalLite Replacement'!T259</f>
        <v>13244</v>
      </c>
      <c r="Y42" s="24" t="n">
        <f aca="false">'CalLite Replacement'!U189</f>
        <v>30336</v>
      </c>
      <c r="Z42" s="24" t="n">
        <f aca="false">'CalLite Replacement'!V236</f>
        <v>2301</v>
      </c>
      <c r="AA42" s="24" t="n">
        <f aca="false">'CalLite Replacement'!W236</f>
        <v>3859</v>
      </c>
      <c r="AB42" s="24" t="n">
        <f aca="false">'CalLite Replacement'!X54</f>
        <v>1166</v>
      </c>
      <c r="AC42" s="24" t="n">
        <f aca="false">'CalLite Replacement'!Y182</f>
        <v>716.2543752</v>
      </c>
      <c r="AD42" s="24" t="n">
        <f aca="false">'CalLite Replacement'!Z52</f>
        <v>520.4309477</v>
      </c>
      <c r="AE42" s="24" t="n">
        <f aca="false">'CalLite Replacement'!AA188</f>
        <v>1567</v>
      </c>
      <c r="AF42" s="24" t="n">
        <f aca="false">'CalLite Replacement'!AB79</f>
        <v>4255</v>
      </c>
    </row>
    <row r="43" customFormat="false" ht="15" hidden="false" customHeight="false" outlineLevel="0" collapsed="false">
      <c r="A43" s="40" t="n">
        <v>9528</v>
      </c>
      <c r="B43" s="24" t="n">
        <f aca="false">B42+1</f>
        <v>37</v>
      </c>
      <c r="C43" s="17" t="n">
        <f aca="false">B43/($B$1+1)</f>
        <v>0.139622641509434</v>
      </c>
      <c r="D43" s="24" t="n">
        <f aca="false">'CalLite Replacement'!B238</f>
        <v>4868</v>
      </c>
      <c r="E43" s="24" t="n">
        <f aca="false">'CalLite Replacement'!C270</f>
        <v>249.7668725</v>
      </c>
      <c r="F43" s="24" t="n">
        <f aca="false">'CalLite Replacement'!D270</f>
        <v>826.7858377</v>
      </c>
      <c r="G43" s="38" t="n">
        <v>186.443114754098</v>
      </c>
      <c r="H43" s="24" t="n">
        <f aca="false">'CalLite Replacement'!E246</f>
        <v>986.7109428</v>
      </c>
      <c r="I43" s="24" t="n">
        <f aca="false">'CalLite Replacement'!F148</f>
        <v>213.0310779</v>
      </c>
      <c r="J43" s="24" t="n">
        <f aca="false">'CalLite Replacement'!G148</f>
        <v>454.2817298</v>
      </c>
      <c r="K43" s="24" t="n">
        <f aca="false">'CalLite Replacement'!H232</f>
        <v>350.3</v>
      </c>
      <c r="L43" s="24" t="n">
        <f aca="false">'CalLite Replacement'!I42</f>
        <v>200</v>
      </c>
      <c r="M43" s="24" t="n">
        <f aca="false">'CalLite Replacement'!J223</f>
        <v>814.7851288</v>
      </c>
      <c r="N43" s="24" t="n">
        <f aca="false">'CalLite Replacement'!K270</f>
        <v>1478.212066</v>
      </c>
      <c r="O43" s="24" t="n">
        <f aca="false">'CalLite Replacement'!L270</f>
        <v>1114.258496</v>
      </c>
      <c r="P43" s="24" t="n">
        <f aca="false">'CalLite Replacement'!M270</f>
        <v>623.1886826</v>
      </c>
      <c r="Q43" s="24" t="n">
        <f aca="false">'CalLite Replacement'!N270</f>
        <v>167.2165159</v>
      </c>
      <c r="R43" s="24" t="n">
        <f aca="false">'CalLite Replacement'!O119</f>
        <v>7276</v>
      </c>
      <c r="S43" s="24" t="n">
        <f aca="false">'CalLite Replacement'!P208</f>
        <v>1018</v>
      </c>
      <c r="T43" s="24" t="n">
        <f aca="false">'CalLite Replacement'!Q270</f>
        <v>529.5887733</v>
      </c>
      <c r="U43" s="39" t="n">
        <v>1730</v>
      </c>
      <c r="V43" s="24" t="n">
        <f aca="false">'CalLite Replacement'!R270</f>
        <v>112.5992419</v>
      </c>
      <c r="W43" s="24" t="n">
        <f aca="false">'CalLite Replacement'!S33</f>
        <v>13500</v>
      </c>
      <c r="X43" s="24" t="n">
        <f aca="false">'CalLite Replacement'!T149</f>
        <v>12776</v>
      </c>
      <c r="Y43" s="24" t="n">
        <f aca="false">'CalLite Replacement'!U128</f>
        <v>29915</v>
      </c>
      <c r="Z43" s="24" t="n">
        <f aca="false">'CalLite Replacement'!V155</f>
        <v>2021</v>
      </c>
      <c r="AA43" s="24" t="n">
        <f aca="false">'CalLite Replacement'!W80</f>
        <v>3797</v>
      </c>
      <c r="AB43" s="24" t="n">
        <f aca="false">'CalLite Replacement'!X34</f>
        <v>1153</v>
      </c>
      <c r="AC43" s="24" t="n">
        <f aca="false">'CalLite Replacement'!Y148</f>
        <v>712.3621227</v>
      </c>
      <c r="AD43" s="24" t="n">
        <f aca="false">'CalLite Replacement'!Z270</f>
        <v>515.3018352</v>
      </c>
      <c r="AE43" s="24" t="n">
        <f aca="false">'CalLite Replacement'!AA30</f>
        <v>1565</v>
      </c>
      <c r="AF43" s="24" t="n">
        <f aca="false">'CalLite Replacement'!AB210</f>
        <v>4228</v>
      </c>
    </row>
    <row r="44" customFormat="false" ht="15" hidden="false" customHeight="false" outlineLevel="0" collapsed="false">
      <c r="A44" s="40" t="n">
        <v>9556</v>
      </c>
      <c r="B44" s="24" t="n">
        <f aca="false">B43+1</f>
        <v>38</v>
      </c>
      <c r="C44" s="17" t="n">
        <f aca="false">B44/($B$1+1)</f>
        <v>0.143396226415094</v>
      </c>
      <c r="D44" s="24" t="n">
        <f aca="false">'CalLite Replacement'!B58</f>
        <v>4794</v>
      </c>
      <c r="E44" s="24" t="n">
        <f aca="false">'CalLite Replacement'!C234</f>
        <v>247.5306728</v>
      </c>
      <c r="F44" s="24" t="n">
        <f aca="false">'CalLite Replacement'!D234</f>
        <v>819.3835018</v>
      </c>
      <c r="G44" s="38" t="n">
        <v>185.61868852459</v>
      </c>
      <c r="H44" s="24" t="n">
        <f aca="false">'CalLite Replacement'!E223</f>
        <v>975.3926079</v>
      </c>
      <c r="I44" s="24" t="n">
        <f aca="false">'CalLite Replacement'!F51</f>
        <v>205.7112915</v>
      </c>
      <c r="J44" s="24" t="n">
        <f aca="false">'CalLite Replacement'!G51</f>
        <v>438.6725274</v>
      </c>
      <c r="K44" s="24" t="n">
        <f aca="false">'CalLite Replacement'!H78</f>
        <v>347.2</v>
      </c>
      <c r="L44" s="24" t="n">
        <f aca="false">'CalLite Replacement'!I43</f>
        <v>200</v>
      </c>
      <c r="M44" s="24" t="n">
        <f aca="false">'CalLite Replacement'!J29</f>
        <v>791.3710626</v>
      </c>
      <c r="N44" s="24" t="n">
        <f aca="false">'CalLite Replacement'!K234</f>
        <v>1464.977415</v>
      </c>
      <c r="O44" s="24" t="n">
        <f aca="false">'CalLite Replacement'!L234</f>
        <v>1104.282375</v>
      </c>
      <c r="P44" s="24" t="n">
        <f aca="false">'CalLite Replacement'!M234</f>
        <v>617.6091821</v>
      </c>
      <c r="Q44" s="24" t="n">
        <f aca="false">'CalLite Replacement'!N234</f>
        <v>165.7194017</v>
      </c>
      <c r="R44" s="24" t="n">
        <f aca="false">'CalLite Replacement'!O62</f>
        <v>7191</v>
      </c>
      <c r="S44" s="24" t="n">
        <f aca="false">'CalLite Replacement'!P240</f>
        <v>1010</v>
      </c>
      <c r="T44" s="24" t="n">
        <f aca="false">'CalLite Replacement'!Q234</f>
        <v>524.8472867</v>
      </c>
      <c r="U44" s="39" t="n">
        <v>1719</v>
      </c>
      <c r="V44" s="24" t="n">
        <f aca="false">'CalLite Replacement'!R234</f>
        <v>111.5911243</v>
      </c>
      <c r="W44" s="24" t="n">
        <f aca="false">'CalLite Replacement'!S176</f>
        <v>13421</v>
      </c>
      <c r="X44" s="24" t="n">
        <f aca="false">'CalLite Replacement'!T208</f>
        <v>12502</v>
      </c>
      <c r="Y44" s="24" t="n">
        <f aca="false">'CalLite Replacement'!U20</f>
        <v>28707</v>
      </c>
      <c r="Z44" s="24" t="n">
        <f aca="false">'CalLite Replacement'!V272</f>
        <v>1940</v>
      </c>
      <c r="AA44" s="24" t="n">
        <f aca="false">'CalLite Replacement'!W245</f>
        <v>3785</v>
      </c>
      <c r="AB44" s="24" t="n">
        <f aca="false">'CalLite Replacement'!X42</f>
        <v>1150</v>
      </c>
      <c r="AC44" s="24" t="n">
        <f aca="false">'CalLite Replacement'!Y51</f>
        <v>687.8852314</v>
      </c>
      <c r="AD44" s="24" t="n">
        <f aca="false">'CalLite Replacement'!Z234</f>
        <v>510.6882617</v>
      </c>
      <c r="AE44" s="24" t="n">
        <f aca="false">'CalLite Replacement'!AA28</f>
        <v>1504</v>
      </c>
      <c r="AF44" s="24" t="n">
        <f aca="false">'CalLite Replacement'!AB177</f>
        <v>4114</v>
      </c>
    </row>
    <row r="45" customFormat="false" ht="15" hidden="false" customHeight="false" outlineLevel="0" collapsed="false">
      <c r="A45" s="40" t="n">
        <v>9587</v>
      </c>
      <c r="B45" s="24" t="n">
        <f aca="false">B44+1</f>
        <v>39</v>
      </c>
      <c r="C45" s="17" t="n">
        <f aca="false">B45/($B$1+1)</f>
        <v>0.147169811320755</v>
      </c>
      <c r="D45" s="24" t="n">
        <f aca="false">'CalLite Replacement'!B78</f>
        <v>4785</v>
      </c>
      <c r="E45" s="24" t="n">
        <f aca="false">'CalLite Replacement'!C30</f>
        <v>246.5615744</v>
      </c>
      <c r="F45" s="24" t="n">
        <f aca="false">'CalLite Replacement'!D30</f>
        <v>816.1755633</v>
      </c>
      <c r="G45" s="38" t="n">
        <v>171.428032786885</v>
      </c>
      <c r="H45" s="24" t="n">
        <f aca="false">'CalLite Replacement'!E43</f>
        <v>975.2491757</v>
      </c>
      <c r="I45" s="24" t="n">
        <f aca="false">'CalLite Replacement'!F234</f>
        <v>203.6539768</v>
      </c>
      <c r="J45" s="24" t="n">
        <f aca="false">'CalLite Replacement'!G234</f>
        <v>434.2853717</v>
      </c>
      <c r="K45" s="24" t="n">
        <f aca="false">'CalLite Replacement'!H76</f>
        <v>336.2</v>
      </c>
      <c r="L45" s="24" t="n">
        <f aca="false">'CalLite Replacement'!I44</f>
        <v>200</v>
      </c>
      <c r="M45" s="24" t="n">
        <f aca="false">'CalLite Replacement'!J220</f>
        <v>777.9481419</v>
      </c>
      <c r="N45" s="24" t="n">
        <f aca="false">'CalLite Replacement'!K30</f>
        <v>1459.241935</v>
      </c>
      <c r="O45" s="24" t="n">
        <f aca="false">'CalLite Replacement'!L30</f>
        <v>1099.959039</v>
      </c>
      <c r="P45" s="24" t="n">
        <f aca="false">'CalLite Replacement'!M30</f>
        <v>615.1912029</v>
      </c>
      <c r="Q45" s="24" t="n">
        <f aca="false">'CalLite Replacement'!N30</f>
        <v>165.0705997</v>
      </c>
      <c r="R45" s="24" t="n">
        <f aca="false">'CalLite Replacement'!O263</f>
        <v>7148</v>
      </c>
      <c r="S45" s="24" t="n">
        <f aca="false">'CalLite Replacement'!P21</f>
        <v>994.2</v>
      </c>
      <c r="T45" s="24" t="n">
        <f aca="false">'CalLite Replacement'!Q30</f>
        <v>522.7924762</v>
      </c>
      <c r="U45" s="39" t="n">
        <v>1712</v>
      </c>
      <c r="V45" s="24" t="n">
        <f aca="false">'CalLite Replacement'!R30</f>
        <v>111.1542379</v>
      </c>
      <c r="W45" s="24" t="n">
        <f aca="false">'CalLite Replacement'!S178</f>
        <v>13389</v>
      </c>
      <c r="X45" s="24" t="n">
        <f aca="false">'CalLite Replacement'!T201</f>
        <v>12449</v>
      </c>
      <c r="Y45" s="24" t="n">
        <f aca="false">'CalLite Replacement'!U149</f>
        <v>28415</v>
      </c>
      <c r="Z45" s="24" t="n">
        <f aca="false">'CalLite Replacement'!V164</f>
        <v>1899</v>
      </c>
      <c r="AA45" s="24" t="n">
        <f aca="false">'CalLite Replacement'!W202</f>
        <v>3769</v>
      </c>
      <c r="AB45" s="24" t="n">
        <f aca="false">'CalLite Replacement'!X154</f>
        <v>1145</v>
      </c>
      <c r="AC45" s="24" t="n">
        <f aca="false">'CalLite Replacement'!Y234</f>
        <v>681.0057041</v>
      </c>
      <c r="AD45" s="24" t="n">
        <f aca="false">'CalLite Replacement'!Z30</f>
        <v>508.6888846</v>
      </c>
      <c r="AE45" s="24" t="n">
        <f aca="false">'CalLite Replacement'!AA163</f>
        <v>1429</v>
      </c>
      <c r="AF45" s="24" t="n">
        <f aca="false">'CalLite Replacement'!AB116</f>
        <v>3998</v>
      </c>
    </row>
    <row r="46" customFormat="false" ht="15" hidden="false" customHeight="false" outlineLevel="0" collapsed="false">
      <c r="A46" s="40" t="n">
        <v>9617</v>
      </c>
      <c r="B46" s="24" t="n">
        <f aca="false">B45+1</f>
        <v>40</v>
      </c>
      <c r="C46" s="17" t="n">
        <f aca="false">B46/($B$1+1)</f>
        <v>0.150943396226415</v>
      </c>
      <c r="D46" s="24" t="n">
        <f aca="false">'CalLite Replacement'!B143</f>
        <v>4745</v>
      </c>
      <c r="E46" s="24" t="n">
        <f aca="false">'CalLite Replacement'!C236</f>
        <v>239.7732868</v>
      </c>
      <c r="F46" s="24" t="n">
        <f aca="false">'CalLite Replacement'!D236</f>
        <v>793.7047686</v>
      </c>
      <c r="G46" s="38" t="n">
        <v>169.744098360656</v>
      </c>
      <c r="H46" s="24" t="n">
        <f aca="false">'CalLite Replacement'!E32</f>
        <v>949.9309636</v>
      </c>
      <c r="I46" s="24" t="n">
        <f aca="false">'CalLite Replacement'!F89</f>
        <v>194.8628196</v>
      </c>
      <c r="J46" s="24" t="n">
        <f aca="false">'CalLite Replacement'!G89</f>
        <v>415.5385197</v>
      </c>
      <c r="K46" s="24" t="n">
        <f aca="false">'CalLite Replacement'!H173</f>
        <v>308</v>
      </c>
      <c r="L46" s="24" t="n">
        <f aca="false">'CalLite Replacement'!I53</f>
        <v>200</v>
      </c>
      <c r="M46" s="24" t="n">
        <f aca="false">'CalLite Replacement'!J41</f>
        <v>776.6077806</v>
      </c>
      <c r="N46" s="24" t="n">
        <f aca="false">'CalLite Replacement'!K236</f>
        <v>1419.066356</v>
      </c>
      <c r="O46" s="24" t="n">
        <f aca="false">'CalLite Replacement'!L236</f>
        <v>1069.67517</v>
      </c>
      <c r="P46" s="24" t="n">
        <f aca="false">'CalLite Replacement'!M236</f>
        <v>598.2538725</v>
      </c>
      <c r="Q46" s="24" t="n">
        <f aca="false">'CalLite Replacement'!N236</f>
        <v>160.5259065</v>
      </c>
      <c r="R46" s="24" t="n">
        <f aca="false">'CalLite Replacement'!O276</f>
        <v>7139</v>
      </c>
      <c r="S46" s="24" t="n">
        <f aca="false">'CalLite Replacement'!P192</f>
        <v>979</v>
      </c>
      <c r="T46" s="24" t="n">
        <f aca="false">'CalLite Replacement'!Q236</f>
        <v>508.3990504</v>
      </c>
      <c r="U46" s="39" t="n">
        <v>1698</v>
      </c>
      <c r="V46" s="24" t="n">
        <f aca="false">'CalLite Replacement'!R236</f>
        <v>108.09396</v>
      </c>
      <c r="W46" s="24" t="n">
        <f aca="false">'CalLite Replacement'!S210</f>
        <v>13279</v>
      </c>
      <c r="X46" s="24" t="n">
        <f aca="false">'CalLite Replacement'!T272</f>
        <v>12366</v>
      </c>
      <c r="Y46" s="24" t="n">
        <f aca="false">'CalLite Replacement'!U208</f>
        <v>27079</v>
      </c>
      <c r="Z46" s="24" t="n">
        <f aca="false">'CalLite Replacement'!V81</f>
        <v>1897</v>
      </c>
      <c r="AA46" s="24" t="n">
        <f aca="false">'CalLite Replacement'!W79</f>
        <v>3196</v>
      </c>
      <c r="AB46" s="24" t="n">
        <f aca="false">'CalLite Replacement'!X46</f>
        <v>1137</v>
      </c>
      <c r="AC46" s="24" t="n">
        <f aca="false">'CalLite Replacement'!Y89</f>
        <v>651.608644</v>
      </c>
      <c r="AD46" s="24" t="n">
        <f aca="false">'CalLite Replacement'!Z236</f>
        <v>494.6837563</v>
      </c>
      <c r="AE46" s="24" t="n">
        <f aca="false">'CalLite Replacement'!AA161</f>
        <v>1402</v>
      </c>
      <c r="AF46" s="24" t="n">
        <f aca="false">'CalLite Replacement'!AB235</f>
        <v>3932</v>
      </c>
    </row>
    <row r="47" customFormat="false" ht="15" hidden="false" customHeight="false" outlineLevel="0" collapsed="false">
      <c r="A47" s="40" t="n">
        <v>9648</v>
      </c>
      <c r="B47" s="24" t="n">
        <f aca="false">B46+1</f>
        <v>41</v>
      </c>
      <c r="C47" s="17" t="n">
        <f aca="false">B47/($B$1+1)</f>
        <v>0.154716981132075</v>
      </c>
      <c r="D47" s="24" t="n">
        <f aca="false">'CalLite Replacement'!B140</f>
        <v>4744</v>
      </c>
      <c r="E47" s="24" t="n">
        <f aca="false">'CalLite Replacement'!C162</f>
        <v>239.4044333</v>
      </c>
      <c r="F47" s="24" t="n">
        <f aca="false">'CalLite Replacement'!D162</f>
        <v>792.4837788</v>
      </c>
      <c r="G47" s="38" t="n">
        <v>169.709016393443</v>
      </c>
      <c r="H47" s="24" t="n">
        <f aca="false">'CalLite Replacement'!E175</f>
        <v>936.8894055</v>
      </c>
      <c r="I47" s="24" t="n">
        <f aca="false">'CalLite Replacement'!F270</f>
        <v>193.5116651</v>
      </c>
      <c r="J47" s="24" t="n">
        <f aca="false">'CalLite Replacement'!G270</f>
        <v>412.6572273</v>
      </c>
      <c r="K47" s="24" t="n">
        <f aca="false">'CalLite Replacement'!H77</f>
        <v>288.2</v>
      </c>
      <c r="L47" s="24" t="n">
        <f aca="false">'CalLite Replacement'!I146</f>
        <v>200</v>
      </c>
      <c r="M47" s="24" t="n">
        <f aca="false">'CalLite Replacement'!J234</f>
        <v>761.7248717</v>
      </c>
      <c r="N47" s="24" t="n">
        <f aca="false">'CalLite Replacement'!K162</f>
        <v>1416.883346</v>
      </c>
      <c r="O47" s="24" t="n">
        <f aca="false">'CalLite Replacement'!L162</f>
        <v>1068.029643</v>
      </c>
      <c r="P47" s="24" t="n">
        <f aca="false">'CalLite Replacement'!M162</f>
        <v>597.3335531</v>
      </c>
      <c r="Q47" s="24" t="n">
        <f aca="false">'CalLite Replacement'!N162</f>
        <v>160.2789627</v>
      </c>
      <c r="R47" s="24" t="n">
        <f aca="false">'CalLite Replacement'!O118</f>
        <v>7064</v>
      </c>
      <c r="S47" s="24" t="n">
        <f aca="false">'CalLite Replacement'!P27</f>
        <v>963.3</v>
      </c>
      <c r="T47" s="24" t="n">
        <f aca="false">'CalLite Replacement'!Q162</f>
        <v>507.6169585</v>
      </c>
      <c r="U47" s="39" t="n">
        <v>1684</v>
      </c>
      <c r="V47" s="24" t="n">
        <f aca="false">'CalLite Replacement'!R162</f>
        <v>107.9276745</v>
      </c>
      <c r="W47" s="24" t="n">
        <f aca="false">'CalLite Replacement'!S127</f>
        <v>13216</v>
      </c>
      <c r="X47" s="24" t="n">
        <f aca="false">'CalLite Replacement'!T273</f>
        <v>11502</v>
      </c>
      <c r="Y47" s="24" t="n">
        <f aca="false">'CalLite Replacement'!U259</f>
        <v>27015</v>
      </c>
      <c r="Z47" s="24" t="n">
        <f aca="false">'CalLite Replacement'!V148</f>
        <v>1802</v>
      </c>
      <c r="AA47" s="24" t="n">
        <f aca="false">'CalLite Replacement'!W190</f>
        <v>3109</v>
      </c>
      <c r="AB47" s="24" t="n">
        <f aca="false">'CalLite Replacement'!X58</f>
        <v>1106</v>
      </c>
      <c r="AC47" s="24" t="n">
        <f aca="false">'CalLite Replacement'!Y270</f>
        <v>647.0904709</v>
      </c>
      <c r="AD47" s="24" t="n">
        <f aca="false">'CalLite Replacement'!Z162</f>
        <v>493.9227632</v>
      </c>
      <c r="AE47" s="24" t="n">
        <f aca="false">'CalLite Replacement'!AA191</f>
        <v>1335</v>
      </c>
      <c r="AF47" s="24" t="n">
        <f aca="false">'CalLite Replacement'!AB238</f>
        <v>3659</v>
      </c>
    </row>
    <row r="48" customFormat="false" ht="15" hidden="false" customHeight="false" outlineLevel="0" collapsed="false">
      <c r="A48" s="40" t="n">
        <v>9678</v>
      </c>
      <c r="B48" s="24" t="n">
        <f aca="false">B47+1</f>
        <v>42</v>
      </c>
      <c r="C48" s="17" t="n">
        <f aca="false">B48/($B$1+1)</f>
        <v>0.158490566037736</v>
      </c>
      <c r="D48" s="24" t="n">
        <f aca="false">'CalLite Replacement'!B142</f>
        <v>4738</v>
      </c>
      <c r="E48" s="24" t="n">
        <f aca="false">'CalLite Replacement'!C51</f>
        <v>237.5761372</v>
      </c>
      <c r="F48" s="24" t="n">
        <f aca="false">'CalLite Replacement'!D51</f>
        <v>786.4316978</v>
      </c>
      <c r="G48" s="38" t="n">
        <v>167.99</v>
      </c>
      <c r="H48" s="24" t="n">
        <f aca="false">'CalLite Replacement'!E30</f>
        <v>925.2302346</v>
      </c>
      <c r="I48" s="24" t="n">
        <f aca="false">'CalLite Replacement'!F162</f>
        <v>188.5435579</v>
      </c>
      <c r="J48" s="24" t="n">
        <f aca="false">'CalLite Replacement'!G162</f>
        <v>402.0629029</v>
      </c>
      <c r="K48" s="24" t="n">
        <f aca="false">'CalLite Replacement'!H231</f>
        <v>265</v>
      </c>
      <c r="L48" s="24" t="n">
        <f aca="false">'CalLite Replacement'!I147</f>
        <v>200</v>
      </c>
      <c r="M48" s="24" t="n">
        <f aca="false">'CalLite Replacement'!J168</f>
        <v>737.5001174</v>
      </c>
      <c r="N48" s="24" t="n">
        <f aca="false">'CalLite Replacement'!K51</f>
        <v>1406.062818</v>
      </c>
      <c r="O48" s="24" t="n">
        <f aca="false">'CalLite Replacement'!L51</f>
        <v>1059.873259</v>
      </c>
      <c r="P48" s="24" t="n">
        <f aca="false">'CalLite Replacement'!M51</f>
        <v>592.7718054</v>
      </c>
      <c r="Q48" s="24" t="n">
        <f aca="false">'CalLite Replacement'!N51</f>
        <v>159.054936</v>
      </c>
      <c r="R48" s="24" t="n">
        <f aca="false">'CalLite Replacement'!O223</f>
        <v>6803</v>
      </c>
      <c r="S48" s="24" t="n">
        <f aca="false">'CalLite Replacement'!P243</f>
        <v>947.3</v>
      </c>
      <c r="T48" s="24" t="n">
        <f aca="false">'CalLite Replacement'!Q51</f>
        <v>503.7403632</v>
      </c>
      <c r="U48" s="39" t="n">
        <v>1645</v>
      </c>
      <c r="V48" s="24" t="n">
        <f aca="false">'CalLite Replacement'!R51</f>
        <v>107.1034468</v>
      </c>
      <c r="W48" s="24" t="n">
        <f aca="false">'CalLite Replacement'!S212</f>
        <v>13094</v>
      </c>
      <c r="X48" s="24" t="n">
        <f aca="false">'CalLite Replacement'!T189</f>
        <v>11497</v>
      </c>
      <c r="Y48" s="24" t="n">
        <f aca="false">'CalLite Replacement'!U138</f>
        <v>26724</v>
      </c>
      <c r="Z48" s="24" t="n">
        <f aca="false">'CalLite Replacement'!V56</f>
        <v>1782</v>
      </c>
      <c r="AA48" s="24" t="n">
        <f aca="false">'CalLite Replacement'!W22</f>
        <v>3076</v>
      </c>
      <c r="AB48" s="24" t="n">
        <f aca="false">'CalLite Replacement'!X78</f>
        <v>1103</v>
      </c>
      <c r="AC48" s="24" t="n">
        <f aca="false">'CalLite Replacement'!Y162</f>
        <v>630.4774422</v>
      </c>
      <c r="AD48" s="24" t="n">
        <f aca="false">'CalLite Replacement'!Z51</f>
        <v>490.1507484</v>
      </c>
      <c r="AE48" s="24" t="n">
        <f aca="false">'CalLite Replacement'!AA141</f>
        <v>1333</v>
      </c>
      <c r="AF48" s="24" t="n">
        <f aca="false">'CalLite Replacement'!AB154</f>
        <v>3650</v>
      </c>
    </row>
    <row r="49" customFormat="false" ht="15" hidden="false" customHeight="false" outlineLevel="0" collapsed="false">
      <c r="A49" s="40" t="n">
        <v>9709</v>
      </c>
      <c r="B49" s="24" t="n">
        <f aca="false">B48+1</f>
        <v>43</v>
      </c>
      <c r="C49" s="17" t="n">
        <f aca="false">B49/($B$1+1)</f>
        <v>0.162264150943396</v>
      </c>
      <c r="D49" s="24" t="n">
        <f aca="false">'CalLite Replacement'!B19</f>
        <v>4704</v>
      </c>
      <c r="E49" s="24" t="n">
        <f aca="false">'CalLite Replacement'!C224</f>
        <v>229.7962585</v>
      </c>
      <c r="F49" s="24" t="n">
        <f aca="false">'CalLite Replacement'!D224</f>
        <v>760.6785085</v>
      </c>
      <c r="G49" s="38" t="n">
        <v>167.42868852459</v>
      </c>
      <c r="H49" s="24" t="n">
        <f aca="false">'CalLite Replacement'!E148</f>
        <v>920.8058938</v>
      </c>
      <c r="I49" s="24" t="n">
        <f aca="false">'CalLite Replacement'!F235</f>
        <v>185.2461342</v>
      </c>
      <c r="J49" s="24" t="n">
        <f aca="false">'CalLite Replacement'!G235</f>
        <v>395.0312561</v>
      </c>
      <c r="K49" s="24" t="n">
        <f aca="false">'CalLite Replacement'!H255</f>
        <v>264.5</v>
      </c>
      <c r="L49" s="24" t="n">
        <f aca="false">'CalLite Replacement'!I148</f>
        <v>200</v>
      </c>
      <c r="M49" s="24" t="n">
        <f aca="false">'CalLite Replacement'!J152</f>
        <v>719.0951857</v>
      </c>
      <c r="N49" s="24" t="n">
        <f aca="false">'CalLite Replacement'!K224</f>
        <v>1360.018639</v>
      </c>
      <c r="O49" s="24" t="n">
        <f aca="false">'CalLite Replacement'!L224</f>
        <v>1025.16571</v>
      </c>
      <c r="P49" s="24" t="n">
        <f aca="false">'CalLite Replacement'!M224</f>
        <v>573.3603745</v>
      </c>
      <c r="Q49" s="24" t="n">
        <f aca="false">'CalLite Replacement'!N224</f>
        <v>153.8463821</v>
      </c>
      <c r="R49" s="24" t="n">
        <f aca="false">'CalLite Replacement'!O66</f>
        <v>6692</v>
      </c>
      <c r="S49" s="24" t="n">
        <f aca="false">'CalLite Replacement'!P258</f>
        <v>941.8</v>
      </c>
      <c r="T49" s="24" t="n">
        <f aca="false">'CalLite Replacement'!Q224</f>
        <v>487.2444348</v>
      </c>
      <c r="U49" s="39" t="n">
        <v>1560</v>
      </c>
      <c r="V49" s="24" t="n">
        <f aca="false">'CalLite Replacement'!R224</f>
        <v>103.5961424</v>
      </c>
      <c r="W49" s="24" t="n">
        <f aca="false">'CalLite Replacement'!S20</f>
        <v>12959</v>
      </c>
      <c r="X49" s="24" t="n">
        <f aca="false">'CalLite Replacement'!T223</f>
        <v>11304</v>
      </c>
      <c r="Y49" s="24" t="n">
        <f aca="false">'CalLite Replacement'!U272</f>
        <v>26455</v>
      </c>
      <c r="Z49" s="24" t="n">
        <f aca="false">'CalLite Replacement'!V210</f>
        <v>1684</v>
      </c>
      <c r="AA49" s="24" t="n">
        <f aca="false">'CalLite Replacement'!W201</f>
        <v>2910</v>
      </c>
      <c r="AB49" s="24" t="n">
        <f aca="false">'CalLite Replacement'!X118</f>
        <v>1081</v>
      </c>
      <c r="AC49" s="24" t="n">
        <f aca="false">'CalLite Replacement'!Y235</f>
        <v>619.4510712</v>
      </c>
      <c r="AD49" s="24" t="n">
        <f aca="false">'CalLite Replacement'!Z224</f>
        <v>474.0998376</v>
      </c>
      <c r="AE49" s="24" t="n">
        <f aca="false">'CalLite Replacement'!AA200</f>
        <v>1309</v>
      </c>
      <c r="AF49" s="24" t="n">
        <f aca="false">'CalLite Replacement'!AB21</f>
        <v>3595</v>
      </c>
    </row>
    <row r="50" customFormat="false" ht="15" hidden="false" customHeight="false" outlineLevel="0" collapsed="false">
      <c r="A50" s="40" t="n">
        <v>9740</v>
      </c>
      <c r="B50" s="24" t="n">
        <f aca="false">B49+1</f>
        <v>44</v>
      </c>
      <c r="C50" s="17" t="n">
        <f aca="false">B50/($B$1+1)</f>
        <v>0.166037735849057</v>
      </c>
      <c r="D50" s="24" t="n">
        <f aca="false">'CalLite Replacement'!B22</f>
        <v>4629</v>
      </c>
      <c r="E50" s="24" t="n">
        <f aca="false">'CalLite Replacement'!C149</f>
        <v>220.87863</v>
      </c>
      <c r="F50" s="24" t="n">
        <f aca="false">'CalLite Replacement'!D149</f>
        <v>731.1591058</v>
      </c>
      <c r="G50" s="38" t="n">
        <v>163.955573770492</v>
      </c>
      <c r="H50" s="24" t="n">
        <f aca="false">'CalLite Replacement'!E150</f>
        <v>918.617715</v>
      </c>
      <c r="I50" s="24" t="n">
        <f aca="false">'CalLite Replacement'!F151</f>
        <v>180.3877101</v>
      </c>
      <c r="J50" s="24" t="n">
        <f aca="false">'CalLite Replacement'!G151</f>
        <v>384.6708272</v>
      </c>
      <c r="K50" s="24" t="n">
        <f aca="false">'CalLite Replacement'!H125</f>
        <v>251.3</v>
      </c>
      <c r="L50" s="24" t="n">
        <f aca="false">'CalLite Replacement'!I149</f>
        <v>200</v>
      </c>
      <c r="M50" s="24" t="n">
        <f aca="false">'CalLite Replacement'!J57</f>
        <v>680.6360187</v>
      </c>
      <c r="N50" s="24" t="n">
        <f aca="false">'CalLite Replacement'!K149</f>
        <v>1307.240839</v>
      </c>
      <c r="O50" s="24" t="n">
        <f aca="false">'CalLite Replacement'!L149</f>
        <v>985.3824392</v>
      </c>
      <c r="P50" s="24" t="n">
        <f aca="false">'CalLite Replacement'!M149</f>
        <v>551.1101656</v>
      </c>
      <c r="Q50" s="24" t="n">
        <f aca="false">'CalLite Replacement'!N149</f>
        <v>147.8761158</v>
      </c>
      <c r="R50" s="24" t="n">
        <f aca="false">'CalLite Replacement'!O189</f>
        <v>6642</v>
      </c>
      <c r="S50" s="24" t="n">
        <f aca="false">'CalLite Replacement'!P233</f>
        <v>864.1</v>
      </c>
      <c r="T50" s="24" t="n">
        <f aca="false">'CalLite Replacement'!Q149</f>
        <v>468.336099</v>
      </c>
      <c r="U50" s="39" t="n">
        <v>1559</v>
      </c>
      <c r="V50" s="24" t="n">
        <f aca="false">'CalLite Replacement'!R149</f>
        <v>99.57592074</v>
      </c>
      <c r="W50" s="24" t="n">
        <f aca="false">'CalLite Replacement'!S22</f>
        <v>12910</v>
      </c>
      <c r="X50" s="24" t="n">
        <f aca="false">'CalLite Replacement'!T54</f>
        <v>11182</v>
      </c>
      <c r="Y50" s="24" t="n">
        <f aca="false">'CalLite Replacement'!U223</f>
        <v>25664</v>
      </c>
      <c r="Z50" s="24" t="n">
        <f aca="false">'CalLite Replacement'!V104</f>
        <v>1683</v>
      </c>
      <c r="AA50" s="24" t="n">
        <f aca="false">'CalLite Replacement'!W272</f>
        <v>2836</v>
      </c>
      <c r="AB50" s="24" t="n">
        <f aca="false">'CalLite Replacement'!X157</f>
        <v>1058</v>
      </c>
      <c r="AC50" s="24" t="n">
        <f aca="false">'CalLite Replacement'!Y151</f>
        <v>603.2048156</v>
      </c>
      <c r="AD50" s="24" t="n">
        <f aca="false">'CalLite Replacement'!Z149</f>
        <v>455.7015999</v>
      </c>
      <c r="AE50" s="24" t="n">
        <f aca="false">'CalLite Replacement'!AA160</f>
        <v>1223</v>
      </c>
      <c r="AF50" s="24" t="n">
        <f aca="false">'CalLite Replacement'!AB272</f>
        <v>3573</v>
      </c>
    </row>
    <row r="51" customFormat="false" ht="15" hidden="false" customHeight="false" outlineLevel="0" collapsed="false">
      <c r="A51" s="40" t="n">
        <v>9770</v>
      </c>
      <c r="B51" s="24" t="n">
        <f aca="false">B50+1</f>
        <v>45</v>
      </c>
      <c r="C51" s="17" t="n">
        <f aca="false">B51/($B$1+1)</f>
        <v>0.169811320754717</v>
      </c>
      <c r="D51" s="24" t="n">
        <f aca="false">'CalLite Replacement'!B131</f>
        <v>4588</v>
      </c>
      <c r="E51" s="24" t="n">
        <f aca="false">'CalLite Replacement'!C173</f>
        <v>218.3808665</v>
      </c>
      <c r="F51" s="24" t="n">
        <f aca="false">'CalLite Replacement'!D173</f>
        <v>722.8909337</v>
      </c>
      <c r="G51" s="38" t="n">
        <v>161.06131147541</v>
      </c>
      <c r="H51" s="24" t="n">
        <f aca="false">'CalLite Replacement'!E31</f>
        <v>899.8370844</v>
      </c>
      <c r="I51" s="24" t="n">
        <f aca="false">'CalLite Replacement'!F246</f>
        <v>173.3387773</v>
      </c>
      <c r="J51" s="24" t="n">
        <f aca="false">'CalLite Replacement'!G246</f>
        <v>369.6392112</v>
      </c>
      <c r="K51" s="24" t="n">
        <f aca="false">'CalLite Replacement'!H222</f>
        <v>240.7</v>
      </c>
      <c r="L51" s="24" t="n">
        <f aca="false">'CalLite Replacement'!I150</f>
        <v>200</v>
      </c>
      <c r="M51" s="24" t="n">
        <f aca="false">'CalLite Replacement'!J175</f>
        <v>676.4517372</v>
      </c>
      <c r="N51" s="24" t="n">
        <f aca="false">'CalLite Replacement'!K173</f>
        <v>1292.458158</v>
      </c>
      <c r="O51" s="24" t="n">
        <f aca="false">'CalLite Replacement'!L173</f>
        <v>974.2394314</v>
      </c>
      <c r="P51" s="24" t="n">
        <f aca="false">'CalLite Replacement'!M173</f>
        <v>544.8780423</v>
      </c>
      <c r="Q51" s="24" t="n">
        <f aca="false">'CalLite Replacement'!N173</f>
        <v>146.2038872</v>
      </c>
      <c r="R51" s="24" t="n">
        <f aca="false">'CalLite Replacement'!O142</f>
        <v>6483</v>
      </c>
      <c r="S51" s="24" t="n">
        <f aca="false">'CalLite Replacement'!P155</f>
        <v>862.6</v>
      </c>
      <c r="T51" s="24" t="n">
        <f aca="false">'CalLite Replacement'!Q173</f>
        <v>463.0400103</v>
      </c>
      <c r="U51" s="39" t="n">
        <v>1400</v>
      </c>
      <c r="V51" s="24" t="n">
        <f aca="false">'CalLite Replacement'!R173</f>
        <v>98.4498856</v>
      </c>
      <c r="W51" s="24" t="n">
        <f aca="false">'CalLite Replacement'!S130</f>
        <v>12861</v>
      </c>
      <c r="X51" s="24" t="n">
        <f aca="false">'CalLite Replacement'!T53</f>
        <v>11077</v>
      </c>
      <c r="Y51" s="24" t="n">
        <f aca="false">'CalLite Replacement'!U54</f>
        <v>25127</v>
      </c>
      <c r="Z51" s="24" t="n">
        <f aca="false">'CalLite Replacement'!V44</f>
        <v>1635</v>
      </c>
      <c r="AA51" s="24" t="n">
        <f aca="false">'CalLite Replacement'!W238</f>
        <v>2720</v>
      </c>
      <c r="AB51" s="24" t="n">
        <f aca="false">'CalLite Replacement'!X92</f>
        <v>1051</v>
      </c>
      <c r="AC51" s="24" t="n">
        <f aca="false">'CalLite Replacement'!Y246</f>
        <v>579.6336412</v>
      </c>
      <c r="AD51" s="24" t="n">
        <f aca="false">'CalLite Replacement'!Z173</f>
        <v>450.548386</v>
      </c>
      <c r="AE51" s="24" t="n">
        <f aca="false">'CalLite Replacement'!AA140</f>
        <v>1174</v>
      </c>
      <c r="AF51" s="24" t="n">
        <f aca="false">'CalLite Replacement'!AB259</f>
        <v>3572</v>
      </c>
    </row>
    <row r="52" customFormat="false" ht="15" hidden="false" customHeight="false" outlineLevel="0" collapsed="false">
      <c r="A52" s="40" t="n">
        <v>9801</v>
      </c>
      <c r="B52" s="24" t="n">
        <f aca="false">B51+1</f>
        <v>46</v>
      </c>
      <c r="C52" s="17" t="n">
        <f aca="false">B52/($B$1+1)</f>
        <v>0.173584905660377</v>
      </c>
      <c r="D52" s="24" t="n">
        <f aca="false">'CalLite Replacement'!B187</f>
        <v>4527</v>
      </c>
      <c r="E52" s="24" t="n">
        <f aca="false">'CalLite Replacement'!C267</f>
        <v>218.3241003</v>
      </c>
      <c r="F52" s="24" t="n">
        <f aca="false">'CalLite Replacement'!D267</f>
        <v>722.7030243</v>
      </c>
      <c r="G52" s="38" t="n">
        <v>152.431147540984</v>
      </c>
      <c r="H52" s="24" t="n">
        <f aca="false">'CalLite Replacement'!E160</f>
        <v>897.3893983</v>
      </c>
      <c r="I52" s="24" t="n">
        <f aca="false">'CalLite Replacement'!F267</f>
        <v>173.0631999</v>
      </c>
      <c r="J52" s="24" t="n">
        <f aca="false">'CalLite Replacement'!G267</f>
        <v>369.0515514</v>
      </c>
      <c r="K52" s="24" t="n">
        <f aca="false">'CalLite Replacement'!H148</f>
        <v>237.4</v>
      </c>
      <c r="L52" s="24" t="n">
        <f aca="false">'CalLite Replacement'!I151</f>
        <v>200</v>
      </c>
      <c r="M52" s="24" t="n">
        <f aca="false">'CalLite Replacement'!J113</f>
        <v>674.0568587</v>
      </c>
      <c r="N52" s="24" t="n">
        <f aca="false">'CalLite Replacement'!K267</f>
        <v>1292.122194</v>
      </c>
      <c r="O52" s="24" t="n">
        <f aca="false">'CalLite Replacement'!L267</f>
        <v>973.9861862</v>
      </c>
      <c r="P52" s="24" t="n">
        <f aca="false">'CalLite Replacement'!M267</f>
        <v>544.7364058</v>
      </c>
      <c r="Q52" s="24" t="n">
        <f aca="false">'CalLite Replacement'!N267</f>
        <v>146.1658827</v>
      </c>
      <c r="R52" s="24" t="n">
        <f aca="false">'CalLite Replacement'!O192</f>
        <v>6291</v>
      </c>
      <c r="S52" s="24" t="n">
        <f aca="false">'CalLite Replacement'!P239</f>
        <v>852</v>
      </c>
      <c r="T52" s="24" t="n">
        <f aca="false">'CalLite Replacement'!Q267</f>
        <v>462.919647</v>
      </c>
      <c r="U52" s="39" t="n">
        <v>1399</v>
      </c>
      <c r="V52" s="24" t="n">
        <f aca="false">'CalLite Replacement'!R267</f>
        <v>98.42429438</v>
      </c>
      <c r="W52" s="24" t="n">
        <f aca="false">'CalLite Replacement'!S191</f>
        <v>12823</v>
      </c>
      <c r="X52" s="24" t="n">
        <f aca="false">'CalLite Replacement'!T128</f>
        <v>10899</v>
      </c>
      <c r="Y52" s="24" t="n">
        <f aca="false">'CalLite Replacement'!U116</f>
        <v>25076</v>
      </c>
      <c r="Z52" s="24" t="n">
        <f aca="false">'CalLite Replacement'!V156</f>
        <v>1625</v>
      </c>
      <c r="AA52" s="24" t="n">
        <f aca="false">'CalLite Replacement'!W198</f>
        <v>2646</v>
      </c>
      <c r="AB52" s="24" t="n">
        <f aca="false">'CalLite Replacement'!X33</f>
        <v>1042</v>
      </c>
      <c r="AC52" s="24" t="n">
        <f aca="false">'CalLite Replacement'!Y267</f>
        <v>578.712128</v>
      </c>
      <c r="AD52" s="24" t="n">
        <f aca="false">'CalLite Replacement'!Z267</f>
        <v>450.4312698</v>
      </c>
      <c r="AE52" s="24" t="n">
        <f aca="false">'CalLite Replacement'!AA145</f>
        <v>1128</v>
      </c>
      <c r="AF52" s="24" t="n">
        <f aca="false">'CalLite Replacement'!AB274</f>
        <v>3497</v>
      </c>
    </row>
    <row r="53" customFormat="false" ht="15" hidden="false" customHeight="false" outlineLevel="0" collapsed="false">
      <c r="A53" s="40" t="n">
        <v>9831</v>
      </c>
      <c r="B53" s="24" t="n">
        <f aca="false">B52+1</f>
        <v>47</v>
      </c>
      <c r="C53" s="17" t="n">
        <f aca="false">B53/($B$1+1)</f>
        <v>0.177358490566038</v>
      </c>
      <c r="D53" s="24" t="n">
        <f aca="false">'CalLite Replacement'!B80</f>
        <v>4518</v>
      </c>
      <c r="E53" s="24" t="n">
        <f aca="false">'CalLite Replacement'!C246</f>
        <v>210.6563401</v>
      </c>
      <c r="F53" s="24" t="n">
        <f aca="false">'CalLite Replacement'!D246</f>
        <v>697.3209732</v>
      </c>
      <c r="G53" s="38" t="n">
        <v>146.53737704918</v>
      </c>
      <c r="H53" s="24" t="n">
        <f aca="false">'CalLite Replacement'!E212</f>
        <v>885.8012501</v>
      </c>
      <c r="I53" s="24" t="n">
        <f aca="false">'CalLite Replacement'!F30</f>
        <v>166.4313068</v>
      </c>
      <c r="J53" s="24" t="n">
        <f aca="false">'CalLite Replacement'!G30</f>
        <v>354.9092587</v>
      </c>
      <c r="K53" s="24" t="n">
        <f aca="false">'CalLite Replacement'!H199</f>
        <v>237.4</v>
      </c>
      <c r="L53" s="24" t="n">
        <f aca="false">'CalLite Replacement'!I152</f>
        <v>200</v>
      </c>
      <c r="M53" s="24" t="n">
        <f aca="false">'CalLite Replacement'!J211</f>
        <v>664.2437201</v>
      </c>
      <c r="N53" s="24" t="n">
        <f aca="false">'CalLite Replacement'!K246</f>
        <v>1246.741574</v>
      </c>
      <c r="O53" s="24" t="n">
        <f aca="false">'CalLite Replacement'!L246</f>
        <v>939.7788197</v>
      </c>
      <c r="P53" s="24" t="n">
        <f aca="false">'CalLite Replacement'!M246</f>
        <v>525.6047199</v>
      </c>
      <c r="Q53" s="24" t="n">
        <f aca="false">'CalLite Replacement'!N246</f>
        <v>141.0323911</v>
      </c>
      <c r="R53" s="24" t="n">
        <f aca="false">'CalLite Replacement'!O156</f>
        <v>6109</v>
      </c>
      <c r="S53" s="24" t="n">
        <f aca="false">'CalLite Replacement'!P235</f>
        <v>848.9</v>
      </c>
      <c r="T53" s="24" t="n">
        <f aca="false">'CalLite Replacement'!Q246</f>
        <v>446.6614472</v>
      </c>
      <c r="U53" s="39" t="n">
        <v>1379</v>
      </c>
      <c r="V53" s="24" t="n">
        <f aca="false">'CalLite Replacement'!R246</f>
        <v>94.96753498</v>
      </c>
      <c r="W53" s="24" t="n">
        <f aca="false">'CalLite Replacement'!S142</f>
        <v>12813</v>
      </c>
      <c r="X53" s="24" t="n">
        <f aca="false">'CalLite Replacement'!T35</f>
        <v>10596</v>
      </c>
      <c r="Y53" s="24" t="n">
        <f aca="false">'CalLite Replacement'!U55</f>
        <v>24466</v>
      </c>
      <c r="Z53" s="24" t="n">
        <f aca="false">'CalLite Replacement'!V240</f>
        <v>1614</v>
      </c>
      <c r="AA53" s="24" t="n">
        <f aca="false">'CalLite Replacement'!W148</f>
        <v>2613</v>
      </c>
      <c r="AB53" s="24" t="n">
        <f aca="false">'CalLite Replacement'!X141</f>
        <v>1039</v>
      </c>
      <c r="AC53" s="24" t="n">
        <f aca="false">'CalLite Replacement'!Y30</f>
        <v>556.5355072</v>
      </c>
      <c r="AD53" s="24" t="n">
        <f aca="false">'CalLite Replacement'!Z246</f>
        <v>434.6116743</v>
      </c>
      <c r="AE53" s="24" t="n">
        <f aca="false">'CalLite Replacement'!AA196</f>
        <v>1117</v>
      </c>
      <c r="AF53" s="24" t="n">
        <f aca="false">'CalLite Replacement'!AB208</f>
        <v>3452</v>
      </c>
    </row>
    <row r="54" customFormat="false" ht="15" hidden="false" customHeight="false" outlineLevel="0" collapsed="false">
      <c r="A54" s="40" t="n">
        <v>9862</v>
      </c>
      <c r="B54" s="24" t="n">
        <f aca="false">B53+1</f>
        <v>48</v>
      </c>
      <c r="C54" s="17" t="n">
        <f aca="false">B54/($B$1+1)</f>
        <v>0.181132075471698</v>
      </c>
      <c r="D54" s="24" t="n">
        <f aca="false">'CalLite Replacement'!B81</f>
        <v>4461</v>
      </c>
      <c r="E54" s="24" t="n">
        <f aca="false">'CalLite Replacement'!C150</f>
        <v>208.7520473</v>
      </c>
      <c r="F54" s="24" t="n">
        <f aca="false">'CalLite Replacement'!D150</f>
        <v>691.0173256</v>
      </c>
      <c r="G54" s="38" t="n">
        <v>144.362295081967</v>
      </c>
      <c r="H54" s="24" t="n">
        <f aca="false">'CalLite Replacement'!E162</f>
        <v>881.4372716</v>
      </c>
      <c r="I54" s="24" t="n">
        <f aca="false">'CalLite Replacement'!F111</f>
        <v>163.6280001</v>
      </c>
      <c r="J54" s="24" t="n">
        <f aca="false">'CalLite Replacement'!G111</f>
        <v>348.9312998</v>
      </c>
      <c r="K54" s="24" t="n">
        <f aca="false">'CalLite Replacement'!H246</f>
        <v>219.4</v>
      </c>
      <c r="L54" s="24" t="n">
        <f aca="false">'CalLite Replacement'!I154</f>
        <v>200</v>
      </c>
      <c r="M54" s="24" t="n">
        <f aca="false">'CalLite Replacement'!J237</f>
        <v>661.5394691</v>
      </c>
      <c r="N54" s="24" t="n">
        <f aca="false">'CalLite Replacement'!K150</f>
        <v>1235.471269</v>
      </c>
      <c r="O54" s="24" t="n">
        <f aca="false">'CalLite Replacement'!L150</f>
        <v>931.2833998</v>
      </c>
      <c r="P54" s="24" t="n">
        <f aca="false">'CalLite Replacement'!M150</f>
        <v>520.8533542</v>
      </c>
      <c r="Q54" s="24" t="n">
        <f aca="false">'CalLite Replacement'!N150</f>
        <v>139.7574854</v>
      </c>
      <c r="R54" s="24" t="n">
        <f aca="false">'CalLite Replacement'!O87</f>
        <v>5955</v>
      </c>
      <c r="S54" s="24" t="n">
        <f aca="false">'CalLite Replacement'!P236</f>
        <v>806</v>
      </c>
      <c r="T54" s="24" t="n">
        <f aca="false">'CalLite Replacement'!Q150</f>
        <v>442.6237136</v>
      </c>
      <c r="U54" s="39" t="n">
        <v>1329</v>
      </c>
      <c r="V54" s="24" t="n">
        <f aca="false">'CalLite Replacement'!R150</f>
        <v>94.10904671</v>
      </c>
      <c r="W54" s="24" t="n">
        <f aca="false">'CalLite Replacement'!S275</f>
        <v>12700</v>
      </c>
      <c r="X54" s="24" t="n">
        <f aca="false">'CalLite Replacement'!T17</f>
        <v>10595</v>
      </c>
      <c r="Y54" s="24" t="n">
        <f aca="false">'CalLite Replacement'!U234</f>
        <v>24310</v>
      </c>
      <c r="Z54" s="24" t="n">
        <f aca="false">'CalLite Replacement'!V115</f>
        <v>1564</v>
      </c>
      <c r="AA54" s="24" t="n">
        <f aca="false">'CalLite Replacement'!W155</f>
        <v>2609</v>
      </c>
      <c r="AB54" s="24" t="n">
        <f aca="false">'CalLite Replacement'!X45</f>
        <v>1038</v>
      </c>
      <c r="AC54" s="24" t="n">
        <f aca="false">'CalLite Replacement'!Y111</f>
        <v>547.1614311</v>
      </c>
      <c r="AD54" s="24" t="n">
        <f aca="false">'CalLite Replacement'!Z150</f>
        <v>430.6828683</v>
      </c>
      <c r="AE54" s="24" t="n">
        <f aca="false">'CalLite Replacement'!AA20</f>
        <v>1080</v>
      </c>
      <c r="AF54" s="24" t="n">
        <f aca="false">'CalLite Replacement'!AB82</f>
        <v>3378</v>
      </c>
    </row>
    <row r="55" customFormat="false" ht="15" hidden="false" customHeight="false" outlineLevel="0" collapsed="false">
      <c r="A55" s="40" t="n">
        <v>9893</v>
      </c>
      <c r="B55" s="24" t="n">
        <f aca="false">B54+1</f>
        <v>49</v>
      </c>
      <c r="C55" s="17" t="n">
        <f aca="false">B55/($B$1+1)</f>
        <v>0.184905660377358</v>
      </c>
      <c r="D55" s="24" t="n">
        <f aca="false">'CalLite Replacement'!B21</f>
        <v>4408</v>
      </c>
      <c r="E55" s="24" t="n">
        <f aca="false">'CalLite Replacement'!C235</f>
        <v>206.4902897</v>
      </c>
      <c r="F55" s="24" t="n">
        <f aca="false">'CalLite Replacement'!D235</f>
        <v>683.5303875</v>
      </c>
      <c r="G55" s="38" t="n">
        <v>139.906885245902</v>
      </c>
      <c r="H55" s="24" t="n">
        <f aca="false">'CalLite Replacement'!E51</f>
        <v>871.284889</v>
      </c>
      <c r="I55" s="24" t="n">
        <f aca="false">'CalLite Replacement'!F87</f>
        <v>162.6163773</v>
      </c>
      <c r="J55" s="24" t="n">
        <f aca="false">'CalLite Replacement'!G87</f>
        <v>346.7740476</v>
      </c>
      <c r="K55" s="24" t="n">
        <f aca="false">'CalLite Replacement'!H149</f>
        <v>211.1</v>
      </c>
      <c r="L55" s="24" t="n">
        <f aca="false">'CalLite Replacement'!I158</f>
        <v>200</v>
      </c>
      <c r="M55" s="24" t="n">
        <f aca="false">'CalLite Replacement'!J30</f>
        <v>653.8616571</v>
      </c>
      <c r="N55" s="24" t="n">
        <f aca="false">'CalLite Replacement'!K235</f>
        <v>1222.085358</v>
      </c>
      <c r="O55" s="24" t="n">
        <f aca="false">'CalLite Replacement'!L235</f>
        <v>921.1932604</v>
      </c>
      <c r="P55" s="24" t="n">
        <f aca="false">'CalLite Replacement'!M235</f>
        <v>515.210085</v>
      </c>
      <c r="Q55" s="24" t="n">
        <f aca="false">'CalLite Replacement'!N235</f>
        <v>138.2432605</v>
      </c>
      <c r="R55" s="24" t="n">
        <f aca="false">'CalLite Replacement'!O279</f>
        <v>5866</v>
      </c>
      <c r="S55" s="24" t="n">
        <f aca="false">'CalLite Replacement'!P234</f>
        <v>797</v>
      </c>
      <c r="T55" s="24" t="n">
        <f aca="false">'CalLite Replacement'!Q235</f>
        <v>437.828036</v>
      </c>
      <c r="U55" s="39" t="n">
        <v>1326</v>
      </c>
      <c r="V55" s="24" t="n">
        <f aca="false">'CalLite Replacement'!R235</f>
        <v>93.08940715</v>
      </c>
      <c r="W55" s="24" t="n">
        <f aca="false">'CalLite Replacement'!S226</f>
        <v>12616</v>
      </c>
      <c r="X55" s="24" t="n">
        <f aca="false">'CalLite Replacement'!T248</f>
        <v>10226</v>
      </c>
      <c r="Y55" s="24" t="n">
        <f aca="false">'CalLite Replacement'!U248</f>
        <v>23491</v>
      </c>
      <c r="Z55" s="24" t="n">
        <f aca="false">'CalLite Replacement'!V157</f>
        <v>1564</v>
      </c>
      <c r="AA55" s="24" t="n">
        <f aca="false">'CalLite Replacement'!W82</f>
        <v>2603</v>
      </c>
      <c r="AB55" s="24" t="n">
        <f aca="false">'CalLite Replacement'!X273</f>
        <v>1031</v>
      </c>
      <c r="AC55" s="24" t="n">
        <f aca="false">'CalLite Replacement'!Y87</f>
        <v>543.7786301</v>
      </c>
      <c r="AD55" s="24" t="n">
        <f aca="false">'CalLite Replacement'!Z235</f>
        <v>426.0165657</v>
      </c>
      <c r="AE55" s="24" t="n">
        <f aca="false">'CalLite Replacement'!AA80</f>
        <v>1080</v>
      </c>
      <c r="AF55" s="24" t="n">
        <f aca="false">'CalLite Replacement'!AB129</f>
        <v>3214</v>
      </c>
    </row>
    <row r="56" customFormat="false" ht="15" hidden="false" customHeight="false" outlineLevel="0" collapsed="false">
      <c r="A56" s="40" t="n">
        <v>9921</v>
      </c>
      <c r="B56" s="24" t="n">
        <f aca="false">B55+1</f>
        <v>50</v>
      </c>
      <c r="C56" s="17" t="n">
        <f aca="false">B56/($B$1+1)</f>
        <v>0.188679245283019</v>
      </c>
      <c r="D56" s="24" t="n">
        <f aca="false">'CalLite Replacement'!B243</f>
        <v>4399</v>
      </c>
      <c r="E56" s="24" t="n">
        <f aca="false">'CalLite Replacement'!C111</f>
        <v>205.7477683</v>
      </c>
      <c r="F56" s="24" t="n">
        <f aca="false">'CalLite Replacement'!D111</f>
        <v>681.0724707</v>
      </c>
      <c r="G56" s="38" t="n">
        <v>136.293442622951</v>
      </c>
      <c r="H56" s="24" t="n">
        <f aca="false">'CalLite Replacement'!E67</f>
        <v>809.3486037</v>
      </c>
      <c r="I56" s="24" t="n">
        <f aca="false">'CalLite Replacement'!F188</f>
        <v>160.2457288</v>
      </c>
      <c r="J56" s="24" t="n">
        <f aca="false">'CalLite Replacement'!G188</f>
        <v>341.7187182</v>
      </c>
      <c r="K56" s="24" t="n">
        <f aca="false">'CalLite Replacement'!H135</f>
        <v>191.9</v>
      </c>
      <c r="L56" s="24" t="n">
        <f aca="false">'CalLite Replacement'!I159</f>
        <v>200</v>
      </c>
      <c r="M56" s="24" t="n">
        <f aca="false">'CalLite Replacement'!J278</f>
        <v>643.9484496</v>
      </c>
      <c r="N56" s="24" t="n">
        <f aca="false">'CalLite Replacement'!K111</f>
        <v>1217.690843</v>
      </c>
      <c r="O56" s="24" t="n">
        <f aca="false">'CalLite Replacement'!L111</f>
        <v>917.8807281</v>
      </c>
      <c r="P56" s="24" t="n">
        <f aca="false">'CalLite Replacement'!M111</f>
        <v>513.3574336</v>
      </c>
      <c r="Q56" s="24" t="n">
        <f aca="false">'CalLite Replacement'!N111</f>
        <v>137.7461496</v>
      </c>
      <c r="R56" s="24" t="n">
        <f aca="false">'CalLite Replacement'!O26</f>
        <v>5858</v>
      </c>
      <c r="S56" s="24" t="n">
        <f aca="false">'CalLite Replacement'!P213</f>
        <v>793</v>
      </c>
      <c r="T56" s="24" t="n">
        <f aca="false">'CalLite Replacement'!Q111</f>
        <v>436.2536437</v>
      </c>
      <c r="U56" s="39" t="n">
        <v>1188</v>
      </c>
      <c r="V56" s="24" t="n">
        <f aca="false">'CalLite Replacement'!R111</f>
        <v>92.7546656</v>
      </c>
      <c r="W56" s="24" t="n">
        <f aca="false">'CalLite Replacement'!S227</f>
        <v>12475</v>
      </c>
      <c r="X56" s="24" t="n">
        <f aca="false">'CalLite Replacement'!T260</f>
        <v>10209</v>
      </c>
      <c r="Y56" s="24" t="n">
        <f aca="false">'CalLite Replacement'!U32</f>
        <v>23027</v>
      </c>
      <c r="Z56" s="24" t="n">
        <f aca="false">'CalLite Replacement'!V149</f>
        <v>1547</v>
      </c>
      <c r="AA56" s="24" t="n">
        <f aca="false">'CalLite Replacement'!W81</f>
        <v>2560</v>
      </c>
      <c r="AB56" s="24" t="n">
        <f aca="false">'CalLite Replacement'!X44</f>
        <v>1010</v>
      </c>
      <c r="AC56" s="24" t="n">
        <f aca="false">'CalLite Replacement'!Y188</f>
        <v>535.8513353</v>
      </c>
      <c r="AD56" s="24" t="n">
        <f aca="false">'CalLite Replacement'!Z111</f>
        <v>424.4846465</v>
      </c>
      <c r="AE56" s="24" t="n">
        <f aca="false">'CalLite Replacement'!AA116</f>
        <v>1080</v>
      </c>
      <c r="AF56" s="24" t="n">
        <f aca="false">'CalLite Replacement'!AB190</f>
        <v>3198</v>
      </c>
    </row>
    <row r="57" customFormat="false" ht="15" hidden="false" customHeight="false" outlineLevel="0" collapsed="false">
      <c r="A57" s="40" t="n">
        <v>9952</v>
      </c>
      <c r="B57" s="24" t="n">
        <f aca="false">B56+1</f>
        <v>51</v>
      </c>
      <c r="C57" s="17" t="n">
        <f aca="false">B57/($B$1+1)</f>
        <v>0.192452830188679</v>
      </c>
      <c r="D57" s="24" t="n">
        <f aca="false">'CalLite Replacement'!B117</f>
        <v>4354</v>
      </c>
      <c r="E57" s="24" t="n">
        <f aca="false">'CalLite Replacement'!C87</f>
        <v>190.1174932</v>
      </c>
      <c r="F57" s="24" t="n">
        <f aca="false">'CalLite Replacement'!D87</f>
        <v>629.3326625</v>
      </c>
      <c r="G57" s="38" t="n">
        <v>132.925573770492</v>
      </c>
      <c r="H57" s="24" t="n">
        <f aca="false">'CalLite Replacement'!E87</f>
        <v>808.8622126</v>
      </c>
      <c r="I57" s="24" t="n">
        <f aca="false">'CalLite Replacement'!F150</f>
        <v>157.8430728</v>
      </c>
      <c r="J57" s="24" t="n">
        <f aca="false">'CalLite Replacement'!G150</f>
        <v>336.5951337</v>
      </c>
      <c r="K57" s="24" t="n">
        <f aca="false">'CalLite Replacement'!H256</f>
        <v>189.5</v>
      </c>
      <c r="L57" s="24" t="n">
        <f aca="false">'CalLite Replacement'!I160</f>
        <v>200</v>
      </c>
      <c r="M57" s="24" t="n">
        <f aca="false">'CalLite Replacement'!J114</f>
        <v>626.6492561</v>
      </c>
      <c r="N57" s="24" t="n">
        <f aca="false">'CalLite Replacement'!K87</f>
        <v>1125.185136</v>
      </c>
      <c r="O57" s="24" t="n">
        <f aca="false">'CalLite Replacement'!L87</f>
        <v>848.1510373</v>
      </c>
      <c r="P57" s="24" t="n">
        <f aca="false">'CalLite Replacement'!M87</f>
        <v>474.3586246</v>
      </c>
      <c r="Q57" s="24" t="n">
        <f aca="false">'CalLite Replacement'!N87</f>
        <v>127.2818309</v>
      </c>
      <c r="R57" s="24" t="n">
        <f aca="false">'CalLite Replacement'!O228</f>
        <v>5820</v>
      </c>
      <c r="S57" s="24" t="n">
        <f aca="false">'CalLite Replacement'!P29</f>
        <v>792.3</v>
      </c>
      <c r="T57" s="24" t="n">
        <f aca="false">'CalLite Replacement'!Q87</f>
        <v>403.1122662</v>
      </c>
      <c r="U57" s="39" t="n">
        <v>1184</v>
      </c>
      <c r="V57" s="24" t="n">
        <f aca="false">'CalLite Replacement'!R87</f>
        <v>85.70826626</v>
      </c>
      <c r="W57" s="24" t="n">
        <f aca="false">'CalLite Replacement'!S58</f>
        <v>12395</v>
      </c>
      <c r="X57" s="24" t="n">
        <f aca="false">'CalLite Replacement'!T246</f>
        <v>10202</v>
      </c>
      <c r="Y57" s="24" t="n">
        <f aca="false">'CalLite Replacement'!U117</f>
        <v>23005</v>
      </c>
      <c r="Z57" s="24" t="n">
        <f aca="false">'CalLite Replacement'!V181</f>
        <v>1547</v>
      </c>
      <c r="AA57" s="24" t="n">
        <f aca="false">'CalLite Replacement'!W203</f>
        <v>2461</v>
      </c>
      <c r="AB57" s="24" t="n">
        <f aca="false">'CalLite Replacement'!X32</f>
        <v>1007</v>
      </c>
      <c r="AC57" s="24" t="n">
        <f aca="false">'CalLite Replacement'!Y150</f>
        <v>527.8170092</v>
      </c>
      <c r="AD57" s="24" t="n">
        <f aca="false">'CalLite Replacement'!Z87</f>
        <v>392.2373378</v>
      </c>
      <c r="AE57" s="24" t="n">
        <f aca="false">'CalLite Replacement'!AA236</f>
        <v>1080</v>
      </c>
      <c r="AF57" s="24" t="n">
        <f aca="false">'CalLite Replacement'!AB22</f>
        <v>3140</v>
      </c>
    </row>
    <row r="58" customFormat="false" ht="15" hidden="false" customHeight="false" outlineLevel="0" collapsed="false">
      <c r="A58" s="40" t="n">
        <v>9982</v>
      </c>
      <c r="B58" s="24" t="n">
        <f aca="false">B57+1</f>
        <v>52</v>
      </c>
      <c r="C58" s="17" t="n">
        <f aca="false">B58/($B$1+1)</f>
        <v>0.19622641509434</v>
      </c>
      <c r="D58" s="24" t="n">
        <f aca="false">'CalLite Replacement'!B199</f>
        <v>4323</v>
      </c>
      <c r="E58" s="24" t="n">
        <f aca="false">'CalLite Replacement'!C269</f>
        <v>187.0624467</v>
      </c>
      <c r="F58" s="24" t="n">
        <f aca="false">'CalLite Replacement'!D269</f>
        <v>619.2197555</v>
      </c>
      <c r="G58" s="38" t="n">
        <v>130.294426229508</v>
      </c>
      <c r="H58" s="24" t="n">
        <f aca="false">'CalLite Replacement'!E234</f>
        <v>801.5065963</v>
      </c>
      <c r="I58" s="24" t="n">
        <f aca="false">'CalLite Replacement'!F149</f>
        <v>149.1699026</v>
      </c>
      <c r="J58" s="24" t="n">
        <f aca="false">'CalLite Replacement'!G149</f>
        <v>318.099885</v>
      </c>
      <c r="K58" s="24" t="n">
        <f aca="false">'CalLite Replacement'!H100</f>
        <v>186.3</v>
      </c>
      <c r="L58" s="24" t="n">
        <f aca="false">'CalLite Replacement'!I161</f>
        <v>200</v>
      </c>
      <c r="M58" s="24" t="n">
        <f aca="false">'CalLite Replacement'!J257</f>
        <v>618.4756119</v>
      </c>
      <c r="N58" s="24" t="n">
        <f aca="false">'CalLite Replacement'!K269</f>
        <v>1107.104249</v>
      </c>
      <c r="O58" s="24" t="n">
        <f aca="false">'CalLite Replacement'!L269</f>
        <v>834.5218821</v>
      </c>
      <c r="P58" s="24" t="n">
        <f aca="false">'CalLite Replacement'!M269</f>
        <v>466.736035</v>
      </c>
      <c r="Q58" s="24" t="n">
        <f aca="false">'CalLite Replacement'!N269</f>
        <v>125.2365067</v>
      </c>
      <c r="R58" s="24" t="n">
        <f aca="false">'CalLite Replacement'!O180</f>
        <v>5782</v>
      </c>
      <c r="S58" s="24" t="n">
        <f aca="false">'CalLite Replacement'!P188</f>
        <v>784.6</v>
      </c>
      <c r="T58" s="24" t="n">
        <f aca="false">'CalLite Replacement'!Q269</f>
        <v>396.6345525</v>
      </c>
      <c r="U58" s="39" t="n">
        <v>1182</v>
      </c>
      <c r="V58" s="24" t="n">
        <f aca="false">'CalLite Replacement'!R269</f>
        <v>84.33099828</v>
      </c>
      <c r="W58" s="24" t="n">
        <f aca="false">'CalLite Replacement'!S32</f>
        <v>12273</v>
      </c>
      <c r="X58" s="24" t="n">
        <f aca="false">'CalLite Replacement'!T77</f>
        <v>10193</v>
      </c>
      <c r="Y58" s="24" t="n">
        <f aca="false">'CalLite Replacement'!U79</f>
        <v>22092</v>
      </c>
      <c r="Z58" s="24" t="n">
        <f aca="false">'CalLite Replacement'!V197</f>
        <v>1517</v>
      </c>
      <c r="AA58" s="24" t="n">
        <f aca="false">'CalLite Replacement'!W184</f>
        <v>2433</v>
      </c>
      <c r="AB58" s="24" t="n">
        <f aca="false">'CalLite Replacement'!X140</f>
        <v>1006</v>
      </c>
      <c r="AC58" s="24" t="n">
        <f aca="false">'CalLite Replacement'!Y149</f>
        <v>498.8144899</v>
      </c>
      <c r="AD58" s="24" t="n">
        <f aca="false">'CalLite Replacement'!Z269</f>
        <v>385.9343761</v>
      </c>
      <c r="AE58" s="24" t="n">
        <f aca="false">'CalLite Replacement'!AA248</f>
        <v>1080</v>
      </c>
      <c r="AF58" s="24" t="n">
        <f aca="false">'CalLite Replacement'!AB213</f>
        <v>3091</v>
      </c>
    </row>
    <row r="59" customFormat="false" ht="15" hidden="false" customHeight="false" outlineLevel="0" collapsed="false">
      <c r="A59" s="40" t="n">
        <v>10013</v>
      </c>
      <c r="B59" s="24" t="n">
        <f aca="false">B58+1</f>
        <v>53</v>
      </c>
      <c r="C59" s="17" t="n">
        <f aca="false">B59/($B$1+1)</f>
        <v>0.2</v>
      </c>
      <c r="D59" s="24" t="n">
        <f aca="false">'CalLite Replacement'!B208</f>
        <v>4240</v>
      </c>
      <c r="E59" s="24" t="n">
        <f aca="false">'CalLite Replacement'!C243</f>
        <v>178.8566633</v>
      </c>
      <c r="F59" s="24" t="n">
        <f aca="false">'CalLite Replacement'!D243</f>
        <v>592.0567234</v>
      </c>
      <c r="G59" s="38" t="n">
        <v>129.189344262295</v>
      </c>
      <c r="H59" s="24" t="n">
        <f aca="false">'CalLite Replacement'!E245</f>
        <v>800.4544515</v>
      </c>
      <c r="I59" s="24" t="n">
        <f aca="false">'CalLite Replacement'!F63</f>
        <v>146.1564315</v>
      </c>
      <c r="J59" s="24" t="n">
        <f aca="false">'CalLite Replacement'!G63</f>
        <v>311.6737576</v>
      </c>
      <c r="K59" s="24" t="n">
        <f aca="false">'CalLite Replacement'!H17</f>
        <v>178.5</v>
      </c>
      <c r="L59" s="24" t="n">
        <f aca="false">'CalLite Replacement'!I162</f>
        <v>200</v>
      </c>
      <c r="M59" s="24" t="n">
        <f aca="false">'CalLite Replacement'!J160</f>
        <v>618.0431397</v>
      </c>
      <c r="N59" s="24" t="n">
        <f aca="false">'CalLite Replacement'!K243</f>
        <v>1058.539409</v>
      </c>
      <c r="O59" s="24" t="n">
        <f aca="false">'CalLite Replacement'!L243</f>
        <v>797.9142893</v>
      </c>
      <c r="P59" s="24" t="n">
        <f aca="false">'CalLite Replacement'!M243</f>
        <v>446.2619371</v>
      </c>
      <c r="Q59" s="24" t="n">
        <f aca="false">'CalLite Replacement'!N243</f>
        <v>119.7428137</v>
      </c>
      <c r="R59" s="24" t="n">
        <f aca="false">'CalLite Replacement'!O274</f>
        <v>5691</v>
      </c>
      <c r="S59" s="24" t="n">
        <f aca="false">'CalLite Replacement'!P244</f>
        <v>783.8</v>
      </c>
      <c r="T59" s="24" t="n">
        <f aca="false">'CalLite Replacement'!Q243</f>
        <v>379.2355645</v>
      </c>
      <c r="U59" s="39" t="n">
        <v>1164</v>
      </c>
      <c r="V59" s="24" t="n">
        <f aca="false">'CalLite Replacement'!R243</f>
        <v>80.63168864</v>
      </c>
      <c r="W59" s="24" t="n">
        <f aca="false">'CalLite Replacement'!S106</f>
        <v>12227</v>
      </c>
      <c r="X59" s="24" t="n">
        <f aca="false">'CalLite Replacement'!T163</f>
        <v>10107</v>
      </c>
      <c r="Y59" s="24" t="n">
        <f aca="false">'CalLite Replacement'!U273</f>
        <v>21742</v>
      </c>
      <c r="Z59" s="24" t="n">
        <f aca="false">'CalLite Replacement'!V24</f>
        <v>1505</v>
      </c>
      <c r="AA59" s="24" t="n">
        <f aca="false">'CalLite Replacement'!W204</f>
        <v>2431</v>
      </c>
      <c r="AB59" s="24" t="n">
        <f aca="false">'CalLite Replacement'!X272</f>
        <v>1000</v>
      </c>
      <c r="AC59" s="24" t="n">
        <f aca="false">'CalLite Replacement'!Y63</f>
        <v>488.737638</v>
      </c>
      <c r="AD59" s="24" t="n">
        <f aca="false">'CalLite Replacement'!Z243</f>
        <v>369.0047679</v>
      </c>
      <c r="AE59" s="24" t="n">
        <f aca="false">'CalLite Replacement'!AA146</f>
        <v>1053</v>
      </c>
      <c r="AF59" s="24" t="n">
        <f aca="false">'CalLite Replacement'!AB203</f>
        <v>3089</v>
      </c>
    </row>
    <row r="60" customFormat="false" ht="15" hidden="false" customHeight="false" outlineLevel="0" collapsed="false">
      <c r="A60" s="40" t="n">
        <v>10043</v>
      </c>
      <c r="B60" s="24" t="n">
        <f aca="false">B59+1</f>
        <v>54</v>
      </c>
      <c r="C60" s="17" t="n">
        <f aca="false">B60/($B$1+1)</f>
        <v>0.20377358490566</v>
      </c>
      <c r="D60" s="24" t="n">
        <f aca="false">'CalLite Replacement'!B247</f>
        <v>3987</v>
      </c>
      <c r="E60" s="24" t="n">
        <f aca="false">'CalLite Replacement'!C63</f>
        <v>177.1958406</v>
      </c>
      <c r="F60" s="24" t="n">
        <f aca="false">'CalLite Replacement'!D63</f>
        <v>586.559018</v>
      </c>
      <c r="G60" s="38" t="n">
        <v>128.470163934426</v>
      </c>
      <c r="H60" s="24" t="n">
        <f aca="false">'CalLite Replacement'!E280</f>
        <v>796.4190823</v>
      </c>
      <c r="I60" s="24" t="n">
        <f aca="false">'CalLite Replacement'!F175</f>
        <v>143.2988496</v>
      </c>
      <c r="J60" s="24" t="n">
        <f aca="false">'CalLite Replacement'!G175</f>
        <v>305.5800586</v>
      </c>
      <c r="K60" s="24" t="n">
        <f aca="false">'CalLite Replacement'!H247</f>
        <v>175.8</v>
      </c>
      <c r="L60" s="24" t="n">
        <f aca="false">'CalLite Replacement'!I163</f>
        <v>200</v>
      </c>
      <c r="M60" s="24" t="n">
        <f aca="false">'CalLite Replacement'!J179</f>
        <v>589.6736246</v>
      </c>
      <c r="N60" s="24" t="n">
        <f aca="false">'CalLite Replacement'!K63</f>
        <v>1048.710051</v>
      </c>
      <c r="O60" s="24" t="n">
        <f aca="false">'CalLite Replacement'!L63</f>
        <v>790.5050369</v>
      </c>
      <c r="P60" s="24" t="n">
        <f aca="false">'CalLite Replacement'!M63</f>
        <v>442.1180492</v>
      </c>
      <c r="Q60" s="24" t="n">
        <f aca="false">'CalLite Replacement'!N63</f>
        <v>118.6309089</v>
      </c>
      <c r="R60" s="24" t="n">
        <f aca="false">'CalLite Replacement'!O171</f>
        <v>5690</v>
      </c>
      <c r="S60" s="24" t="n">
        <f aca="false">'CalLite Replacement'!P144</f>
        <v>762.6</v>
      </c>
      <c r="T60" s="24" t="n">
        <f aca="false">'CalLite Replacement'!Q63</f>
        <v>375.7140685</v>
      </c>
      <c r="U60" s="39" t="n">
        <v>1140</v>
      </c>
      <c r="V60" s="24" t="n">
        <f aca="false">'CalLite Replacement'!R63</f>
        <v>79.88296093</v>
      </c>
      <c r="W60" s="24" t="n">
        <f aca="false">'CalLite Replacement'!S263</f>
        <v>12137</v>
      </c>
      <c r="X60" s="24" t="n">
        <f aca="false">'CalLite Replacement'!T167</f>
        <v>9886</v>
      </c>
      <c r="Y60" s="24" t="n">
        <f aca="false">'CalLite Replacement'!U236</f>
        <v>21384</v>
      </c>
      <c r="Z60" s="24" t="n">
        <f aca="false">'CalLite Replacement'!V37</f>
        <v>1497</v>
      </c>
      <c r="AA60" s="24" t="n">
        <f aca="false">'CalLite Replacement'!W156</f>
        <v>2426</v>
      </c>
      <c r="AB60" s="24" t="n">
        <f aca="false">'CalLite Replacement'!X202</f>
        <v>998.7</v>
      </c>
      <c r="AC60" s="24" t="n">
        <f aca="false">'CalLite Replacement'!Y175</f>
        <v>479.1820691</v>
      </c>
      <c r="AD60" s="24" t="n">
        <f aca="false">'CalLite Replacement'!Z63</f>
        <v>365.5782727</v>
      </c>
      <c r="AE60" s="24" t="n">
        <f aca="false">'CalLite Replacement'!AA21</f>
        <v>1007</v>
      </c>
      <c r="AF60" s="24" t="n">
        <f aca="false">'CalLite Replacement'!AB184</f>
        <v>3047</v>
      </c>
    </row>
    <row r="61" customFormat="false" ht="15" hidden="false" customHeight="false" outlineLevel="0" collapsed="false">
      <c r="A61" s="40" t="n">
        <v>10074</v>
      </c>
      <c r="B61" s="24" t="n">
        <f aca="false">B60+1</f>
        <v>55</v>
      </c>
      <c r="C61" s="17" t="n">
        <f aca="false">B61/($B$1+1)</f>
        <v>0.207547169811321</v>
      </c>
      <c r="D61" s="24" t="n">
        <f aca="false">'CalLite Replacement'!B33</f>
        <v>3973</v>
      </c>
      <c r="E61" s="24" t="n">
        <f aca="false">'CalLite Replacement'!C175</f>
        <v>175.4557349</v>
      </c>
      <c r="F61" s="24" t="n">
        <f aca="false">'CalLite Replacement'!D175</f>
        <v>580.7988679</v>
      </c>
      <c r="G61" s="38" t="n">
        <v>128.312295081967</v>
      </c>
      <c r="H61" s="24" t="n">
        <f aca="false">'CalLite Replacement'!E184</f>
        <v>790.1047127</v>
      </c>
      <c r="I61" s="24" t="n">
        <f aca="false">'CalLite Replacement'!F243</f>
        <v>142.5628193</v>
      </c>
      <c r="J61" s="24" t="n">
        <f aca="false">'CalLite Replacement'!G243</f>
        <v>304.0104982</v>
      </c>
      <c r="K61" s="24" t="n">
        <f aca="false">'CalLite Replacement'!H113</f>
        <v>174.5</v>
      </c>
      <c r="L61" s="24" t="n">
        <f aca="false">'CalLite Replacement'!I164</f>
        <v>200</v>
      </c>
      <c r="M61" s="24" t="n">
        <f aca="false">'CalLite Replacement'!J215</f>
        <v>582.8413518</v>
      </c>
      <c r="N61" s="24" t="n">
        <f aca="false">'CalLite Replacement'!K175</f>
        <v>1038.411467</v>
      </c>
      <c r="O61" s="24" t="n">
        <f aca="false">'CalLite Replacement'!L175</f>
        <v>782.742088</v>
      </c>
      <c r="P61" s="24" t="n">
        <f aca="false">'CalLite Replacement'!M175</f>
        <v>437.776344</v>
      </c>
      <c r="Q61" s="24" t="n">
        <f aca="false">'CalLite Replacement'!N175</f>
        <v>117.4659249</v>
      </c>
      <c r="R61" s="24" t="n">
        <f aca="false">'CalLite Replacement'!O178</f>
        <v>5623</v>
      </c>
      <c r="S61" s="24" t="n">
        <f aca="false">'CalLite Replacement'!P199</f>
        <v>707.9</v>
      </c>
      <c r="T61" s="24" t="n">
        <f aca="false">'CalLite Replacement'!Q175</f>
        <v>372.0244663</v>
      </c>
      <c r="U61" s="39" t="n">
        <v>1071</v>
      </c>
      <c r="V61" s="24" t="n">
        <f aca="false">'CalLite Replacement'!R175</f>
        <v>79.09849112</v>
      </c>
      <c r="W61" s="24" t="n">
        <f aca="false">'CalLite Replacement'!S126</f>
        <v>12113</v>
      </c>
      <c r="X61" s="24" t="n">
        <f aca="false">'CalLite Replacement'!T234</f>
        <v>9775</v>
      </c>
      <c r="Y61" s="24" t="n">
        <f aca="false">'CalLite Replacement'!U118</f>
        <v>21282</v>
      </c>
      <c r="Z61" s="24" t="n">
        <f aca="false">'CalLite Replacement'!V72</f>
        <v>1489</v>
      </c>
      <c r="AA61" s="24" t="n">
        <f aca="false">'CalLite Replacement'!W240</f>
        <v>2421</v>
      </c>
      <c r="AB61" s="24" t="n">
        <f aca="false">'CalLite Replacement'!X214</f>
        <v>991.8</v>
      </c>
      <c r="AC61" s="24" t="n">
        <f aca="false">'CalLite Replacement'!Y243</f>
        <v>476.7208313</v>
      </c>
      <c r="AD61" s="24" t="n">
        <f aca="false">'CalLite Replacement'!Z175</f>
        <v>361.9882065</v>
      </c>
      <c r="AE61" s="24" t="n">
        <f aca="false">'CalLite Replacement'!AA81</f>
        <v>1007</v>
      </c>
      <c r="AF61" s="24" t="n">
        <f aca="false">'CalLite Replacement'!AB118</f>
        <v>2968</v>
      </c>
    </row>
    <row r="62" customFormat="false" ht="15" hidden="false" customHeight="false" outlineLevel="0" collapsed="false">
      <c r="A62" s="40" t="n">
        <v>10105</v>
      </c>
      <c r="B62" s="24" t="n">
        <f aca="false">B61+1</f>
        <v>56</v>
      </c>
      <c r="C62" s="17" t="n">
        <f aca="false">B62/($B$1+1)</f>
        <v>0.211320754716981</v>
      </c>
      <c r="D62" s="24" t="n">
        <f aca="false">'CalLite Replacement'!B55</f>
        <v>3972</v>
      </c>
      <c r="E62" s="24" t="n">
        <f aca="false">'CalLite Replacement'!C247</f>
        <v>173.0489462</v>
      </c>
      <c r="F62" s="24" t="n">
        <f aca="false">'CalLite Replacement'!D247</f>
        <v>572.8318431</v>
      </c>
      <c r="G62" s="38" t="n">
        <v>125.032131147541</v>
      </c>
      <c r="H62" s="24" t="n">
        <f aca="false">'CalLite Replacement'!E54</f>
        <v>768.0142009</v>
      </c>
      <c r="I62" s="24" t="n">
        <f aca="false">'CalLite Replacement'!F269</f>
        <v>141.094951</v>
      </c>
      <c r="J62" s="24" t="n">
        <f aca="false">'CalLite Replacement'!G269</f>
        <v>300.8803178</v>
      </c>
      <c r="K62" s="24" t="n">
        <f aca="false">'CalLite Replacement'!H52</f>
        <v>146</v>
      </c>
      <c r="L62" s="24" t="n">
        <f aca="false">'CalLite Replacement'!I166</f>
        <v>200</v>
      </c>
      <c r="M62" s="24" t="n">
        <f aca="false">'CalLite Replacement'!J67</f>
        <v>581.7373049</v>
      </c>
      <c r="N62" s="24" t="n">
        <f aca="false">'CalLite Replacement'!K247</f>
        <v>1024.167207</v>
      </c>
      <c r="O62" s="24" t="n">
        <f aca="false">'CalLite Replacement'!L247</f>
        <v>772.0049362</v>
      </c>
      <c r="P62" s="24" t="n">
        <f aca="false">'CalLite Replacement'!M247</f>
        <v>431.7712101</v>
      </c>
      <c r="Q62" s="24" t="n">
        <f aca="false">'CalLite Replacement'!N247</f>
        <v>115.854603</v>
      </c>
      <c r="R62" s="24" t="n">
        <f aca="false">'CalLite Replacement'!O248</f>
        <v>5566</v>
      </c>
      <c r="S62" s="24" t="n">
        <f aca="false">'CalLite Replacement'!P200</f>
        <v>680.5</v>
      </c>
      <c r="T62" s="24" t="n">
        <f aca="false">'CalLite Replacement'!Q247</f>
        <v>366.9212743</v>
      </c>
      <c r="U62" s="39" t="n">
        <v>1041</v>
      </c>
      <c r="V62" s="24" t="n">
        <f aca="false">'CalLite Replacement'!R247</f>
        <v>78.01346896</v>
      </c>
      <c r="W62" s="24" t="n">
        <f aca="false">'CalLite Replacement'!S215</f>
        <v>12072</v>
      </c>
      <c r="X62" s="24" t="n">
        <f aca="false">'CalLite Replacement'!T166</f>
        <v>9631</v>
      </c>
      <c r="Y62" s="24" t="n">
        <f aca="false">'CalLite Replacement'!U113</f>
        <v>21121</v>
      </c>
      <c r="Z62" s="24" t="n">
        <f aca="false">'CalLite Replacement'!V85</f>
        <v>1488</v>
      </c>
      <c r="AA62" s="24" t="n">
        <f aca="false">'CalLite Replacement'!W104</f>
        <v>2392</v>
      </c>
      <c r="AB62" s="24" t="n">
        <f aca="false">'CalLite Replacement'!X83</f>
        <v>985.3</v>
      </c>
      <c r="AC62" s="24" t="n">
        <f aca="false">'CalLite Replacement'!Y269</f>
        <v>471.812375</v>
      </c>
      <c r="AD62" s="24" t="n">
        <f aca="false">'CalLite Replacement'!Z247</f>
        <v>357.0226854</v>
      </c>
      <c r="AE62" s="24" t="n">
        <f aca="false">'CalLite Replacement'!AA117</f>
        <v>1007</v>
      </c>
      <c r="AF62" s="24" t="n">
        <f aca="false">'CalLite Replacement'!AB17</f>
        <v>2914</v>
      </c>
    </row>
    <row r="63" customFormat="false" ht="15" hidden="false" customHeight="false" outlineLevel="0" collapsed="false">
      <c r="A63" s="40" t="n">
        <v>10135</v>
      </c>
      <c r="B63" s="24" t="n">
        <f aca="false">B62+1</f>
        <v>57</v>
      </c>
      <c r="C63" s="17" t="n">
        <f aca="false">B63/($B$1+1)</f>
        <v>0.215094339622641</v>
      </c>
      <c r="D63" s="24" t="n">
        <f aca="false">'CalLite Replacement'!B250</f>
        <v>3946</v>
      </c>
      <c r="E63" s="24" t="n">
        <f aca="false">'CalLite Replacement'!C90</f>
        <v>167.8567204</v>
      </c>
      <c r="F63" s="24" t="n">
        <f aca="false">'CalLite Replacement'!D90</f>
        <v>555.6443805</v>
      </c>
      <c r="G63" s="38" t="n">
        <v>118.085901639344</v>
      </c>
      <c r="H63" s="24" t="n">
        <f aca="false">'CalLite Replacement'!E68</f>
        <v>755.3485649</v>
      </c>
      <c r="I63" s="24" t="n">
        <f aca="false">'CalLite Replacement'!F237</f>
        <v>140.5142321</v>
      </c>
      <c r="J63" s="24" t="n">
        <f aca="false">'CalLite Replacement'!G237</f>
        <v>299.6419538</v>
      </c>
      <c r="K63" s="24" t="n">
        <f aca="false">'CalLite Replacement'!H116</f>
        <v>136.4</v>
      </c>
      <c r="L63" s="24" t="n">
        <f aca="false">'CalLite Replacement'!I170</f>
        <v>200</v>
      </c>
      <c r="M63" s="24" t="n">
        <f aca="false">'CalLite Replacement'!J50</f>
        <v>569.0164299</v>
      </c>
      <c r="N63" s="24" t="n">
        <f aca="false">'CalLite Replacement'!K90</f>
        <v>993.437708</v>
      </c>
      <c r="O63" s="24" t="n">
        <f aca="false">'CalLite Replacement'!L90</f>
        <v>748.841409</v>
      </c>
      <c r="P63" s="24" t="n">
        <f aca="false">'CalLite Replacement'!M90</f>
        <v>418.8161839</v>
      </c>
      <c r="Q63" s="24" t="n">
        <f aca="false">'CalLite Replacement'!N90</f>
        <v>112.3784579</v>
      </c>
      <c r="R63" s="24" t="n">
        <f aca="false">'CalLite Replacement'!O250</f>
        <v>5541</v>
      </c>
      <c r="S63" s="24" t="n">
        <f aca="false">'CalLite Replacement'!P157</f>
        <v>656.2</v>
      </c>
      <c r="T63" s="24" t="n">
        <f aca="false">'CalLite Replacement'!Q90</f>
        <v>355.91203</v>
      </c>
      <c r="U63" s="39" t="n">
        <v>1018</v>
      </c>
      <c r="V63" s="24" t="n">
        <f aca="false">'CalLite Replacement'!R90</f>
        <v>75.67272343</v>
      </c>
      <c r="W63" s="24" t="n">
        <f aca="false">'CalLite Replacement'!S214</f>
        <v>11906</v>
      </c>
      <c r="X63" s="24" t="n">
        <f aca="false">'CalLite Replacement'!T224</f>
        <v>9563</v>
      </c>
      <c r="Y63" s="24" t="n">
        <f aca="false">'CalLite Replacement'!U207</f>
        <v>21112</v>
      </c>
      <c r="Z63" s="24" t="n">
        <f aca="false">'CalLite Replacement'!V204</f>
        <v>1471</v>
      </c>
      <c r="AA63" s="24" t="n">
        <f aca="false">'CalLite Replacement'!W164</f>
        <v>2333</v>
      </c>
      <c r="AB63" s="24" t="n">
        <f aca="false">'CalLite Replacement'!X94</f>
        <v>957.2</v>
      </c>
      <c r="AC63" s="24" t="n">
        <f aca="false">'CalLite Replacement'!Y237</f>
        <v>469.8704885</v>
      </c>
      <c r="AD63" s="24" t="n">
        <f aca="false">'CalLite Replacement'!Z90</f>
        <v>346.3104421</v>
      </c>
      <c r="AE63" s="24" t="n">
        <f aca="false">'CalLite Replacement'!AA129</f>
        <v>1007</v>
      </c>
      <c r="AF63" s="24" t="n">
        <f aca="false">'CalLite Replacement'!AB130</f>
        <v>2843</v>
      </c>
    </row>
    <row r="64" customFormat="false" ht="15" hidden="false" customHeight="false" outlineLevel="0" collapsed="false">
      <c r="A64" s="40" t="n">
        <v>10166</v>
      </c>
      <c r="B64" s="24" t="n">
        <f aca="false">B63+1</f>
        <v>58</v>
      </c>
      <c r="C64" s="17" t="n">
        <f aca="false">B64/($B$1+1)</f>
        <v>0.218867924528302</v>
      </c>
      <c r="D64" s="24" t="n">
        <f aca="false">'CalLite Replacement'!B189</f>
        <v>3929</v>
      </c>
      <c r="E64" s="24" t="n">
        <f aca="false">'CalLite Replacement'!C67</f>
        <v>164.5327329</v>
      </c>
      <c r="F64" s="24" t="n">
        <f aca="false">'CalLite Replacement'!D67</f>
        <v>544.6412169</v>
      </c>
      <c r="G64" s="38" t="n">
        <v>114.647868852459</v>
      </c>
      <c r="H64" s="24" t="n">
        <f aca="false">'CalLite Replacement'!E112</f>
        <v>754.7823013</v>
      </c>
      <c r="I64" s="24" t="n">
        <f aca="false">'CalLite Replacement'!F211</f>
        <v>136.158059</v>
      </c>
      <c r="J64" s="24" t="n">
        <f aca="false">'CalLite Replacement'!G211</f>
        <v>290.3525588</v>
      </c>
      <c r="K64" s="24" t="n">
        <f aca="false">'CalLite Replacement'!H280</f>
        <v>134.5</v>
      </c>
      <c r="L64" s="24" t="n">
        <f aca="false">'CalLite Replacement'!I171</f>
        <v>200</v>
      </c>
      <c r="M64" s="24" t="n">
        <f aca="false">'CalLite Replacement'!J189</f>
        <v>568.2574755</v>
      </c>
      <c r="N64" s="24" t="n">
        <f aca="false">'CalLite Replacement'!K67</f>
        <v>973.7651296</v>
      </c>
      <c r="O64" s="24" t="n">
        <f aca="false">'CalLite Replacement'!L67</f>
        <v>734.0124557</v>
      </c>
      <c r="P64" s="24" t="n">
        <f aca="false">'CalLite Replacement'!M67</f>
        <v>410.5225646</v>
      </c>
      <c r="Q64" s="24" t="n">
        <f aca="false">'CalLite Replacement'!N67</f>
        <v>110.1530802</v>
      </c>
      <c r="R64" s="24" t="n">
        <f aca="false">'CalLite Replacement'!O127</f>
        <v>5377</v>
      </c>
      <c r="S64" s="24" t="n">
        <f aca="false">'CalLite Replacement'!P212</f>
        <v>614.3</v>
      </c>
      <c r="T64" s="24" t="n">
        <f aca="false">'CalLite Replacement'!Q67</f>
        <v>348.8640719</v>
      </c>
      <c r="U64" s="39" t="n">
        <v>1003</v>
      </c>
      <c r="V64" s="24" t="n">
        <f aca="false">'CalLite Replacement'!R67</f>
        <v>74.17421217</v>
      </c>
      <c r="W64" s="24" t="n">
        <f aca="false">'CalLite Replacement'!S82</f>
        <v>11900</v>
      </c>
      <c r="X64" s="24" t="n">
        <f aca="false">'CalLite Replacement'!T236</f>
        <v>9544</v>
      </c>
      <c r="Y64" s="24" t="n">
        <f aca="false">'CalLite Replacement'!U28</f>
        <v>21042</v>
      </c>
      <c r="Z64" s="24" t="n">
        <f aca="false">'CalLite Replacement'!V120</f>
        <v>1466</v>
      </c>
      <c r="AA64" s="24" t="n">
        <f aca="false">'CalLite Replacement'!W158</f>
        <v>2290</v>
      </c>
      <c r="AB64" s="24" t="n">
        <f aca="false">'CalLite Replacement'!X190</f>
        <v>939.2</v>
      </c>
      <c r="AC64" s="24" t="n">
        <f aca="false">'CalLite Replacement'!Y211</f>
        <v>455.3037279</v>
      </c>
      <c r="AD64" s="24" t="n">
        <f aca="false">'CalLite Replacement'!Z67</f>
        <v>339.4526198</v>
      </c>
      <c r="AE64" s="24" t="n">
        <f aca="false">'CalLite Replacement'!AA177</f>
        <v>1007</v>
      </c>
      <c r="AF64" s="24" t="n">
        <f aca="false">'CalLite Replacement'!AB115</f>
        <v>2800</v>
      </c>
    </row>
    <row r="65" customFormat="false" ht="15" hidden="false" customHeight="false" outlineLevel="0" collapsed="false">
      <c r="A65" s="40" t="n">
        <v>10196</v>
      </c>
      <c r="B65" s="24" t="n">
        <f aca="false">B64+1</f>
        <v>59</v>
      </c>
      <c r="C65" s="17" t="n">
        <f aca="false">B65/($B$1+1)</f>
        <v>0.222641509433962</v>
      </c>
      <c r="D65" s="24" t="n">
        <f aca="false">'CalLite Replacement'!B119</f>
        <v>3927</v>
      </c>
      <c r="E65" s="24" t="n">
        <f aca="false">'CalLite Replacement'!C257</f>
        <v>159.7395027</v>
      </c>
      <c r="F65" s="24" t="n">
        <f aca="false">'CalLite Replacement'!D257</f>
        <v>528.7745217</v>
      </c>
      <c r="G65" s="38" t="n">
        <v>110.911639344262</v>
      </c>
      <c r="H65" s="24" t="n">
        <f aca="false">'CalLite Replacement'!E164</f>
        <v>753.0025288</v>
      </c>
      <c r="I65" s="24" t="n">
        <f aca="false">'CalLite Replacement'!F90</f>
        <v>134.2665744</v>
      </c>
      <c r="J65" s="24" t="n">
        <f aca="false">'CalLite Replacement'!G90</f>
        <v>286.3190304</v>
      </c>
      <c r="K65" s="24" t="n">
        <f aca="false">'CalLite Replacement'!H233</f>
        <v>134.2</v>
      </c>
      <c r="L65" s="24" t="n">
        <f aca="false">'CalLite Replacement'!I173</f>
        <v>200</v>
      </c>
      <c r="M65" s="24" t="n">
        <f aca="false">'CalLite Replacement'!J213</f>
        <v>566.8583081</v>
      </c>
      <c r="N65" s="24" t="n">
        <f aca="false">'CalLite Replacement'!K257</f>
        <v>945.3970333</v>
      </c>
      <c r="O65" s="24" t="n">
        <f aca="false">'CalLite Replacement'!L257</f>
        <v>712.6289256</v>
      </c>
      <c r="P65" s="24" t="n">
        <f aca="false">'CalLite Replacement'!M257</f>
        <v>398.563065</v>
      </c>
      <c r="Q65" s="24" t="n">
        <f aca="false">'CalLite Replacement'!N257</f>
        <v>106.9440588</v>
      </c>
      <c r="R65" s="24" t="n">
        <f aca="false">'CalLite Replacement'!O128</f>
        <v>5377</v>
      </c>
      <c r="S65" s="24" t="n">
        <f aca="false">'CalLite Replacement'!P193</f>
        <v>604.7</v>
      </c>
      <c r="T65" s="24" t="n">
        <f aca="false">'CalLite Replacement'!Q257</f>
        <v>338.700831</v>
      </c>
      <c r="U65" s="39" t="n">
        <v>1002</v>
      </c>
      <c r="V65" s="24" t="n">
        <f aca="false">'CalLite Replacement'!R257</f>
        <v>72.0133408</v>
      </c>
      <c r="W65" s="24" t="n">
        <f aca="false">'CalLite Replacement'!S143</f>
        <v>11732</v>
      </c>
      <c r="X65" s="24" t="n">
        <f aca="false">'CalLite Replacement'!T147</f>
        <v>9509</v>
      </c>
      <c r="Y65" s="24" t="n">
        <f aca="false">'CalLite Replacement'!U179</f>
        <v>21018</v>
      </c>
      <c r="Z65" s="24" t="n">
        <f aca="false">'CalLite Replacement'!V192</f>
        <v>1462</v>
      </c>
      <c r="AA65" s="24" t="n">
        <f aca="false">'CalLite Replacement'!W192</f>
        <v>2221</v>
      </c>
      <c r="AB65" s="24" t="n">
        <f aca="false">'CalLite Replacement'!X142</f>
        <v>898</v>
      </c>
      <c r="AC65" s="24" t="n">
        <f aca="false">'CalLite Replacement'!Y90</f>
        <v>448.978726</v>
      </c>
      <c r="AD65" s="24" t="n">
        <f aca="false">'CalLite Replacement'!Z257</f>
        <v>329.5635569</v>
      </c>
      <c r="AE65" s="24" t="n">
        <f aca="false">'CalLite Replacement'!AA201</f>
        <v>1007</v>
      </c>
      <c r="AF65" s="24" t="n">
        <f aca="false">'CalLite Replacement'!AB188</f>
        <v>2721</v>
      </c>
    </row>
    <row r="66" customFormat="false" ht="15" hidden="false" customHeight="false" outlineLevel="0" collapsed="false">
      <c r="A66" s="40" t="n">
        <v>10227</v>
      </c>
      <c r="B66" s="24" t="n">
        <f aca="false">B65+1</f>
        <v>60</v>
      </c>
      <c r="C66" s="17" t="n">
        <f aca="false">B66/($B$1+1)</f>
        <v>0.226415094339623</v>
      </c>
      <c r="D66" s="24" t="n">
        <f aca="false">'CalLite Replacement'!B234</f>
        <v>3910</v>
      </c>
      <c r="E66" s="24" t="n">
        <f aca="false">'CalLite Replacement'!C211</f>
        <v>159.468941</v>
      </c>
      <c r="F66" s="24" t="n">
        <f aca="false">'CalLite Replacement'!D211</f>
        <v>527.8789003</v>
      </c>
      <c r="G66" s="38" t="n">
        <v>107.210491803279</v>
      </c>
      <c r="H66" s="24" t="n">
        <f aca="false">'CalLite Replacement'!E267</f>
        <v>749.1141165</v>
      </c>
      <c r="I66" s="24" t="n">
        <f aca="false">'CalLite Replacement'!F225</f>
        <v>132.2683092</v>
      </c>
      <c r="J66" s="24" t="n">
        <f aca="false">'CalLite Replacement'!G225</f>
        <v>282.0577958</v>
      </c>
      <c r="K66" s="24" t="n">
        <f aca="false">'CalLite Replacement'!H28</f>
        <v>114.2</v>
      </c>
      <c r="L66" s="24" t="n">
        <f aca="false">'CalLite Replacement'!I174</f>
        <v>200</v>
      </c>
      <c r="M66" s="24" t="n">
        <f aca="false">'CalLite Replacement'!J150</f>
        <v>563.5624396</v>
      </c>
      <c r="N66" s="24" t="n">
        <f aca="false">'CalLite Replacement'!K211</f>
        <v>943.79575</v>
      </c>
      <c r="O66" s="24" t="n">
        <f aca="false">'CalLite Replacement'!L211</f>
        <v>711.4218975</v>
      </c>
      <c r="P66" s="24" t="n">
        <f aca="false">'CalLite Replacement'!M211</f>
        <v>397.8879916</v>
      </c>
      <c r="Q66" s="24" t="n">
        <f aca="false">'CalLite Replacement'!N211</f>
        <v>106.7629204</v>
      </c>
      <c r="R66" s="24" t="n">
        <f aca="false">'CalLite Replacement'!O235</f>
        <v>5377</v>
      </c>
      <c r="S66" s="24" t="n">
        <f aca="false">'CalLite Replacement'!P205</f>
        <v>598.9</v>
      </c>
      <c r="T66" s="24" t="n">
        <f aca="false">'CalLite Replacement'!Q211</f>
        <v>338.1271504</v>
      </c>
      <c r="U66" s="39" t="n">
        <v>989</v>
      </c>
      <c r="V66" s="24" t="n">
        <f aca="false">'CalLite Replacement'!R211</f>
        <v>71.89136691</v>
      </c>
      <c r="W66" s="24" t="n">
        <f aca="false">'CalLite Replacement'!S47</f>
        <v>11708</v>
      </c>
      <c r="X66" s="24" t="n">
        <f aca="false">'CalLite Replacement'!T116</f>
        <v>9475</v>
      </c>
      <c r="Y66" s="24" t="n">
        <f aca="false">'CalLite Replacement'!U17</f>
        <v>20935</v>
      </c>
      <c r="Z66" s="24" t="n">
        <f aca="false">'CalLite Replacement'!V19</f>
        <v>1457</v>
      </c>
      <c r="AA66" s="24" t="n">
        <f aca="false">'CalLite Replacement'!W115</f>
        <v>2212</v>
      </c>
      <c r="AB66" s="24" t="n">
        <f aca="false">'CalLite Replacement'!X155</f>
        <v>895.6</v>
      </c>
      <c r="AC66" s="24" t="n">
        <f aca="false">'CalLite Replacement'!Y225</f>
        <v>442.2966565</v>
      </c>
      <c r="AD66" s="24" t="n">
        <f aca="false">'CalLite Replacement'!Z211</f>
        <v>329.0053527</v>
      </c>
      <c r="AE66" s="24" t="n">
        <f aca="false">'CalLite Replacement'!AA213</f>
        <v>1007</v>
      </c>
      <c r="AF66" s="24" t="n">
        <f aca="false">'CalLite Replacement'!AB233</f>
        <v>2718</v>
      </c>
    </row>
    <row r="67" customFormat="false" ht="15" hidden="false" customHeight="false" outlineLevel="0" collapsed="false">
      <c r="A67" s="40" t="n">
        <v>10258</v>
      </c>
      <c r="B67" s="24" t="n">
        <f aca="false">B66+1</f>
        <v>61</v>
      </c>
      <c r="C67" s="17" t="n">
        <f aca="false">B67/($B$1+1)</f>
        <v>0.230188679245283</v>
      </c>
      <c r="D67" s="24" t="n">
        <f aca="false">'CalLite Replacement'!B103</f>
        <v>3889</v>
      </c>
      <c r="E67" s="24" t="n">
        <f aca="false">'CalLite Replacement'!C188</f>
        <v>158.3186257</v>
      </c>
      <c r="F67" s="24" t="n">
        <f aca="false">'CalLite Replacement'!D188</f>
        <v>524.0710917</v>
      </c>
      <c r="G67" s="38" t="n">
        <v>104.649508196721</v>
      </c>
      <c r="H67" s="24" t="n">
        <f aca="false">'CalLite Replacement'!E42</f>
        <v>738.7425081</v>
      </c>
      <c r="I67" s="24" t="n">
        <f aca="false">'CalLite Replacement'!F247</f>
        <v>131.4133552</v>
      </c>
      <c r="J67" s="24" t="n">
        <f aca="false">'CalLite Replacement'!G247</f>
        <v>280.2346348</v>
      </c>
      <c r="K67" s="24" t="n">
        <f aca="false">'CalLite Replacement'!H31</f>
        <v>111.6</v>
      </c>
      <c r="L67" s="24" t="n">
        <f aca="false">'CalLite Replacement'!I175</f>
        <v>200</v>
      </c>
      <c r="M67" s="24" t="n">
        <f aca="false">'CalLite Replacement'!J55</f>
        <v>562.6331043</v>
      </c>
      <c r="N67" s="24" t="n">
        <f aca="false">'CalLite Replacement'!K188</f>
        <v>936.9877612</v>
      </c>
      <c r="O67" s="24" t="n">
        <f aca="false">'CalLite Replacement'!L188</f>
        <v>706.2901173</v>
      </c>
      <c r="P67" s="24" t="n">
        <f aca="false">'CalLite Replacement'!M188</f>
        <v>395.0178611</v>
      </c>
      <c r="Q67" s="24" t="n">
        <f aca="false">'CalLite Replacement'!N188</f>
        <v>105.9927953</v>
      </c>
      <c r="R67" s="24" t="n">
        <f aca="false">'CalLite Replacement'!O236</f>
        <v>5377</v>
      </c>
      <c r="S67" s="24" t="n">
        <f aca="false">'CalLite Replacement'!P217</f>
        <v>591.8</v>
      </c>
      <c r="T67" s="24" t="n">
        <f aca="false">'CalLite Replacement'!Q188</f>
        <v>335.6880995</v>
      </c>
      <c r="U67" s="39" t="n">
        <v>966</v>
      </c>
      <c r="V67" s="24" t="n">
        <f aca="false">'CalLite Replacement'!R188</f>
        <v>71.37278476</v>
      </c>
      <c r="W67" s="24" t="n">
        <f aca="false">'CalLite Replacement'!S259</f>
        <v>11644</v>
      </c>
      <c r="X67" s="24" t="n">
        <f aca="false">'CalLite Replacement'!T33</f>
        <v>9471</v>
      </c>
      <c r="Y67" s="24" t="n">
        <f aca="false">'CalLite Replacement'!U224</f>
        <v>20850</v>
      </c>
      <c r="Z67" s="24" t="n">
        <f aca="false">'CalLite Replacement'!V144</f>
        <v>1417</v>
      </c>
      <c r="AA67" s="24" t="n">
        <f aca="false">'CalLite Replacement'!W157</f>
        <v>2184</v>
      </c>
      <c r="AB67" s="24" t="n">
        <f aca="false">'CalLite Replacement'!X250</f>
        <v>874.8</v>
      </c>
      <c r="AC67" s="24" t="n">
        <f aca="false">'CalLite Replacement'!Y247</f>
        <v>439.4377458</v>
      </c>
      <c r="AD67" s="24" t="n">
        <f aca="false">'CalLite Replacement'!Z188</f>
        <v>326.6321011</v>
      </c>
      <c r="AE67" s="24" t="n">
        <f aca="false">'CalLite Replacement'!AA237</f>
        <v>1007</v>
      </c>
      <c r="AF67" s="24" t="n">
        <f aca="false">'CalLite Replacement'!AB248</f>
        <v>2629</v>
      </c>
    </row>
    <row r="68" customFormat="false" ht="15" hidden="false" customHeight="false" outlineLevel="0" collapsed="false">
      <c r="A68" s="40" t="n">
        <v>10287</v>
      </c>
      <c r="B68" s="24" t="n">
        <f aca="false">B67+1</f>
        <v>62</v>
      </c>
      <c r="C68" s="17" t="n">
        <f aca="false">B68/($B$1+1)</f>
        <v>0.233962264150943</v>
      </c>
      <c r="D68" s="24" t="n">
        <f aca="false">'CalLite Replacement'!B59</f>
        <v>3714</v>
      </c>
      <c r="E68" s="24" t="n">
        <f aca="false">'CalLite Replacement'!C152</f>
        <v>148.7599298</v>
      </c>
      <c r="F68" s="24" t="n">
        <f aca="false">'CalLite Replacement'!D152</f>
        <v>492.429608</v>
      </c>
      <c r="G68" s="38" t="n">
        <v>104.281147540984</v>
      </c>
      <c r="H68" s="24" t="n">
        <f aca="false">'CalLite Replacement'!E248</f>
        <v>706.8702118</v>
      </c>
      <c r="I68" s="24" t="n">
        <f aca="false">'CalLite Replacement'!F67</f>
        <v>130.6003148</v>
      </c>
      <c r="J68" s="24" t="n">
        <f aca="false">'CalLite Replacement'!G67</f>
        <v>278.500853</v>
      </c>
      <c r="K68" s="24" t="n">
        <f aca="false">'CalLite Replacement'!H53</f>
        <v>106</v>
      </c>
      <c r="L68" s="24" t="n">
        <f aca="false">'CalLite Replacement'!I176</f>
        <v>200</v>
      </c>
      <c r="M68" s="24" t="n">
        <f aca="false">'CalLite Replacement'!J183</f>
        <v>557.9782151</v>
      </c>
      <c r="N68" s="24" t="n">
        <f aca="false">'CalLite Replacement'!K152</f>
        <v>880.4158889</v>
      </c>
      <c r="O68" s="24" t="n">
        <f aca="false">'CalLite Replacement'!L152</f>
        <v>663.6469196</v>
      </c>
      <c r="P68" s="24" t="n">
        <f aca="false">'CalLite Replacement'!M152</f>
        <v>371.1681366</v>
      </c>
      <c r="Q68" s="24" t="n">
        <f aca="false">'CalLite Replacement'!N152</f>
        <v>99.59334044</v>
      </c>
      <c r="R68" s="24" t="n">
        <f aca="false">'CalLite Replacement'!O55</f>
        <v>5376</v>
      </c>
      <c r="S68" s="24" t="n">
        <f aca="false">'CalLite Replacement'!P176</f>
        <v>578.9</v>
      </c>
      <c r="T68" s="24" t="n">
        <f aca="false">'CalLite Replacement'!Q152</f>
        <v>315.4204876</v>
      </c>
      <c r="U68" s="39" t="n">
        <v>924</v>
      </c>
      <c r="V68" s="24" t="n">
        <f aca="false">'CalLite Replacement'!R152</f>
        <v>67.06355871</v>
      </c>
      <c r="W68" s="24" t="n">
        <f aca="false">'CalLite Replacement'!S131</f>
        <v>11588</v>
      </c>
      <c r="X68" s="24" t="n">
        <f aca="false">'CalLite Replacement'!T232</f>
        <v>9459</v>
      </c>
      <c r="Y68" s="24" t="n">
        <f aca="false">'CalLite Replacement'!U23</f>
        <v>20687</v>
      </c>
      <c r="Z68" s="24" t="n">
        <f aca="false">'CalLite Replacement'!V48</f>
        <v>1415</v>
      </c>
      <c r="AA68" s="24" t="n">
        <f aca="false">'CalLite Replacement'!W246</f>
        <v>2138</v>
      </c>
      <c r="AB68" s="24" t="n">
        <f aca="false">'CalLite Replacement'!X238</f>
        <v>866</v>
      </c>
      <c r="AC68" s="24" t="n">
        <f aca="false">'CalLite Replacement'!Y67</f>
        <v>436.7189914</v>
      </c>
      <c r="AD68" s="24" t="n">
        <f aca="false">'CalLite Replacement'!Z152</f>
        <v>306.911257</v>
      </c>
      <c r="AE68" s="24" t="n">
        <f aca="false">'CalLite Replacement'!AA249</f>
        <v>1007</v>
      </c>
      <c r="AF68" s="24" t="n">
        <f aca="false">'CalLite Replacement'!AB32</f>
        <v>2627</v>
      </c>
    </row>
    <row r="69" customFormat="false" ht="15" hidden="false" customHeight="false" outlineLevel="0" collapsed="false">
      <c r="A69" s="40" t="n">
        <v>10318</v>
      </c>
      <c r="B69" s="24" t="n">
        <f aca="false">B68+1</f>
        <v>63</v>
      </c>
      <c r="C69" s="17" t="n">
        <f aca="false">B69/($B$1+1)</f>
        <v>0.237735849056604</v>
      </c>
      <c r="D69" s="24" t="n">
        <f aca="false">'CalLite Replacement'!B184</f>
        <v>3646</v>
      </c>
      <c r="E69" s="24" t="n">
        <f aca="false">'CalLite Replacement'!C64</f>
        <v>147.0908073</v>
      </c>
      <c r="F69" s="24" t="n">
        <f aca="false">'CalLite Replacement'!D64</f>
        <v>486.9044285</v>
      </c>
      <c r="G69" s="38" t="n">
        <v>103.351475409836</v>
      </c>
      <c r="H69" s="24" t="n">
        <f aca="false">'CalLite Replacement'!E257</f>
        <v>706.2277832</v>
      </c>
      <c r="I69" s="24" t="n">
        <f aca="false">'CalLite Replacement'!F64</f>
        <v>127.7587794</v>
      </c>
      <c r="J69" s="24" t="n">
        <f aca="false">'CalLite Replacement'!G64</f>
        <v>272.4413728</v>
      </c>
      <c r="K69" s="24" t="n">
        <f aca="false">'CalLite Replacement'!H188</f>
        <v>103.6</v>
      </c>
      <c r="L69" s="24" t="n">
        <f aca="false">'CalLite Replacement'!I178</f>
        <v>200</v>
      </c>
      <c r="M69" s="24" t="n">
        <f aca="false">'CalLite Replacement'!J119</f>
        <v>554.4405329</v>
      </c>
      <c r="N69" s="24" t="n">
        <f aca="false">'CalLite Replacement'!K64</f>
        <v>870.5374092</v>
      </c>
      <c r="O69" s="24" t="n">
        <f aca="false">'CalLite Replacement'!L64</f>
        <v>656.2006403</v>
      </c>
      <c r="P69" s="24" t="n">
        <f aca="false">'CalLite Replacement'!M64</f>
        <v>367.0035401</v>
      </c>
      <c r="Q69" s="24" t="n">
        <f aca="false">'CalLite Replacement'!N64</f>
        <v>98.47587901</v>
      </c>
      <c r="R69" s="24" t="n">
        <f aca="false">'CalLite Replacement'!O79</f>
        <v>5376</v>
      </c>
      <c r="S69" s="24" t="n">
        <f aca="false">'CalLite Replacement'!P257</f>
        <v>563.2</v>
      </c>
      <c r="T69" s="24" t="n">
        <f aca="false">'CalLite Replacement'!Q64</f>
        <v>311.8813933</v>
      </c>
      <c r="U69" s="39" t="n">
        <v>921</v>
      </c>
      <c r="V69" s="24" t="n">
        <f aca="false">'CalLite Replacement'!R64</f>
        <v>66.31108933</v>
      </c>
      <c r="W69" s="24" t="n">
        <f aca="false">'CalLite Replacement'!S165</f>
        <v>11541</v>
      </c>
      <c r="X69" s="24" t="n">
        <f aca="false">'CalLite Replacement'!T115</f>
        <v>9415</v>
      </c>
      <c r="Y69" s="24" t="n">
        <f aca="false">'CalLite Replacement'!U141</f>
        <v>20593</v>
      </c>
      <c r="Z69" s="24" t="n">
        <f aca="false">'CalLite Replacement'!V184</f>
        <v>1393</v>
      </c>
      <c r="AA69" s="24" t="n">
        <f aca="false">'CalLite Replacement'!W56</f>
        <v>2131</v>
      </c>
      <c r="AB69" s="24" t="n">
        <f aca="false">'CalLite Replacement'!X178</f>
        <v>864.2</v>
      </c>
      <c r="AC69" s="24" t="n">
        <f aca="false">'CalLite Replacement'!Y64</f>
        <v>427.2170812</v>
      </c>
      <c r="AD69" s="24" t="n">
        <f aca="false">'CalLite Replacement'!Z64</f>
        <v>303.4676383</v>
      </c>
      <c r="AE69" s="24" t="n">
        <f aca="false">'CalLite Replacement'!AA32</f>
        <v>1005</v>
      </c>
      <c r="AF69" s="24" t="n">
        <f aca="false">'CalLite Replacement'!AB249</f>
        <v>2625</v>
      </c>
    </row>
    <row r="70" customFormat="false" ht="15" hidden="false" customHeight="false" outlineLevel="0" collapsed="false">
      <c r="A70" s="40" t="n">
        <v>10348</v>
      </c>
      <c r="B70" s="24" t="n">
        <f aca="false">B69+1</f>
        <v>64</v>
      </c>
      <c r="C70" s="17" t="n">
        <f aca="false">B70/($B$1+1)</f>
        <v>0.241509433962264</v>
      </c>
      <c r="D70" s="24" t="n">
        <f aca="false">'CalLite Replacement'!B129</f>
        <v>3561</v>
      </c>
      <c r="E70" s="24" t="n">
        <f aca="false">'CalLite Replacement'!C126</f>
        <v>143.6587447</v>
      </c>
      <c r="F70" s="24" t="n">
        <f aca="false">'CalLite Replacement'!D126</f>
        <v>475.5435115</v>
      </c>
      <c r="G70" s="38" t="n">
        <v>102.106065573771</v>
      </c>
      <c r="H70" s="24" t="n">
        <f aca="false">'CalLite Replacement'!E258</f>
        <v>700.4204902</v>
      </c>
      <c r="I70" s="24" t="n">
        <f aca="false">'CalLite Replacement'!F257</f>
        <v>122.8922312</v>
      </c>
      <c r="J70" s="24" t="n">
        <f aca="false">'CalLite Replacement'!G257</f>
        <v>262.0636197</v>
      </c>
      <c r="K70" s="24" t="n">
        <f aca="false">'CalLite Replacement'!H136</f>
        <v>96.63</v>
      </c>
      <c r="L70" s="24" t="n">
        <f aca="false">'CalLite Replacement'!I182</f>
        <v>200</v>
      </c>
      <c r="M70" s="24" t="n">
        <f aca="false">'CalLite Replacement'!J163</f>
        <v>548.075439</v>
      </c>
      <c r="N70" s="24" t="n">
        <f aca="false">'CalLite Replacement'!K126</f>
        <v>850.2252028</v>
      </c>
      <c r="O70" s="24" t="n">
        <f aca="false">'CalLite Replacement'!L126</f>
        <v>640.8895432</v>
      </c>
      <c r="P70" s="24" t="n">
        <f aca="false">'CalLite Replacement'!M126</f>
        <v>358.4402646</v>
      </c>
      <c r="Q70" s="24" t="n">
        <f aca="false">'CalLite Replacement'!N126</f>
        <v>96.1781462</v>
      </c>
      <c r="R70" s="24" t="n">
        <f aca="false">'CalLite Replacement'!O27</f>
        <v>5366</v>
      </c>
      <c r="S70" s="24" t="n">
        <f aca="false">'CalLite Replacement'!P125</f>
        <v>554.3</v>
      </c>
      <c r="T70" s="24" t="n">
        <f aca="false">'CalLite Replacement'!Q126</f>
        <v>304.6042801</v>
      </c>
      <c r="U70" s="39" t="n">
        <v>900</v>
      </c>
      <c r="V70" s="24" t="n">
        <f aca="false">'CalLite Replacement'!R126</f>
        <v>64.76385596</v>
      </c>
      <c r="W70" s="24" t="n">
        <f aca="false">'CalLite Replacement'!S249</f>
        <v>11459</v>
      </c>
      <c r="X70" s="24" t="n">
        <f aca="false">'CalLite Replacement'!T113</f>
        <v>9333</v>
      </c>
      <c r="Y70" s="24" t="n">
        <f aca="false">'CalLite Replacement'!U215</f>
        <v>20502</v>
      </c>
      <c r="Z70" s="24" t="n">
        <f aca="false">'CalLite Replacement'!V271</f>
        <v>1387</v>
      </c>
      <c r="AA70" s="24" t="n">
        <f aca="false">'CalLite Replacement'!W224</f>
        <v>2082</v>
      </c>
      <c r="AB70" s="24" t="n">
        <f aca="false">'CalLite Replacement'!X158</f>
        <v>845.8</v>
      </c>
      <c r="AC70" s="24" t="n">
        <f aca="false">'CalLite Replacement'!Y257</f>
        <v>410.9436593</v>
      </c>
      <c r="AD70" s="24" t="n">
        <f aca="false">'CalLite Replacement'!Z126</f>
        <v>296.3868429</v>
      </c>
      <c r="AE70" s="24" t="n">
        <f aca="false">'CalLite Replacement'!AA162</f>
        <v>961.3</v>
      </c>
      <c r="AF70" s="24" t="n">
        <f aca="false">'CalLite Replacement'!AB81</f>
        <v>2599</v>
      </c>
    </row>
    <row r="71" customFormat="false" ht="15" hidden="false" customHeight="false" outlineLevel="0" collapsed="false">
      <c r="A71" s="40" t="n">
        <v>10379</v>
      </c>
      <c r="B71" s="24" t="n">
        <f aca="false">B70+1</f>
        <v>65</v>
      </c>
      <c r="C71" s="17" t="n">
        <f aca="false">B71/($B$1+1)</f>
        <v>0.245283018867925</v>
      </c>
      <c r="D71" s="24" t="n">
        <f aca="false">'CalLite Replacement'!B148</f>
        <v>3540</v>
      </c>
      <c r="E71" s="24" t="n">
        <f aca="false">'CalLite Replacement'!C65</f>
        <v>136.0294538</v>
      </c>
      <c r="F71" s="24" t="n">
        <f aca="false">'CalLite Replacement'!D65</f>
        <v>450.2888024</v>
      </c>
      <c r="G71" s="38" t="n">
        <v>98.5277049180328</v>
      </c>
      <c r="H71" s="24" t="n">
        <f aca="false">'CalLite Replacement'!E149</f>
        <v>693.3490995</v>
      </c>
      <c r="I71" s="24" t="n">
        <f aca="false">'CalLite Replacement'!F248</f>
        <v>119.8329215</v>
      </c>
      <c r="J71" s="24" t="n">
        <f aca="false">'CalLite Replacement'!G248</f>
        <v>255.5397429</v>
      </c>
      <c r="K71" s="24" t="n">
        <f aca="false">'CalLite Replacement'!H111</f>
        <v>95.95</v>
      </c>
      <c r="L71" s="24" t="n">
        <f aca="false">'CalLite Replacement'!I183</f>
        <v>200</v>
      </c>
      <c r="M71" s="24" t="n">
        <f aca="false">'CalLite Replacement'!J271</f>
        <v>543.382767</v>
      </c>
      <c r="N71" s="24" t="n">
        <f aca="false">'CalLite Replacement'!K65</f>
        <v>805.0722576</v>
      </c>
      <c r="O71" s="24" t="n">
        <f aca="false">'CalLite Replacement'!L65</f>
        <v>606.8537955</v>
      </c>
      <c r="P71" s="24" t="n">
        <f aca="false">'CalLite Replacement'!M65</f>
        <v>339.4045626</v>
      </c>
      <c r="Q71" s="24" t="n">
        <f aca="false">'CalLite Replacement'!N65</f>
        <v>91.07040939</v>
      </c>
      <c r="R71" s="24" t="n">
        <f aca="false">'CalLite Replacement'!O28</f>
        <v>5362</v>
      </c>
      <c r="S71" s="24" t="n">
        <f aca="false">'CalLite Replacement'!P30</f>
        <v>553.6</v>
      </c>
      <c r="T71" s="24" t="n">
        <f aca="false">'CalLite Replacement'!Q65</f>
        <v>288.427648</v>
      </c>
      <c r="U71" s="39" t="n">
        <v>870</v>
      </c>
      <c r="V71" s="24" t="n">
        <f aca="false">'CalLite Replacement'!R65</f>
        <v>61.32443916</v>
      </c>
      <c r="W71" s="24" t="n">
        <f aca="false">'CalLite Replacement'!S119</f>
        <v>11251</v>
      </c>
      <c r="X71" s="24" t="n">
        <f aca="false">'CalLite Replacement'!T23</f>
        <v>9137</v>
      </c>
      <c r="Y71" s="24" t="n">
        <f aca="false">'CalLite Replacement'!U246</f>
        <v>20356</v>
      </c>
      <c r="Z71" s="24" t="n">
        <f aca="false">'CalLite Replacement'!V96</f>
        <v>1378</v>
      </c>
      <c r="AA71" s="24" t="n">
        <f aca="false">'CalLite Replacement'!W231</f>
        <v>2076</v>
      </c>
      <c r="AB71" s="24" t="n">
        <f aca="false">'CalLite Replacement'!X205</f>
        <v>833.1</v>
      </c>
      <c r="AC71" s="24" t="n">
        <f aca="false">'CalLite Replacement'!Y248</f>
        <v>400.7135259</v>
      </c>
      <c r="AD71" s="24" t="n">
        <f aca="false">'CalLite Replacement'!Z65</f>
        <v>280.6466145</v>
      </c>
      <c r="AE71" s="24" t="n">
        <f aca="false">'CalLite Replacement'!AA235</f>
        <v>917.8</v>
      </c>
      <c r="AF71" s="24" t="n">
        <f aca="false">'CalLite Replacement'!AB142</f>
        <v>2488</v>
      </c>
    </row>
    <row r="72" customFormat="false" ht="15" hidden="false" customHeight="false" outlineLevel="0" collapsed="false">
      <c r="A72" s="40" t="n">
        <v>10409</v>
      </c>
      <c r="B72" s="24" t="n">
        <f aca="false">B71+1</f>
        <v>66</v>
      </c>
      <c r="C72" s="17" t="n">
        <f aca="false">B72/($B$1+1)</f>
        <v>0.249056603773585</v>
      </c>
      <c r="D72" s="24" t="n">
        <f aca="false">'CalLite Replacement'!B248</f>
        <v>3523</v>
      </c>
      <c r="E72" s="24" t="n">
        <f aca="false">'CalLite Replacement'!C113</f>
        <v>135.9558101</v>
      </c>
      <c r="F72" s="24" t="n">
        <f aca="false">'CalLite Replacement'!D113</f>
        <v>450.0450247</v>
      </c>
      <c r="G72" s="38" t="n">
        <v>97.054262295082</v>
      </c>
      <c r="H72" s="24" t="n">
        <f aca="false">'CalLite Replacement'!E89</f>
        <v>691.6053884</v>
      </c>
      <c r="I72" s="24" t="n">
        <f aca="false">'CalLite Replacement'!F135</f>
        <v>119.7404252</v>
      </c>
      <c r="J72" s="24" t="n">
        <f aca="false">'CalLite Replacement'!G135</f>
        <v>255.3424975</v>
      </c>
      <c r="K72" s="24" t="n">
        <f aca="false">'CalLite Replacement'!H65</f>
        <v>92.86</v>
      </c>
      <c r="L72" s="24" t="n">
        <f aca="false">'CalLite Replacement'!I184</f>
        <v>200</v>
      </c>
      <c r="M72" s="24" t="n">
        <f aca="false">'CalLite Replacement'!J148</f>
        <v>532.0973786</v>
      </c>
      <c r="N72" s="24" t="n">
        <f aca="false">'CalLite Replacement'!K113</f>
        <v>804.6364068</v>
      </c>
      <c r="O72" s="24" t="n">
        <f aca="false">'CalLite Replacement'!L113</f>
        <v>606.5252565</v>
      </c>
      <c r="P72" s="24" t="n">
        <f aca="false">'CalLite Replacement'!M113</f>
        <v>339.2208154</v>
      </c>
      <c r="Q72" s="24" t="n">
        <f aca="false">'CalLite Replacement'!N113</f>
        <v>91.0211056</v>
      </c>
      <c r="R72" s="24" t="n">
        <f aca="false">'CalLite Replacement'!O30</f>
        <v>5360</v>
      </c>
      <c r="S72" s="24" t="n">
        <f aca="false">'CalLite Replacement'!P241</f>
        <v>527.7</v>
      </c>
      <c r="T72" s="24" t="n">
        <f aca="false">'CalLite Replacement'!Q113</f>
        <v>288.2714987</v>
      </c>
      <c r="U72" s="39" t="n">
        <v>844</v>
      </c>
      <c r="V72" s="24" t="n">
        <f aca="false">'CalLite Replacement'!R113</f>
        <v>61.29123928</v>
      </c>
      <c r="W72" s="24" t="n">
        <f aca="false">'CalLite Replacement'!S276</f>
        <v>11211</v>
      </c>
      <c r="X72" s="24" t="n">
        <f aca="false">'CalLite Replacement'!T179</f>
        <v>9024</v>
      </c>
      <c r="Y72" s="24" t="n">
        <f aca="false">'CalLite Replacement'!U163</f>
        <v>20351</v>
      </c>
      <c r="Z72" s="24" t="n">
        <f aca="false">'CalLite Replacement'!V108</f>
        <v>1377</v>
      </c>
      <c r="AA72" s="24" t="n">
        <f aca="false">'CalLite Replacement'!W21</f>
        <v>2067</v>
      </c>
      <c r="AB72" s="24" t="n">
        <f aca="false">'CalLite Replacement'!X166</f>
        <v>832.5</v>
      </c>
      <c r="AC72" s="24" t="n">
        <f aca="false">'CalLite Replacement'!Y135</f>
        <v>400.4042241</v>
      </c>
      <c r="AD72" s="24" t="n">
        <f aca="false">'CalLite Replacement'!Z113</f>
        <v>280.4946778</v>
      </c>
      <c r="AE72" s="24" t="n">
        <f aca="false">'CalLite Replacement'!AA224</f>
        <v>872.5</v>
      </c>
      <c r="AF72" s="24" t="n">
        <f aca="false">'CalLite Replacement'!AB214</f>
        <v>2426</v>
      </c>
    </row>
    <row r="73" customFormat="false" ht="15" hidden="false" customHeight="false" outlineLevel="0" collapsed="false">
      <c r="A73" s="40" t="n">
        <v>10440</v>
      </c>
      <c r="B73" s="24" t="n">
        <f aca="false">B72+1</f>
        <v>67</v>
      </c>
      <c r="C73" s="17" t="n">
        <f aca="false">B73/($B$1+1)</f>
        <v>0.252830188679245</v>
      </c>
      <c r="D73" s="24" t="n">
        <f aca="false">'CalLite Replacement'!B249</f>
        <v>3502</v>
      </c>
      <c r="E73" s="24" t="n">
        <f aca="false">'CalLite Replacement'!C135</f>
        <v>134.0106967</v>
      </c>
      <c r="F73" s="24" t="n">
        <f aca="false">'CalLite Replacement'!D135</f>
        <v>443.6062519</v>
      </c>
      <c r="G73" s="38" t="n">
        <v>92.0024590163935</v>
      </c>
      <c r="H73" s="24" t="n">
        <f aca="false">'CalLite Replacement'!E260</f>
        <v>681.0978816</v>
      </c>
      <c r="I73" s="24" t="n">
        <f aca="false">'CalLite Replacement'!F152</f>
        <v>114.0647009</v>
      </c>
      <c r="J73" s="24" t="n">
        <f aca="false">'CalLite Replacement'!G152</f>
        <v>243.2392032</v>
      </c>
      <c r="K73" s="24" t="n">
        <f aca="false">'CalLite Replacement'!H55</f>
        <v>88.99</v>
      </c>
      <c r="L73" s="24" t="n">
        <f aca="false">'CalLite Replacement'!I185</f>
        <v>200</v>
      </c>
      <c r="M73" s="24" t="n">
        <f aca="false">'CalLite Replacement'!J224</f>
        <v>526.4578744</v>
      </c>
      <c r="N73" s="24" t="n">
        <f aca="false">'CalLite Replacement'!K135</f>
        <v>793.124512</v>
      </c>
      <c r="O73" s="24" t="n">
        <f aca="false">'CalLite Replacement'!L135</f>
        <v>597.8477285</v>
      </c>
      <c r="P73" s="24" t="n">
        <f aca="false">'CalLite Replacement'!M135</f>
        <v>334.3675993</v>
      </c>
      <c r="Q73" s="24" t="n">
        <f aca="false">'CalLite Replacement'!N135</f>
        <v>89.71887098</v>
      </c>
      <c r="R73" s="24" t="n">
        <f aca="false">'CalLite Replacement'!O31</f>
        <v>5360</v>
      </c>
      <c r="S73" s="24" t="n">
        <f aca="false">'CalLite Replacement'!P145</f>
        <v>517.9</v>
      </c>
      <c r="T73" s="24" t="n">
        <f aca="false">'CalLite Replacement'!Q135</f>
        <v>284.1472121</v>
      </c>
      <c r="U73" s="39" t="n">
        <v>837</v>
      </c>
      <c r="V73" s="24" t="n">
        <f aca="false">'CalLite Replacement'!R135</f>
        <v>60.41434844</v>
      </c>
      <c r="W73" s="24" t="n">
        <f aca="false">'CalLite Replacement'!S203</f>
        <v>11173</v>
      </c>
      <c r="X73" s="24" t="n">
        <f aca="false">'CalLite Replacement'!T138</f>
        <v>8862</v>
      </c>
      <c r="Y73" s="24" t="n">
        <f aca="false">'CalLite Replacement'!U21</f>
        <v>20170</v>
      </c>
      <c r="Z73" s="24" t="n">
        <f aca="false">'CalLite Replacement'!V61</f>
        <v>1373</v>
      </c>
      <c r="AA73" s="24" t="n">
        <f aca="false">'CalLite Replacement'!W247</f>
        <v>2061</v>
      </c>
      <c r="AB73" s="24" t="n">
        <f aca="false">'CalLite Replacement'!X71</f>
        <v>825.9</v>
      </c>
      <c r="AC73" s="24" t="n">
        <f aca="false">'CalLite Replacement'!Y152</f>
        <v>381.42497</v>
      </c>
      <c r="AD73" s="24" t="n">
        <f aca="false">'CalLite Replacement'!Z135</f>
        <v>276.4816538</v>
      </c>
      <c r="AE73" s="24" t="n">
        <f aca="false">'CalLite Replacement'!AA225</f>
        <v>807.8</v>
      </c>
      <c r="AF73" s="24" t="n">
        <f aca="false">'CalLite Replacement'!AB20</f>
        <v>2418</v>
      </c>
    </row>
    <row r="74" customFormat="false" ht="15" hidden="false" customHeight="false" outlineLevel="0" collapsed="false">
      <c r="A74" s="40" t="n">
        <v>10471</v>
      </c>
      <c r="B74" s="24" t="n">
        <f aca="false">B73+1</f>
        <v>68</v>
      </c>
      <c r="C74" s="17" t="n">
        <f aca="false">B74/($B$1+1)</f>
        <v>0.256603773584906</v>
      </c>
      <c r="D74" s="24" t="n">
        <f aca="false">'CalLite Replacement'!B154</f>
        <v>3491</v>
      </c>
      <c r="E74" s="24" t="n">
        <f aca="false">'CalLite Replacement'!C137</f>
        <v>134.0051042</v>
      </c>
      <c r="F74" s="24" t="n">
        <f aca="false">'CalLite Replacement'!D137</f>
        <v>443.5877393</v>
      </c>
      <c r="G74" s="38" t="n">
        <v>87.2137704918033</v>
      </c>
      <c r="H74" s="24" t="n">
        <f aca="false">'CalLite Replacement'!E55</f>
        <v>675.2200951</v>
      </c>
      <c r="I74" s="24" t="n">
        <f aca="false">'CalLite Replacement'!F43</f>
        <v>99.98071953</v>
      </c>
      <c r="J74" s="24" t="n">
        <f aca="false">'CalLite Replacement'!G43</f>
        <v>213.2055785</v>
      </c>
      <c r="K74" s="24" t="n">
        <f aca="false">'CalLite Replacement'!H258</f>
        <v>87.52</v>
      </c>
      <c r="L74" s="24" t="n">
        <f aca="false">'CalLite Replacement'!I186</f>
        <v>200</v>
      </c>
      <c r="M74" s="24" t="n">
        <f aca="false">'CalLite Replacement'!J164</f>
        <v>522.130744</v>
      </c>
      <c r="N74" s="24" t="n">
        <f aca="false">'CalLite Replacement'!K137</f>
        <v>793.0914133</v>
      </c>
      <c r="O74" s="24" t="n">
        <f aca="false">'CalLite Replacement'!L137</f>
        <v>597.822779</v>
      </c>
      <c r="P74" s="24" t="n">
        <f aca="false">'CalLite Replacement'!M137</f>
        <v>334.3536455</v>
      </c>
      <c r="Q74" s="24" t="n">
        <f aca="false">'CalLite Replacement'!N137</f>
        <v>89.71512681</v>
      </c>
      <c r="R74" s="24" t="n">
        <f aca="false">'CalLite Replacement'!O29</f>
        <v>5359</v>
      </c>
      <c r="S74" s="24" t="n">
        <f aca="false">'CalLite Replacement'!P161</f>
        <v>516.8</v>
      </c>
      <c r="T74" s="24" t="n">
        <f aca="false">'CalLite Replacement'!Q137</f>
        <v>284.135354</v>
      </c>
      <c r="U74" s="39" t="n">
        <v>830</v>
      </c>
      <c r="V74" s="24" t="n">
        <f aca="false">'CalLite Replacement'!R137</f>
        <v>60.41182722</v>
      </c>
      <c r="W74" s="24" t="n">
        <f aca="false">'CalLite Replacement'!S21</f>
        <v>11144</v>
      </c>
      <c r="X74" s="24" t="n">
        <f aca="false">'CalLite Replacement'!T222</f>
        <v>8720</v>
      </c>
      <c r="Y74" s="24" t="n">
        <f aca="false">'CalLite Replacement'!U140</f>
        <v>20168</v>
      </c>
      <c r="Z74" s="24" t="n">
        <f aca="false">'CalLite Replacement'!V252</f>
        <v>1373</v>
      </c>
      <c r="AA74" s="24" t="n">
        <f aca="false">'CalLite Replacement'!W44</f>
        <v>2049</v>
      </c>
      <c r="AB74" s="24" t="n">
        <f aca="false">'CalLite Replacement'!X218</f>
        <v>801.8</v>
      </c>
      <c r="AC74" s="24" t="n">
        <f aca="false">'CalLite Replacement'!Y43</f>
        <v>334.3290486</v>
      </c>
      <c r="AD74" s="24" t="n">
        <f aca="false">'CalLite Replacement'!Z137</f>
        <v>276.4701156</v>
      </c>
      <c r="AE74" s="24" t="n">
        <f aca="false">'CalLite Replacement'!AA138</f>
        <v>761.1</v>
      </c>
      <c r="AF74" s="24" t="n">
        <f aca="false">'CalLite Replacement'!AB78</f>
        <v>2410</v>
      </c>
    </row>
    <row r="75" customFormat="false" ht="15" hidden="false" customHeight="false" outlineLevel="0" collapsed="false">
      <c r="A75" s="40" t="n">
        <v>10501</v>
      </c>
      <c r="B75" s="24" t="n">
        <f aca="false">B74+1</f>
        <v>69</v>
      </c>
      <c r="C75" s="17" t="n">
        <f aca="false">B75/($B$1+1)</f>
        <v>0.260377358490566</v>
      </c>
      <c r="D75" s="24" t="n">
        <f aca="false">'CalLite Replacement'!B190</f>
        <v>3432</v>
      </c>
      <c r="E75" s="24" t="n">
        <f aca="false">'CalLite Replacement'!C55</f>
        <v>132.878293</v>
      </c>
      <c r="F75" s="24" t="n">
        <f aca="false">'CalLite Replacement'!D55</f>
        <v>439.8577349</v>
      </c>
      <c r="G75" s="38" t="n">
        <v>84.9509836065574</v>
      </c>
      <c r="H75" s="24" t="n">
        <f aca="false">'CalLite Replacement'!E270</f>
        <v>656.7156361</v>
      </c>
      <c r="I75" s="24" t="n">
        <f aca="false">'CalLite Replacement'!F136</f>
        <v>99.61193419</v>
      </c>
      <c r="J75" s="24" t="n">
        <f aca="false">'CalLite Replacement'!G136</f>
        <v>212.419156</v>
      </c>
      <c r="K75" s="24" t="n">
        <f aca="false">'CalLite Replacement'!H137</f>
        <v>86.7</v>
      </c>
      <c r="L75" s="24" t="n">
        <f aca="false">'CalLite Replacement'!I187</f>
        <v>200</v>
      </c>
      <c r="M75" s="24" t="n">
        <f aca="false">'CalLite Replacement'!J90</f>
        <v>521.783647</v>
      </c>
      <c r="N75" s="24" t="n">
        <f aca="false">'CalLite Replacement'!K55</f>
        <v>786.422531</v>
      </c>
      <c r="O75" s="24" t="n">
        <f aca="false">'CalLite Replacement'!L55</f>
        <v>592.7958557</v>
      </c>
      <c r="P75" s="24" t="n">
        <f aca="false">'CalLite Replacement'!M55</f>
        <v>331.5421599</v>
      </c>
      <c r="Q75" s="24" t="n">
        <f aca="false">'CalLite Replacement'!N55</f>
        <v>88.96073759</v>
      </c>
      <c r="R75" s="24" t="n">
        <f aca="false">'CalLite Replacement'!O83</f>
        <v>5343</v>
      </c>
      <c r="S75" s="24" t="n">
        <f aca="false">'CalLite Replacement'!P31</f>
        <v>515</v>
      </c>
      <c r="T75" s="24" t="n">
        <f aca="false">'CalLite Replacement'!Q55</f>
        <v>281.7461399</v>
      </c>
      <c r="U75" s="39" t="n">
        <v>817</v>
      </c>
      <c r="V75" s="24" t="n">
        <f aca="false">'CalLite Replacement'!R55</f>
        <v>59.90384118</v>
      </c>
      <c r="W75" s="24" t="n">
        <f aca="false">'CalLite Replacement'!S83</f>
        <v>11118</v>
      </c>
      <c r="X75" s="24" t="n">
        <f aca="false">'CalLite Replacement'!T114</f>
        <v>8671</v>
      </c>
      <c r="Y75" s="24" t="n">
        <f aca="false">'CalLite Replacement'!U275</f>
        <v>20162</v>
      </c>
      <c r="Z75" s="24" t="n">
        <f aca="false">'CalLite Replacement'!V132</f>
        <v>1359</v>
      </c>
      <c r="AA75" s="24" t="n">
        <f aca="false">'CalLite Replacement'!W27</f>
        <v>2024</v>
      </c>
      <c r="AB75" s="24" t="n">
        <f aca="false">'CalLite Replacement'!X194</f>
        <v>798.5</v>
      </c>
      <c r="AC75" s="24" t="n">
        <f aca="false">'CalLite Replacement'!Y136</f>
        <v>333.0958543</v>
      </c>
      <c r="AD75" s="24" t="n">
        <f aca="false">'CalLite Replacement'!Z55</f>
        <v>274.1453563</v>
      </c>
      <c r="AE75" s="24" t="n">
        <f aca="false">'CalLite Replacement'!AA272</f>
        <v>695.7</v>
      </c>
      <c r="AF75" s="24" t="n">
        <f aca="false">'CalLite Replacement'!AB223</f>
        <v>2384</v>
      </c>
    </row>
    <row r="76" customFormat="false" ht="15" hidden="false" customHeight="false" outlineLevel="0" collapsed="false">
      <c r="A76" s="40" t="n">
        <v>10532</v>
      </c>
      <c r="B76" s="24" t="n">
        <f aca="false">B75+1</f>
        <v>70</v>
      </c>
      <c r="C76" s="17" t="n">
        <f aca="false">B76/($B$1+1)</f>
        <v>0.264150943396226</v>
      </c>
      <c r="D76" s="24" t="n">
        <f aca="false">'CalLite Replacement'!B176</f>
        <v>3390</v>
      </c>
      <c r="E76" s="24" t="n">
        <f aca="false">'CalLite Replacement'!C237</f>
        <v>132.6268253</v>
      </c>
      <c r="F76" s="24" t="n">
        <f aca="false">'CalLite Replacement'!D237</f>
        <v>439.0253189</v>
      </c>
      <c r="G76" s="38" t="n">
        <v>84.8281967213115</v>
      </c>
      <c r="H76" s="24" t="n">
        <f aca="false">'CalLite Replacement'!E111</f>
        <v>641.6299132</v>
      </c>
      <c r="I76" s="24" t="n">
        <f aca="false">'CalLite Replacement'!F65</f>
        <v>97.37117952</v>
      </c>
      <c r="J76" s="24" t="n">
        <f aca="false">'CalLite Replacement'!G65</f>
        <v>207.6408208</v>
      </c>
      <c r="K76" s="24" t="n">
        <f aca="false">'CalLite Replacement'!H40</f>
        <v>85.92</v>
      </c>
      <c r="L76" s="24" t="n">
        <f aca="false">'CalLite Replacement'!I188</f>
        <v>200</v>
      </c>
      <c r="M76" s="24" t="n">
        <f aca="false">'CalLite Replacement'!J43</f>
        <v>515.8541568</v>
      </c>
      <c r="N76" s="24" t="n">
        <f aca="false">'CalLite Replacement'!K237</f>
        <v>784.9342526</v>
      </c>
      <c r="O76" s="24" t="n">
        <f aca="false">'CalLite Replacement'!L237</f>
        <v>591.6740093</v>
      </c>
      <c r="P76" s="24" t="n">
        <f aca="false">'CalLite Replacement'!M237</f>
        <v>330.9147274</v>
      </c>
      <c r="Q76" s="24" t="n">
        <f aca="false">'CalLite Replacement'!N237</f>
        <v>88.79238236</v>
      </c>
      <c r="R76" s="24" t="n">
        <f aca="false">'CalLite Replacement'!O141</f>
        <v>5339</v>
      </c>
      <c r="S76" s="24" t="n">
        <f aca="false">'CalLite Replacement'!P247</f>
        <v>514</v>
      </c>
      <c r="T76" s="24" t="n">
        <f aca="false">'CalLite Replacement'!Q237</f>
        <v>281.2129447</v>
      </c>
      <c r="U76" s="39" t="n">
        <v>813</v>
      </c>
      <c r="V76" s="24" t="n">
        <f aca="false">'CalLite Replacement'!R237</f>
        <v>59.79047516</v>
      </c>
      <c r="W76" s="24" t="n">
        <f aca="false">'CalLite Replacement'!S274</f>
        <v>11092</v>
      </c>
      <c r="X76" s="24" t="n">
        <f aca="false">'CalLite Replacement'!T76</f>
        <v>8560</v>
      </c>
      <c r="Y76" s="24" t="n">
        <f aca="false">'CalLite Replacement'!U202</f>
        <v>20027</v>
      </c>
      <c r="Z76" s="24" t="n">
        <f aca="false">'CalLite Replacement'!V214</f>
        <v>1357</v>
      </c>
      <c r="AA76" s="24" t="n">
        <f aca="false">'CalLite Replacement'!W19</f>
        <v>2012</v>
      </c>
      <c r="AB76" s="24" t="n">
        <f aca="false">'CalLite Replacement'!X206</f>
        <v>796.8</v>
      </c>
      <c r="AC76" s="24" t="n">
        <f aca="false">'CalLite Replacement'!Y65</f>
        <v>325.6029159</v>
      </c>
      <c r="AD76" s="24" t="n">
        <f aca="false">'CalLite Replacement'!Z237</f>
        <v>273.6265453</v>
      </c>
      <c r="AE76" s="24" t="n">
        <f aca="false">'CalLite Replacement'!AA273</f>
        <v>647.4</v>
      </c>
      <c r="AF76" s="24" t="n">
        <f aca="false">'CalLite Replacement'!AB237</f>
        <v>2342</v>
      </c>
    </row>
    <row r="77" customFormat="false" ht="15" hidden="false" customHeight="false" outlineLevel="0" collapsed="false">
      <c r="A77" s="40" t="n">
        <v>10562</v>
      </c>
      <c r="B77" s="24" t="n">
        <f aca="false">B76+1</f>
        <v>71</v>
      </c>
      <c r="C77" s="17" t="n">
        <f aca="false">B77/($B$1+1)</f>
        <v>0.267924528301887</v>
      </c>
      <c r="D77" s="24" t="n">
        <f aca="false">'CalLite Replacement'!B198</f>
        <v>3389</v>
      </c>
      <c r="E77" s="24" t="n">
        <f aca="false">'CalLite Replacement'!C136</f>
        <v>132.1161107</v>
      </c>
      <c r="F77" s="24" t="n">
        <f aca="false">'CalLite Replacement'!D136</f>
        <v>437.3347361</v>
      </c>
      <c r="G77" s="38" t="n">
        <v>83.3547540983607</v>
      </c>
      <c r="H77" s="24" t="n">
        <f aca="false">'CalLite Replacement'!E52</f>
        <v>637.9173439</v>
      </c>
      <c r="I77" s="24" t="n">
        <f aca="false">'CalLite Replacement'!F40</f>
        <v>96.90583429</v>
      </c>
      <c r="J77" s="24" t="n">
        <f aca="false">'CalLite Replacement'!G40</f>
        <v>206.6484874</v>
      </c>
      <c r="K77" s="24" t="n">
        <f aca="false">'CalLite Replacement'!H89</f>
        <v>80.7</v>
      </c>
      <c r="L77" s="24" t="n">
        <f aca="false">'CalLite Replacement'!I190</f>
        <v>200</v>
      </c>
      <c r="M77" s="24" t="n">
        <f aca="false">'CalLite Replacement'!J248</f>
        <v>515.669466</v>
      </c>
      <c r="N77" s="24" t="n">
        <f aca="false">'CalLite Replacement'!K136</f>
        <v>781.9116564</v>
      </c>
      <c r="O77" s="24" t="n">
        <f aca="false">'CalLite Replacement'!L136</f>
        <v>589.3956126</v>
      </c>
      <c r="P77" s="24" t="n">
        <f aca="false">'CalLite Replacement'!M136</f>
        <v>329.640453</v>
      </c>
      <c r="Q77" s="24" t="n">
        <f aca="false">'CalLite Replacement'!N136</f>
        <v>88.45046389</v>
      </c>
      <c r="R77" s="24" t="n">
        <f aca="false">'CalLite Replacement'!O56</f>
        <v>5235</v>
      </c>
      <c r="S77" s="24" t="n">
        <f aca="false">'CalLite Replacement'!P28</f>
        <v>489.4</v>
      </c>
      <c r="T77" s="24" t="n">
        <f aca="false">'CalLite Replacement'!Q136</f>
        <v>280.1300602</v>
      </c>
      <c r="U77" s="39" t="n">
        <v>771</v>
      </c>
      <c r="V77" s="24" t="n">
        <f aca="false">'CalLite Replacement'!R136</f>
        <v>59.56023618</v>
      </c>
      <c r="W77" s="24" t="n">
        <f aca="false">'CalLite Replacement'!S129</f>
        <v>11084</v>
      </c>
      <c r="X77" s="24" t="n">
        <f aca="false">'CalLite Replacement'!T190</f>
        <v>8511</v>
      </c>
      <c r="Y77" s="24" t="n">
        <f aca="false">'CalLite Replacement'!U53</f>
        <v>19953</v>
      </c>
      <c r="Z77" s="24" t="n">
        <f aca="false">'CalLite Replacement'!V49</f>
        <v>1354</v>
      </c>
      <c r="AA77" s="24" t="n">
        <f aca="false">'CalLite Replacement'!W39</f>
        <v>1994</v>
      </c>
      <c r="AB77" s="24" t="n">
        <f aca="false">'CalLite Replacement'!X95</f>
        <v>792</v>
      </c>
      <c r="AC77" s="24" t="n">
        <f aca="false">'CalLite Replacement'!Y40</f>
        <v>324.0468316</v>
      </c>
      <c r="AD77" s="24" t="n">
        <f aca="false">'CalLite Replacement'!Z136</f>
        <v>272.5728742</v>
      </c>
      <c r="AE77" s="24" t="n">
        <f aca="false">'CalLite Replacement'!AA33</f>
        <v>598.4</v>
      </c>
      <c r="AF77" s="24" t="n">
        <f aca="false">'CalLite Replacement'!AB54</f>
        <v>2340</v>
      </c>
    </row>
    <row r="78" customFormat="false" ht="15" hidden="false" customHeight="false" outlineLevel="0" collapsed="false">
      <c r="A78" s="40" t="n">
        <v>10593</v>
      </c>
      <c r="B78" s="24" t="n">
        <f aca="false">B77+1</f>
        <v>72</v>
      </c>
      <c r="C78" s="17" t="n">
        <f aca="false">B78/($B$1+1)</f>
        <v>0.271698113207547</v>
      </c>
      <c r="D78" s="24" t="n">
        <f aca="false">'CalLite Replacement'!B177</f>
        <v>3375</v>
      </c>
      <c r="E78" s="24" t="n">
        <f aca="false">'CalLite Replacement'!C147</f>
        <v>123.6845257</v>
      </c>
      <c r="F78" s="24" t="n">
        <f aca="false">'CalLite Replacement'!D147</f>
        <v>409.4242489</v>
      </c>
      <c r="G78" s="38" t="n">
        <v>78.425737704918</v>
      </c>
      <c r="H78" s="24" t="n">
        <f aca="false">'CalLite Replacement'!E90</f>
        <v>634.9592012</v>
      </c>
      <c r="I78" s="24" t="n">
        <f aca="false">'CalLite Replacement'!F268</f>
        <v>95.40925489</v>
      </c>
      <c r="J78" s="24" t="n">
        <f aca="false">'CalLite Replacement'!G268</f>
        <v>203.4570814</v>
      </c>
      <c r="K78" s="24" t="n">
        <f aca="false">'CalLite Replacement'!H112</f>
        <v>75.07</v>
      </c>
      <c r="L78" s="24" t="n">
        <f aca="false">'CalLite Replacement'!I194</f>
        <v>200</v>
      </c>
      <c r="M78" s="24" t="n">
        <f aca="false">'CalLite Replacement'!J231</f>
        <v>515.0058936</v>
      </c>
      <c r="N78" s="24" t="n">
        <f aca="false">'CalLite Replacement'!K147</f>
        <v>732.0104399</v>
      </c>
      <c r="O78" s="24" t="n">
        <f aca="false">'CalLite Replacement'!L147</f>
        <v>551.7806751</v>
      </c>
      <c r="P78" s="24" t="n">
        <f aca="false">'CalLite Replacement'!M147</f>
        <v>308.6029618</v>
      </c>
      <c r="Q78" s="24" t="n">
        <f aca="false">'CalLite Replacement'!N147</f>
        <v>82.80559888</v>
      </c>
      <c r="R78" s="24" t="n">
        <f aca="false">'CalLite Replacement'!O172</f>
        <v>5194</v>
      </c>
      <c r="S78" s="24" t="n">
        <f aca="false">'CalLite Replacement'!P184</f>
        <v>465.7</v>
      </c>
      <c r="T78" s="24" t="n">
        <f aca="false">'CalLite Replacement'!Q147</f>
        <v>262.2522978</v>
      </c>
      <c r="U78" s="39" t="n">
        <v>768</v>
      </c>
      <c r="V78" s="24" t="n">
        <f aca="false">'CalLite Replacement'!R147</f>
        <v>55.75913126</v>
      </c>
      <c r="W78" s="24" t="n">
        <f aca="false">'CalLite Replacement'!S107</f>
        <v>11006</v>
      </c>
      <c r="X78" s="24" t="n">
        <f aca="false">'CalLite Replacement'!T249</f>
        <v>8450</v>
      </c>
      <c r="Y78" s="24" t="n">
        <f aca="false">'CalLite Replacement'!U251</f>
        <v>19775</v>
      </c>
      <c r="Z78" s="24" t="n">
        <f aca="false">'CalLite Replacement'!V168</f>
        <v>1354</v>
      </c>
      <c r="AA78" s="24" t="n">
        <f aca="false">'CalLite Replacement'!W237</f>
        <v>1952</v>
      </c>
      <c r="AB78" s="24" t="n">
        <f aca="false">'CalLite Replacement'!X234</f>
        <v>791.3</v>
      </c>
      <c r="AC78" s="24" t="n">
        <f aca="false">'CalLite Replacement'!Y268</f>
        <v>319.042367</v>
      </c>
      <c r="AD78" s="24" t="n">
        <f aca="false">'CalLite Replacement'!Z147</f>
        <v>255.1774077</v>
      </c>
      <c r="AE78" s="24" t="n">
        <f aca="false">'CalLite Replacement'!AA92</f>
        <v>517.6</v>
      </c>
      <c r="AF78" s="24" t="n">
        <f aca="false">'CalLite Replacement'!AB55</f>
        <v>2322</v>
      </c>
    </row>
    <row r="79" customFormat="false" ht="15" hidden="false" customHeight="false" outlineLevel="0" collapsed="false">
      <c r="A79" s="40" t="n">
        <v>10624</v>
      </c>
      <c r="B79" s="24" t="n">
        <f aca="false">B78+1</f>
        <v>73</v>
      </c>
      <c r="C79" s="17" t="n">
        <f aca="false">B79/($B$1+1)</f>
        <v>0.275471698113208</v>
      </c>
      <c r="D79" s="24" t="n">
        <f aca="false">'CalLite Replacement'!B278</f>
        <v>3353</v>
      </c>
      <c r="E79" s="24" t="n">
        <f aca="false">'CalLite Replacement'!C225</f>
        <v>121.958232</v>
      </c>
      <c r="F79" s="24" t="n">
        <f aca="false">'CalLite Replacement'!D225</f>
        <v>403.7098196</v>
      </c>
      <c r="G79" s="38" t="n">
        <v>77.3381967213115</v>
      </c>
      <c r="H79" s="24" t="n">
        <f aca="false">'CalLite Replacement'!E259</f>
        <v>632.2211539</v>
      </c>
      <c r="I79" s="24" t="n">
        <f aca="false">'CalLite Replacement'!F55</f>
        <v>95.28283921</v>
      </c>
      <c r="J79" s="24" t="n">
        <f aca="false">'CalLite Replacement'!G55</f>
        <v>203.1875041</v>
      </c>
      <c r="K79" s="24" t="n">
        <f aca="false">'CalLite Replacement'!H267</f>
        <v>67.54</v>
      </c>
      <c r="L79" s="24" t="n">
        <f aca="false">'CalLite Replacement'!I195</f>
        <v>200</v>
      </c>
      <c r="M79" s="24" t="n">
        <f aca="false">'CalLite Replacement'!J226</f>
        <v>508.2301199</v>
      </c>
      <c r="N79" s="24" t="n">
        <f aca="false">'CalLite Replacement'!K225</f>
        <v>721.7936002</v>
      </c>
      <c r="O79" s="24" t="n">
        <f aca="false">'CalLite Replacement'!L225</f>
        <v>544.0793441</v>
      </c>
      <c r="P79" s="24" t="n">
        <f aca="false">'CalLite Replacement'!M225</f>
        <v>304.2957186</v>
      </c>
      <c r="Q79" s="24" t="n">
        <f aca="false">'CalLite Replacement'!N225</f>
        <v>81.64986191</v>
      </c>
      <c r="R79" s="24" t="n">
        <f aca="false">'CalLite Replacement'!O174</f>
        <v>5194</v>
      </c>
      <c r="S79" s="24" t="n">
        <f aca="false">'CalLite Replacement'!P121</f>
        <v>445.6</v>
      </c>
      <c r="T79" s="24" t="n">
        <f aca="false">'CalLite Replacement'!Q225</f>
        <v>258.5919816</v>
      </c>
      <c r="U79" s="39" t="n">
        <v>756</v>
      </c>
      <c r="V79" s="24" t="n">
        <f aca="false">'CalLite Replacement'!R225</f>
        <v>54.98088812</v>
      </c>
      <c r="W79" s="24" t="n">
        <f aca="false">'CalLite Replacement'!S252</f>
        <v>10832</v>
      </c>
      <c r="X79" s="24" t="n">
        <f aca="false">'CalLite Replacement'!T270</f>
        <v>8375</v>
      </c>
      <c r="Y79" s="24" t="n">
        <f aca="false">'CalLite Replacement'!U115</f>
        <v>19748</v>
      </c>
      <c r="Z79" s="24" t="n">
        <f aca="false">'CalLite Replacement'!V169</f>
        <v>1334</v>
      </c>
      <c r="AA79" s="24" t="n">
        <f aca="false">'CalLite Replacement'!W144</f>
        <v>1944</v>
      </c>
      <c r="AB79" s="24" t="n">
        <f aca="false">'CalLite Replacement'!X182</f>
        <v>780.8</v>
      </c>
      <c r="AC79" s="24" t="n">
        <f aca="false">'CalLite Replacement'!Y55</f>
        <v>318.6196412</v>
      </c>
      <c r="AD79" s="24" t="n">
        <f aca="false">'CalLite Replacement'!Z225</f>
        <v>251.6158374</v>
      </c>
      <c r="AE79" s="24" t="n">
        <f aca="false">'CalLite Replacement'!AA260</f>
        <v>514.8</v>
      </c>
      <c r="AF79" s="24" t="n">
        <f aca="false">'CalLite Replacement'!AB234</f>
        <v>2265</v>
      </c>
    </row>
    <row r="80" customFormat="false" ht="15" hidden="false" customHeight="false" outlineLevel="0" collapsed="false">
      <c r="A80" s="40" t="n">
        <v>10652</v>
      </c>
      <c r="B80" s="24" t="n">
        <f aca="false">B79+1</f>
        <v>74</v>
      </c>
      <c r="C80" s="17" t="n">
        <f aca="false">B80/($B$1+1)</f>
        <v>0.279245283018868</v>
      </c>
      <c r="D80" s="24" t="n">
        <f aca="false">'CalLite Replacement'!B213</f>
        <v>3255</v>
      </c>
      <c r="E80" s="24" t="n">
        <f aca="false">'CalLite Replacement'!C268</f>
        <v>120.7200719</v>
      </c>
      <c r="F80" s="24" t="n">
        <f aca="false">'CalLite Replacement'!D268</f>
        <v>399.6112246</v>
      </c>
      <c r="G80" s="38" t="n">
        <v>76.1103278688525</v>
      </c>
      <c r="H80" s="24" t="n">
        <f aca="false">'CalLite Replacement'!E56</f>
        <v>632.070115</v>
      </c>
      <c r="I80" s="24" t="n">
        <f aca="false">'CalLite Replacement'!F62</f>
        <v>94.87066706</v>
      </c>
      <c r="J80" s="24" t="n">
        <f aca="false">'CalLite Replacement'!G62</f>
        <v>202.3085606</v>
      </c>
      <c r="K80" s="24" t="n">
        <f aca="false">'CalLite Replacement'!H115</f>
        <v>62.28</v>
      </c>
      <c r="L80" s="24" t="n">
        <f aca="false">'CalLite Replacement'!I196</f>
        <v>200</v>
      </c>
      <c r="M80" s="24" t="n">
        <f aca="false">'CalLite Replacement'!J167</f>
        <v>486.7484192</v>
      </c>
      <c r="N80" s="24" t="n">
        <f aca="false">'CalLite Replacement'!K268</f>
        <v>714.4657139</v>
      </c>
      <c r="O80" s="24" t="n">
        <f aca="false">'CalLite Replacement'!L268</f>
        <v>538.5556715</v>
      </c>
      <c r="P80" s="24" t="n">
        <f aca="false">'CalLite Replacement'!M268</f>
        <v>301.2064083</v>
      </c>
      <c r="Q80" s="24" t="n">
        <f aca="false">'CalLite Replacement'!N268</f>
        <v>80.82092563</v>
      </c>
      <c r="R80" s="24" t="n">
        <f aca="false">'CalLite Replacement'!O182</f>
        <v>5193</v>
      </c>
      <c r="S80" s="24" t="n">
        <f aca="false">'CalLite Replacement'!P162</f>
        <v>436.5</v>
      </c>
      <c r="T80" s="24" t="n">
        <f aca="false">'CalLite Replacement'!Q268</f>
        <v>255.9666707</v>
      </c>
      <c r="U80" s="39" t="n">
        <v>755</v>
      </c>
      <c r="V80" s="24" t="n">
        <f aca="false">'CalLite Replacement'!R268</f>
        <v>54.42270404</v>
      </c>
      <c r="W80" s="24" t="n">
        <f aca="false">'CalLite Replacement'!S184</f>
        <v>10791</v>
      </c>
      <c r="X80" s="24" t="n">
        <f aca="false">'CalLite Replacement'!T28</f>
        <v>8231</v>
      </c>
      <c r="Y80" s="24" t="n">
        <f aca="false">'CalLite Replacement'!U30</f>
        <v>19569</v>
      </c>
      <c r="Z80" s="24" t="n">
        <f aca="false">'CalLite Replacement'!V205</f>
        <v>1322</v>
      </c>
      <c r="AA80" s="24" t="n">
        <f aca="false">'CalLite Replacement'!W92</f>
        <v>1924</v>
      </c>
      <c r="AB80" s="24" t="n">
        <f aca="false">'CalLite Replacement'!X26</f>
        <v>780.1</v>
      </c>
      <c r="AC80" s="24" t="n">
        <f aca="false">'CalLite Replacement'!Y62</f>
        <v>317.2413642</v>
      </c>
      <c r="AD80" s="24" t="n">
        <f aca="false">'CalLite Replacement'!Z268</f>
        <v>249.0613506</v>
      </c>
      <c r="AE80" s="24" t="n">
        <f aca="false">'CalLite Replacement'!AA27</f>
        <v>486.4</v>
      </c>
      <c r="AF80" s="24" t="n">
        <f aca="false">'CalLite Replacement'!AB236</f>
        <v>2256</v>
      </c>
    </row>
    <row r="81" customFormat="false" ht="15" hidden="false" customHeight="false" outlineLevel="0" collapsed="false">
      <c r="A81" s="40" t="n">
        <v>10683</v>
      </c>
      <c r="B81" s="24" t="n">
        <f aca="false">B80+1</f>
        <v>75</v>
      </c>
      <c r="C81" s="17" t="n">
        <f aca="false">B81/($B$1+1)</f>
        <v>0.283018867924528</v>
      </c>
      <c r="D81" s="24" t="n">
        <f aca="false">'CalLite Replacement'!B219</f>
        <v>3216</v>
      </c>
      <c r="E81" s="24" t="n">
        <f aca="false">'CalLite Replacement'!C43</f>
        <v>120.5375631</v>
      </c>
      <c r="F81" s="24" t="n">
        <f aca="false">'CalLite Replacement'!D43</f>
        <v>399.0070785</v>
      </c>
      <c r="G81" s="38" t="n">
        <v>75.2683606557377</v>
      </c>
      <c r="H81" s="24" t="n">
        <f aca="false">'CalLite Replacement'!E138</f>
        <v>609.7331176</v>
      </c>
      <c r="I81" s="24" t="n">
        <f aca="false">'CalLite Replacement'!F100</f>
        <v>92.78885915</v>
      </c>
      <c r="J81" s="24" t="n">
        <f aca="false">'CalLite Replacement'!G100</f>
        <v>197.8691741</v>
      </c>
      <c r="K81" s="24" t="n">
        <f aca="false">'CalLite Replacement'!H221</f>
        <v>56.53</v>
      </c>
      <c r="L81" s="24" t="n">
        <f aca="false">'CalLite Replacement'!I197</f>
        <v>200</v>
      </c>
      <c r="M81" s="24" t="n">
        <f aca="false">'CalLite Replacement'!J184</f>
        <v>485.9092359</v>
      </c>
      <c r="N81" s="24" t="n">
        <f aca="false">'CalLite Replacement'!K43</f>
        <v>713.38556</v>
      </c>
      <c r="O81" s="24" t="n">
        <f aca="false">'CalLite Replacement'!L43</f>
        <v>537.7414644</v>
      </c>
      <c r="P81" s="24" t="n">
        <f aca="false">'CalLite Replacement'!M43</f>
        <v>300.751034</v>
      </c>
      <c r="Q81" s="24" t="n">
        <f aca="false">'CalLite Replacement'!N43</f>
        <v>80.69873777</v>
      </c>
      <c r="R81" s="24" t="n">
        <f aca="false">'CalLite Replacement'!O173</f>
        <v>5192</v>
      </c>
      <c r="S81" s="24" t="n">
        <f aca="false">'CalLite Replacement'!P148</f>
        <v>416.7</v>
      </c>
      <c r="T81" s="24" t="n">
        <f aca="false">'CalLite Replacement'!Q43</f>
        <v>255.5796914</v>
      </c>
      <c r="U81" s="39" t="n">
        <v>716</v>
      </c>
      <c r="V81" s="24" t="n">
        <f aca="false">'CalLite Replacement'!R43</f>
        <v>54.34042592</v>
      </c>
      <c r="W81" s="24" t="n">
        <f aca="false">'CalLite Replacement'!S189</f>
        <v>10762</v>
      </c>
      <c r="X81" s="24" t="n">
        <f aca="false">'CalLite Replacement'!T118</f>
        <v>8198</v>
      </c>
      <c r="Y81" s="24" t="n">
        <f aca="false">'CalLite Replacement'!U190</f>
        <v>19426</v>
      </c>
      <c r="Z81" s="24" t="n">
        <f aca="false">'CalLite Replacement'!V36</f>
        <v>1316</v>
      </c>
      <c r="AA81" s="24" t="n">
        <f aca="false">'CalLite Replacement'!W199</f>
        <v>1872</v>
      </c>
      <c r="AB81" s="24" t="n">
        <f aca="false">'CalLite Replacement'!X254</f>
        <v>777.9</v>
      </c>
      <c r="AC81" s="24" t="n">
        <f aca="false">'CalLite Replacement'!Y100</f>
        <v>310.2799334</v>
      </c>
      <c r="AD81" s="24" t="n">
        <f aca="false">'CalLite Replacement'!Z43</f>
        <v>248.684811</v>
      </c>
      <c r="AE81" s="24" t="n">
        <f aca="false">'CalLite Replacement'!AA93</f>
        <v>486.3</v>
      </c>
      <c r="AF81" s="24" t="n">
        <f aca="false">'CalLite Replacement'!AB125</f>
        <v>2244</v>
      </c>
    </row>
    <row r="82" customFormat="false" ht="15" hidden="false" customHeight="false" outlineLevel="0" collapsed="false">
      <c r="A82" s="40" t="n">
        <v>10713</v>
      </c>
      <c r="B82" s="24" t="n">
        <f aca="false">B81+1</f>
        <v>76</v>
      </c>
      <c r="C82" s="17" t="n">
        <f aca="false">B82/($B$1+1)</f>
        <v>0.286792452830189</v>
      </c>
      <c r="D82" s="24" t="n">
        <f aca="false">'CalLite Replacement'!B204</f>
        <v>3213</v>
      </c>
      <c r="E82" s="24" t="n">
        <f aca="false">'CalLite Replacement'!C31</f>
        <v>120.0414287</v>
      </c>
      <c r="F82" s="24" t="n">
        <f aca="false">'CalLite Replacement'!D31</f>
        <v>397.3647593</v>
      </c>
      <c r="G82" s="38" t="n">
        <v>75.1280327868853</v>
      </c>
      <c r="H82" s="24" t="n">
        <f aca="false">'CalLite Replacement'!E269</f>
        <v>603.8599865</v>
      </c>
      <c r="I82" s="24" t="n">
        <f aca="false">'CalLite Replacement'!F105</f>
        <v>92.5766641</v>
      </c>
      <c r="J82" s="24" t="n">
        <f aca="false">'CalLite Replacement'!G105</f>
        <v>197.4166752</v>
      </c>
      <c r="K82" s="24" t="n">
        <f aca="false">'CalLite Replacement'!H163</f>
        <v>56.34</v>
      </c>
      <c r="L82" s="24" t="n">
        <f aca="false">'CalLite Replacement'!I198</f>
        <v>200</v>
      </c>
      <c r="M82" s="24" t="n">
        <f aca="false">'CalLite Replacement'!J56</f>
        <v>464.193591</v>
      </c>
      <c r="N82" s="24" t="n">
        <f aca="false">'CalLite Replacement'!K31</f>
        <v>710.4492542</v>
      </c>
      <c r="O82" s="24" t="n">
        <f aca="false">'CalLite Replacement'!L31</f>
        <v>535.5281124</v>
      </c>
      <c r="P82" s="24" t="n">
        <f aca="false">'CalLite Replacement'!M31</f>
        <v>299.5131382</v>
      </c>
      <c r="Q82" s="24" t="n">
        <f aca="false">'CalLite Replacement'!N31</f>
        <v>80.36658054</v>
      </c>
      <c r="R82" s="24" t="n">
        <f aca="false">'CalLite Replacement'!O190</f>
        <v>5149</v>
      </c>
      <c r="S82" s="24" t="n">
        <f aca="false">'CalLite Replacement'!P25</f>
        <v>415.2</v>
      </c>
      <c r="T82" s="24" t="n">
        <f aca="false">'CalLite Replacement'!Q31</f>
        <v>254.5277215</v>
      </c>
      <c r="U82" s="39" t="n">
        <v>715</v>
      </c>
      <c r="V82" s="24" t="n">
        <f aca="false">'CalLite Replacement'!R31</f>
        <v>54.1167599</v>
      </c>
      <c r="W82" s="24" t="n">
        <f aca="false">'CalLite Replacement'!S202</f>
        <v>10741</v>
      </c>
      <c r="X82" s="24" t="n">
        <f aca="false">'CalLite Replacement'!T55</f>
        <v>8196</v>
      </c>
      <c r="Y82" s="24" t="n">
        <f aca="false">'CalLite Replacement'!U191</f>
        <v>19341</v>
      </c>
      <c r="Z82" s="24" t="n">
        <f aca="false">'CalLite Replacement'!V145</f>
        <v>1313</v>
      </c>
      <c r="AA82" s="24" t="n">
        <f aca="false">'CalLite Replacement'!W205</f>
        <v>1869</v>
      </c>
      <c r="AB82" s="24" t="n">
        <f aca="false">'CalLite Replacement'!X266</f>
        <v>777.9</v>
      </c>
      <c r="AC82" s="24" t="n">
        <f aca="false">'CalLite Replacement'!Y105</f>
        <v>309.5703669</v>
      </c>
      <c r="AD82" s="24" t="n">
        <f aca="false">'CalLite Replacement'!Z31</f>
        <v>247.6612206</v>
      </c>
      <c r="AE82" s="24" t="n">
        <f aca="false">'CalLite Replacement'!AA261</f>
        <v>481</v>
      </c>
      <c r="AF82" s="24" t="n">
        <f aca="false">'CalLite Replacement'!AB114</f>
        <v>2229</v>
      </c>
    </row>
    <row r="83" customFormat="false" ht="15" hidden="false" customHeight="false" outlineLevel="0" collapsed="false">
      <c r="A83" s="40" t="n">
        <v>10744</v>
      </c>
      <c r="B83" s="24" t="n">
        <f aca="false">B82+1</f>
        <v>77</v>
      </c>
      <c r="C83" s="17" t="n">
        <f aca="false">B83/($B$1+1)</f>
        <v>0.290566037735849</v>
      </c>
      <c r="D83" s="24" t="n">
        <f aca="false">'CalLite Replacement'!B130</f>
        <v>3146</v>
      </c>
      <c r="E83" s="24" t="n">
        <f aca="false">'CalLite Replacement'!C163</f>
        <v>116.9704587</v>
      </c>
      <c r="F83" s="24" t="n">
        <f aca="false">'CalLite Replacement'!D163</f>
        <v>387.1991419</v>
      </c>
      <c r="G83" s="38" t="n">
        <v>67.567868852459</v>
      </c>
      <c r="H83" s="24" t="n">
        <f aca="false">'CalLite Replacement'!E113</f>
        <v>599.6254822</v>
      </c>
      <c r="I83" s="24" t="n">
        <f aca="false">'CalLite Replacement'!F212</f>
        <v>91.37930149</v>
      </c>
      <c r="J83" s="24" t="n">
        <f aca="false">'CalLite Replacement'!G212</f>
        <v>194.863339</v>
      </c>
      <c r="K83" s="24" t="n">
        <f aca="false">'CalLite Replacement'!H42</f>
        <v>55.47</v>
      </c>
      <c r="L83" s="24" t="n">
        <f aca="false">'CalLite Replacement'!I199</f>
        <v>200</v>
      </c>
      <c r="M83" s="24" t="n">
        <f aca="false">'CalLite Replacement'!J180</f>
        <v>453.5268225</v>
      </c>
      <c r="N83" s="24" t="n">
        <f aca="false">'CalLite Replacement'!K163</f>
        <v>692.2741264</v>
      </c>
      <c r="O83" s="24" t="n">
        <f aca="false">'CalLite Replacement'!L163</f>
        <v>521.8279194</v>
      </c>
      <c r="P83" s="24" t="n">
        <f aca="false">'CalLite Replacement'!M163</f>
        <v>291.8508181</v>
      </c>
      <c r="Q83" s="24" t="n">
        <f aca="false">'CalLite Replacement'!N163</f>
        <v>78.31059573</v>
      </c>
      <c r="R83" s="24" t="n">
        <f aca="false">'CalLite Replacement'!O22</f>
        <v>5131</v>
      </c>
      <c r="S83" s="24" t="n">
        <f aca="false">'CalLite Replacement'!P158</f>
        <v>413.9</v>
      </c>
      <c r="T83" s="24" t="n">
        <f aca="false">'CalLite Replacement'!Q163</f>
        <v>248.0162447</v>
      </c>
      <c r="U83" s="39" t="n">
        <v>705</v>
      </c>
      <c r="V83" s="24" t="n">
        <f aca="false">'CalLite Replacement'!R163</f>
        <v>52.73231334</v>
      </c>
      <c r="W83" s="24" t="n">
        <f aca="false">'CalLite Replacement'!S238</f>
        <v>10681</v>
      </c>
      <c r="X83" s="24" t="n">
        <f aca="false">'CalLite Replacement'!T52</f>
        <v>8181</v>
      </c>
      <c r="Y83" s="24" t="n">
        <f aca="false">'CalLite Replacement'!U33</f>
        <v>19236</v>
      </c>
      <c r="Z83" s="24" t="n">
        <f aca="false">'CalLite Replacement'!V193</f>
        <v>1299</v>
      </c>
      <c r="AA83" s="24" t="n">
        <f aca="false">'CalLite Replacement'!W243</f>
        <v>1869</v>
      </c>
      <c r="AB83" s="24" t="n">
        <f aca="false">'CalLite Replacement'!X170</f>
        <v>777.7</v>
      </c>
      <c r="AC83" s="24" t="n">
        <f aca="false">'CalLite Replacement'!Y212</f>
        <v>305.5664639</v>
      </c>
      <c r="AD83" s="24" t="n">
        <f aca="false">'CalLite Replacement'!Z163</f>
        <v>241.3254066</v>
      </c>
      <c r="AE83" s="24" t="n">
        <f aca="false">'CalLite Replacement'!AA164</f>
        <v>471.5</v>
      </c>
      <c r="AF83" s="24" t="n">
        <f aca="false">'CalLite Replacement'!AB173</f>
        <v>2199</v>
      </c>
    </row>
    <row r="84" customFormat="false" ht="15" hidden="false" customHeight="false" outlineLevel="0" collapsed="false">
      <c r="A84" s="40" t="n">
        <v>10774</v>
      </c>
      <c r="B84" s="24" t="n">
        <f aca="false">B83+1</f>
        <v>78</v>
      </c>
      <c r="C84" s="17" t="n">
        <f aca="false">B84/($B$1+1)</f>
        <v>0.294339622641509</v>
      </c>
      <c r="D84" s="24" t="n">
        <f aca="false">'CalLite Replacement'!B20</f>
        <v>3121</v>
      </c>
      <c r="E84" s="24" t="n">
        <f aca="false">'CalLite Replacement'!C258</f>
        <v>115.9932022</v>
      </c>
      <c r="F84" s="24" t="n">
        <f aca="false">'CalLite Replacement'!D258</f>
        <v>383.9641977</v>
      </c>
      <c r="G84" s="38" t="n">
        <v>67.2170491803279</v>
      </c>
      <c r="H84" s="24" t="n">
        <f aca="false">'CalLite Replacement'!E116</f>
        <v>599.4107411</v>
      </c>
      <c r="I84" s="24" t="n">
        <f aca="false">'CalLite Replacement'!F56</f>
        <v>88.79477768</v>
      </c>
      <c r="J84" s="24" t="n">
        <f aca="false">'CalLite Replacement'!G56</f>
        <v>189.3519274</v>
      </c>
      <c r="K84" s="24" t="n">
        <f aca="false">'CalLite Replacement'!H102</f>
        <v>54.95</v>
      </c>
      <c r="L84" s="24" t="n">
        <f aca="false">'CalLite Replacement'!I200</f>
        <v>200</v>
      </c>
      <c r="M84" s="24" t="n">
        <f aca="false">'CalLite Replacement'!J192</f>
        <v>452.0308225</v>
      </c>
      <c r="N84" s="24" t="n">
        <f aca="false">'CalLite Replacement'!K258</f>
        <v>686.4903631</v>
      </c>
      <c r="O84" s="24" t="n">
        <f aca="false">'CalLite Replacement'!L258</f>
        <v>517.4681881</v>
      </c>
      <c r="P84" s="24" t="n">
        <f aca="false">'CalLite Replacement'!M258</f>
        <v>289.4124834</v>
      </c>
      <c r="Q84" s="24" t="n">
        <f aca="false">'CalLite Replacement'!N258</f>
        <v>77.65633185</v>
      </c>
      <c r="R84" s="24" t="n">
        <f aca="false">'CalLite Replacement'!O168</f>
        <v>5098</v>
      </c>
      <c r="S84" s="24" t="n">
        <f aca="false">'CalLite Replacement'!P120</f>
        <v>403.1</v>
      </c>
      <c r="T84" s="24" t="n">
        <f aca="false">'CalLite Replacement'!Q258</f>
        <v>245.9441359</v>
      </c>
      <c r="U84" s="39" t="n">
        <v>697</v>
      </c>
      <c r="V84" s="24" t="n">
        <f aca="false">'CalLite Replacement'!R258</f>
        <v>52.29174911</v>
      </c>
      <c r="W84" s="24" t="n">
        <f aca="false">'CalLite Replacement'!S155</f>
        <v>10624</v>
      </c>
      <c r="X84" s="24" t="n">
        <f aca="false">'CalLite Replacement'!T251</f>
        <v>8131</v>
      </c>
      <c r="Y84" s="24" t="n">
        <f aca="false">'CalLite Replacement'!U167</f>
        <v>19219</v>
      </c>
      <c r="Z84" s="24" t="n">
        <f aca="false">'CalLite Replacement'!V228</f>
        <v>1294</v>
      </c>
      <c r="AA84" s="24" t="n">
        <f aca="false">'CalLite Replacement'!W33</f>
        <v>1848</v>
      </c>
      <c r="AB84" s="24" t="n">
        <f aca="false">'CalLite Replacement'!X230</f>
        <v>777.6</v>
      </c>
      <c r="AC84" s="24" t="n">
        <f aca="false">'CalLite Replacement'!Y56</f>
        <v>296.9239838</v>
      </c>
      <c r="AD84" s="24" t="n">
        <f aca="false">'CalLite Replacement'!Z258</f>
        <v>239.309198</v>
      </c>
      <c r="AE84" s="24" t="n">
        <f aca="false">'CalLite Replacement'!AA223</f>
        <v>458.8</v>
      </c>
      <c r="AF84" s="24" t="n">
        <f aca="false">'CalLite Replacement'!AB113</f>
        <v>2156</v>
      </c>
    </row>
    <row r="85" customFormat="false" ht="15" hidden="false" customHeight="false" outlineLevel="0" collapsed="false">
      <c r="A85" s="40" t="n">
        <v>10805</v>
      </c>
      <c r="B85" s="24" t="n">
        <f aca="false">B84+1</f>
        <v>79</v>
      </c>
      <c r="C85" s="17" t="n">
        <f aca="false">B85/($B$1+1)</f>
        <v>0.29811320754717</v>
      </c>
      <c r="D85" s="24" t="n">
        <f aca="false">'CalLite Replacement'!B46</f>
        <v>3068</v>
      </c>
      <c r="E85" s="24" t="n">
        <f aca="false">'CalLite Replacement'!C40</f>
        <v>114.7888799</v>
      </c>
      <c r="F85" s="24" t="n">
        <f aca="false">'CalLite Replacement'!D40</f>
        <v>379.9776138</v>
      </c>
      <c r="G85" s="38" t="n">
        <v>65.9716393442623</v>
      </c>
      <c r="H85" s="24" t="n">
        <f aca="false">'CalLite Replacement'!E88</f>
        <v>586.5358163</v>
      </c>
      <c r="I85" s="24" t="n">
        <f aca="false">'CalLite Replacement'!F113</f>
        <v>88.11314684</v>
      </c>
      <c r="J85" s="24" t="n">
        <f aca="false">'CalLite Replacement'!G113</f>
        <v>187.8983722</v>
      </c>
      <c r="K85" s="24" t="n">
        <f aca="false">'CalLite Replacement'!H101</f>
        <v>50.49</v>
      </c>
      <c r="L85" s="24" t="n">
        <f aca="false">'CalLite Replacement'!I202</f>
        <v>200</v>
      </c>
      <c r="M85" s="24" t="n">
        <f aca="false">'CalLite Replacement'!J31</f>
        <v>436.8435293</v>
      </c>
      <c r="N85" s="24" t="n">
        <f aca="false">'CalLite Replacement'!K40</f>
        <v>679.3627416</v>
      </c>
      <c r="O85" s="24" t="n">
        <f aca="false">'CalLite Replacement'!L40</f>
        <v>512.0954727</v>
      </c>
      <c r="P85" s="24" t="n">
        <f aca="false">'CalLite Replacement'!M40</f>
        <v>286.4076013</v>
      </c>
      <c r="Q85" s="24" t="n">
        <f aca="false">'CalLite Replacement'!N40</f>
        <v>76.85004969</v>
      </c>
      <c r="R85" s="24" t="n">
        <f aca="false">'CalLite Replacement'!O130</f>
        <v>5059</v>
      </c>
      <c r="S85" s="24" t="n">
        <f aca="false">'CalLite Replacement'!P160</f>
        <v>394.4</v>
      </c>
      <c r="T85" s="24" t="n">
        <f aca="false">'CalLite Replacement'!Q40</f>
        <v>243.3905725</v>
      </c>
      <c r="U85" s="39" t="n">
        <v>681</v>
      </c>
      <c r="V85" s="24" t="n">
        <f aca="false">'CalLite Replacement'!R40</f>
        <v>51.74881972</v>
      </c>
      <c r="W85" s="24" t="n">
        <f aca="false">'CalLite Replacement'!S261</f>
        <v>10606</v>
      </c>
      <c r="X85" s="24" t="n">
        <f aca="false">'CalLite Replacement'!T30</f>
        <v>8069</v>
      </c>
      <c r="Y85" s="24" t="n">
        <f aca="false">'CalLite Replacement'!U222</f>
        <v>19080</v>
      </c>
      <c r="Z85" s="24" t="n">
        <f aca="false">'CalLite Replacement'!V117</f>
        <v>1270</v>
      </c>
      <c r="AA85" s="24" t="n">
        <f aca="false">'CalLite Replacement'!W193</f>
        <v>1810</v>
      </c>
      <c r="AB85" s="24" t="n">
        <f aca="false">'CalLite Replacement'!X242</f>
        <v>776.8</v>
      </c>
      <c r="AC85" s="24" t="n">
        <f aca="false">'CalLite Replacement'!Y113</f>
        <v>294.6446544</v>
      </c>
      <c r="AD85" s="24" t="n">
        <f aca="false">'CalLite Replacement'!Z40</f>
        <v>236.8245231</v>
      </c>
      <c r="AE85" s="24" t="n">
        <f aca="false">'CalLite Replacement'!AA56</f>
        <v>442</v>
      </c>
      <c r="AF85" s="24" t="n">
        <f aca="false">'CalLite Replacement'!AB226</f>
        <v>2146</v>
      </c>
    </row>
    <row r="86" customFormat="false" ht="15" hidden="false" customHeight="false" outlineLevel="0" collapsed="false">
      <c r="A86" s="40" t="n">
        <v>10836</v>
      </c>
      <c r="B86" s="24" t="n">
        <f aca="false">B85+1</f>
        <v>80</v>
      </c>
      <c r="C86" s="17" t="n">
        <f aca="false">B86/($B$1+1)</f>
        <v>0.30188679245283</v>
      </c>
      <c r="D86" s="24" t="n">
        <f aca="false">'CalLite Replacement'!B237</f>
        <v>3067</v>
      </c>
      <c r="E86" s="24" t="n">
        <f aca="false">'CalLite Replacement'!C278</f>
        <v>111.8225011</v>
      </c>
      <c r="F86" s="24" t="n">
        <f aca="false">'CalLite Replacement'!D278</f>
        <v>370.1582171</v>
      </c>
      <c r="G86" s="38" t="n">
        <v>65.0595081967213</v>
      </c>
      <c r="H86" s="24" t="n">
        <f aca="false">'CalLite Replacement'!E65</f>
        <v>584.4454895</v>
      </c>
      <c r="I86" s="24" t="n">
        <f aca="false">'CalLite Replacement'!F137</f>
        <v>87.49285232</v>
      </c>
      <c r="J86" s="24" t="n">
        <f aca="false">'CalLite Replacement'!G137</f>
        <v>186.5756146</v>
      </c>
      <c r="K86" s="24" t="n">
        <f aca="false">'CalLite Replacement'!H200</f>
        <v>46.8</v>
      </c>
      <c r="L86" s="24" t="n">
        <f aca="false">'CalLite Replacement'!I206</f>
        <v>200</v>
      </c>
      <c r="M86" s="24" t="n">
        <f aca="false">'CalLite Replacement'!J258</f>
        <v>428.8581435</v>
      </c>
      <c r="N86" s="24" t="n">
        <f aca="false">'CalLite Replacement'!K278</f>
        <v>661.8066225</v>
      </c>
      <c r="O86" s="24" t="n">
        <f aca="false">'CalLite Replacement'!L278</f>
        <v>498.861881</v>
      </c>
      <c r="P86" s="24" t="n">
        <f aca="false">'CalLite Replacement'!M278</f>
        <v>279.0062446</v>
      </c>
      <c r="Q86" s="24" t="n">
        <f aca="false">'CalLite Replacement'!N278</f>
        <v>74.86408763</v>
      </c>
      <c r="R86" s="24" t="n">
        <f aca="false">'CalLite Replacement'!O143</f>
        <v>4875</v>
      </c>
      <c r="S86" s="24" t="n">
        <f aca="false">'CalLite Replacement'!P207</f>
        <v>374.5</v>
      </c>
      <c r="T86" s="24" t="n">
        <f aca="false">'CalLite Replacement'!Q278</f>
        <v>237.1008636</v>
      </c>
      <c r="U86" s="39" t="n">
        <v>677</v>
      </c>
      <c r="V86" s="24" t="n">
        <f aca="false">'CalLite Replacement'!R278</f>
        <v>50.41152465</v>
      </c>
      <c r="W86" s="24" t="n">
        <f aca="false">'CalLite Replacement'!S148</f>
        <v>10580</v>
      </c>
      <c r="X86" s="24" t="n">
        <f aca="false">'CalLite Replacement'!T21</f>
        <v>8032</v>
      </c>
      <c r="Y86" s="24" t="n">
        <f aca="false">'CalLite Replacement'!U232</f>
        <v>18934</v>
      </c>
      <c r="Z86" s="24" t="n">
        <f aca="false">'CalLite Replacement'!V217</f>
        <v>1267</v>
      </c>
      <c r="AA86" s="24" t="n">
        <f aca="false">'CalLite Replacement'!W135</f>
        <v>1794</v>
      </c>
      <c r="AB86" s="24" t="n">
        <f aca="false">'CalLite Replacement'!X130</f>
        <v>758.7</v>
      </c>
      <c r="AC86" s="24" t="n">
        <f aca="false">'CalLite Replacement'!Y137</f>
        <v>292.5704297</v>
      </c>
      <c r="AD86" s="24" t="n">
        <f aca="false">'CalLite Replacement'!Z278</f>
        <v>230.7044943</v>
      </c>
      <c r="AE86" s="24" t="n">
        <f aca="false">'CalLite Replacement'!AA165</f>
        <v>441.6</v>
      </c>
      <c r="AF86" s="24" t="n">
        <f aca="false">'CalLite Replacement'!AB273</f>
        <v>2133</v>
      </c>
    </row>
    <row r="87" customFormat="false" ht="15" hidden="false" customHeight="false" outlineLevel="0" collapsed="false">
      <c r="A87" s="40" t="n">
        <v>10866</v>
      </c>
      <c r="B87" s="24" t="n">
        <f aca="false">B86+1</f>
        <v>81</v>
      </c>
      <c r="C87" s="17" t="n">
        <f aca="false">B87/($B$1+1)</f>
        <v>0.305660377358491</v>
      </c>
      <c r="D87" s="24" t="n">
        <f aca="false">'CalLite Replacement'!B34</f>
        <v>3049</v>
      </c>
      <c r="E87" s="24" t="n">
        <f aca="false">'CalLite Replacement'!C100</f>
        <v>109.4339826</v>
      </c>
      <c r="F87" s="24" t="n">
        <f aca="false">'CalLite Replacement'!D100</f>
        <v>362.2516712</v>
      </c>
      <c r="G87" s="38" t="n">
        <v>63.2527868852459</v>
      </c>
      <c r="H87" s="24" t="n">
        <f aca="false">'CalLite Replacement'!E126</f>
        <v>566.3780605</v>
      </c>
      <c r="I87" s="24" t="n">
        <f aca="false">'CalLite Replacement'!F163</f>
        <v>87.27726523</v>
      </c>
      <c r="J87" s="24" t="n">
        <f aca="false">'CalLite Replacement'!G163</f>
        <v>186.1158823</v>
      </c>
      <c r="K87" s="24" t="n">
        <f aca="false">'CalLite Replacement'!H242</f>
        <v>45.54</v>
      </c>
      <c r="L87" s="24" t="n">
        <f aca="false">'CalLite Replacement'!I207</f>
        <v>200</v>
      </c>
      <c r="M87" s="24" t="n">
        <f aca="false">'CalLite Replacement'!J135</f>
        <v>427.8327853</v>
      </c>
      <c r="N87" s="24" t="n">
        <f aca="false">'CalLite Replacement'!K100</f>
        <v>647.6704932</v>
      </c>
      <c r="O87" s="24" t="n">
        <f aca="false">'CalLite Replacement'!L100</f>
        <v>488.2062366</v>
      </c>
      <c r="P87" s="24" t="n">
        <f aca="false">'CalLite Replacement'!M100</f>
        <v>273.0466966</v>
      </c>
      <c r="Q87" s="24" t="n">
        <f aca="false">'CalLite Replacement'!N100</f>
        <v>73.26499753</v>
      </c>
      <c r="R87" s="24" t="n">
        <f aca="false">'CalLite Replacement'!O34</f>
        <v>4765</v>
      </c>
      <c r="S87" s="24" t="n">
        <f aca="false">'CalLite Replacement'!P242</f>
        <v>371.2</v>
      </c>
      <c r="T87" s="24" t="n">
        <f aca="false">'CalLite Replacement'!Q100</f>
        <v>232.0364107</v>
      </c>
      <c r="U87" s="39" t="n">
        <v>669</v>
      </c>
      <c r="V87" s="24" t="n">
        <f aca="false">'CalLite Replacement'!R100</f>
        <v>49.33473907</v>
      </c>
      <c r="W87" s="24" t="n">
        <f aca="false">'CalLite Replacement'!S239</f>
        <v>10463</v>
      </c>
      <c r="X87" s="24" t="n">
        <f aca="false">'CalLite Replacement'!T153</f>
        <v>8020</v>
      </c>
      <c r="Y87" s="24" t="n">
        <f aca="false">'CalLite Replacement'!U27</f>
        <v>18828</v>
      </c>
      <c r="Z87" s="24" t="n">
        <f aca="false">'CalLite Replacement'!V191</f>
        <v>1263</v>
      </c>
      <c r="AA87" s="24" t="n">
        <f aca="false">'CalLite Replacement'!W235</f>
        <v>1779</v>
      </c>
      <c r="AB87" s="24" t="n">
        <f aca="false">'CalLite Replacement'!X104</f>
        <v>757.4</v>
      </c>
      <c r="AC87" s="24" t="n">
        <f aca="false">'CalLite Replacement'!Y163</f>
        <v>291.8495204</v>
      </c>
      <c r="AD87" s="24" t="n">
        <f aca="false">'CalLite Replacement'!Z100</f>
        <v>225.7766673</v>
      </c>
      <c r="AE87" s="24" t="n">
        <f aca="false">'CalLite Replacement'!AA44</f>
        <v>432.9</v>
      </c>
      <c r="AF87" s="24" t="n">
        <f aca="false">'CalLite Replacement'!AB138</f>
        <v>2129</v>
      </c>
    </row>
    <row r="88" customFormat="false" ht="15" hidden="false" customHeight="false" outlineLevel="0" collapsed="false">
      <c r="A88" s="40" t="n">
        <v>10897</v>
      </c>
      <c r="B88" s="24" t="n">
        <f aca="false">B87+1</f>
        <v>82</v>
      </c>
      <c r="C88" s="17" t="n">
        <f aca="false">B88/($B$1+1)</f>
        <v>0.309433962264151</v>
      </c>
      <c r="D88" s="24" t="n">
        <f aca="false">'CalLite Replacement'!B54</f>
        <v>3006</v>
      </c>
      <c r="E88" s="24" t="n">
        <f aca="false">'CalLite Replacement'!C248</f>
        <v>109.3397382</v>
      </c>
      <c r="F88" s="24" t="n">
        <f aca="false">'CalLite Replacement'!D248</f>
        <v>361.9397005</v>
      </c>
      <c r="G88" s="38" t="n">
        <v>62.2880327868853</v>
      </c>
      <c r="H88" s="24" t="n">
        <f aca="false">'CalLite Replacement'!E199</f>
        <v>564.5662028</v>
      </c>
      <c r="I88" s="24" t="n">
        <f aca="false">'CalLite Replacement'!F278</f>
        <v>87.06581479</v>
      </c>
      <c r="J88" s="24" t="n">
        <f aca="false">'CalLite Replacement'!G278</f>
        <v>185.6649712</v>
      </c>
      <c r="K88" s="24" t="n">
        <f aca="false">'CalLite Replacement'!H88</f>
        <v>45.5</v>
      </c>
      <c r="L88" s="24" t="n">
        <f aca="false">'CalLite Replacement'!I208</f>
        <v>200</v>
      </c>
      <c r="M88" s="24" t="n">
        <f aca="false">'CalLite Replacement'!J177</f>
        <v>426.3499453</v>
      </c>
      <c r="N88" s="24" t="n">
        <f aca="false">'CalLite Replacement'!K248</f>
        <v>647.1127201</v>
      </c>
      <c r="O88" s="24" t="n">
        <f aca="false">'CalLite Replacement'!L248</f>
        <v>487.785794</v>
      </c>
      <c r="P88" s="24" t="n">
        <f aca="false">'CalLite Replacement'!M248</f>
        <v>272.8115491</v>
      </c>
      <c r="Q88" s="24" t="n">
        <f aca="false">'CalLite Replacement'!N248</f>
        <v>73.2019018</v>
      </c>
      <c r="R88" s="24" t="n">
        <f aca="false">'CalLite Replacement'!O204</f>
        <v>4745</v>
      </c>
      <c r="S88" s="24" t="n">
        <f aca="false">'CalLite Replacement'!P26</f>
        <v>367.4</v>
      </c>
      <c r="T88" s="24" t="n">
        <f aca="false">'CalLite Replacement'!Q248</f>
        <v>231.8365812</v>
      </c>
      <c r="U88" s="39" t="n">
        <v>649</v>
      </c>
      <c r="V88" s="24" t="n">
        <f aca="false">'CalLite Replacement'!R248</f>
        <v>49.29225205</v>
      </c>
      <c r="W88" s="24" t="n">
        <f aca="false">'CalLite Replacement'!S201</f>
        <v>10455</v>
      </c>
      <c r="X88" s="24" t="n">
        <f aca="false">'CalLite Replacement'!T140</f>
        <v>7866</v>
      </c>
      <c r="Y88" s="24" t="n">
        <f aca="false">'CalLite Replacement'!U142</f>
        <v>18793</v>
      </c>
      <c r="Z88" s="24" t="n">
        <f aca="false">'CalLite Replacement'!V60</f>
        <v>1244</v>
      </c>
      <c r="AA88" s="24" t="n">
        <f aca="false">'CalLite Replacement'!W234</f>
        <v>1749</v>
      </c>
      <c r="AB88" s="24" t="n">
        <f aca="false">'CalLite Replacement'!X57</f>
        <v>743.4</v>
      </c>
      <c r="AC88" s="24" t="n">
        <f aca="false">'CalLite Replacement'!Y278</f>
        <v>291.1424439</v>
      </c>
      <c r="AD88" s="24" t="n">
        <f aca="false">'CalLite Replacement'!Z248</f>
        <v>225.5822287</v>
      </c>
      <c r="AE88" s="24" t="n">
        <f aca="false">'CalLite Replacement'!AA57</f>
        <v>414.9</v>
      </c>
      <c r="AF88" s="24" t="n">
        <f aca="false">'CalLite Replacement'!AB225</f>
        <v>2110</v>
      </c>
    </row>
    <row r="89" customFormat="false" ht="15" hidden="false" customHeight="false" outlineLevel="0" collapsed="false">
      <c r="A89" s="40" t="n">
        <v>10927</v>
      </c>
      <c r="B89" s="24" t="n">
        <f aca="false">B88+1</f>
        <v>83</v>
      </c>
      <c r="C89" s="17" t="n">
        <f aca="false">B89/($B$1+1)</f>
        <v>0.313207547169811</v>
      </c>
      <c r="D89" s="24" t="n">
        <f aca="false">'CalLite Replacement'!B83</f>
        <v>2977</v>
      </c>
      <c r="E89" s="24" t="n">
        <f aca="false">'CalLite Replacement'!C124</f>
        <v>105.3286061</v>
      </c>
      <c r="F89" s="24" t="n">
        <f aca="false">'CalLite Replacement'!D124</f>
        <v>348.6619299</v>
      </c>
      <c r="G89" s="38" t="n">
        <v>61.9372131147541</v>
      </c>
      <c r="H89" s="24" t="n">
        <f aca="false">'CalLite Replacement'!E63</f>
        <v>554.5271169</v>
      </c>
      <c r="I89" s="24" t="n">
        <f aca="false">'CalLite Replacement'!F266</f>
        <v>87.04905143</v>
      </c>
      <c r="J89" s="24" t="n">
        <f aca="false">'CalLite Replacement'!G266</f>
        <v>185.6292239</v>
      </c>
      <c r="K89" s="24" t="n">
        <f aca="false">'CalLite Replacement'!H30</f>
        <v>43.54</v>
      </c>
      <c r="L89" s="24" t="n">
        <f aca="false">'CalLite Replacement'!I209</f>
        <v>200</v>
      </c>
      <c r="M89" s="24" t="n">
        <f aca="false">'CalLite Replacement'!J93</f>
        <v>423.0076623</v>
      </c>
      <c r="N89" s="24" t="n">
        <f aca="false">'CalLite Replacement'!K124</f>
        <v>623.3733674</v>
      </c>
      <c r="O89" s="24" t="n">
        <f aca="false">'CalLite Replacement'!L124</f>
        <v>469.891355</v>
      </c>
      <c r="P89" s="24" t="n">
        <f aca="false">'CalLite Replacement'!M124</f>
        <v>262.8034479</v>
      </c>
      <c r="Q89" s="24" t="n">
        <f aca="false">'CalLite Replacement'!N124</f>
        <v>70.51648747</v>
      </c>
      <c r="R89" s="24" t="n">
        <f aca="false">'CalLite Replacement'!O117</f>
        <v>4736</v>
      </c>
      <c r="S89" s="24" t="n">
        <f aca="false">'CalLite Replacement'!P191</f>
        <v>350.6</v>
      </c>
      <c r="T89" s="24" t="n">
        <f aca="false">'CalLite Replacement'!Q124</f>
        <v>223.3316481</v>
      </c>
      <c r="U89" s="39" t="n">
        <v>648</v>
      </c>
      <c r="V89" s="24" t="n">
        <f aca="false">'CalLite Replacement'!R124</f>
        <v>47.48396406</v>
      </c>
      <c r="W89" s="24" t="n">
        <f aca="false">'CalLite Replacement'!S24</f>
        <v>10338</v>
      </c>
      <c r="X89" s="24" t="n">
        <f aca="false">'CalLite Replacement'!T165</f>
        <v>7866</v>
      </c>
      <c r="Y89" s="24" t="n">
        <f aca="false">'CalLite Replacement'!U147</f>
        <v>18645</v>
      </c>
      <c r="Z89" s="24" t="n">
        <f aca="false">'CalLite Replacement'!V179</f>
        <v>1244</v>
      </c>
      <c r="AA89" s="24" t="n">
        <f aca="false">'CalLite Replacement'!W31</f>
        <v>1748</v>
      </c>
      <c r="AB89" s="24" t="n">
        <f aca="false">'CalLite Replacement'!X70</f>
        <v>739.8</v>
      </c>
      <c r="AC89" s="24" t="n">
        <f aca="false">'CalLite Replacement'!Y266</f>
        <v>291.0863883</v>
      </c>
      <c r="AD89" s="24" t="n">
        <f aca="false">'CalLite Replacement'!Z124</f>
        <v>217.3067367</v>
      </c>
      <c r="AE89" s="24" t="n">
        <f aca="false">'CalLite Replacement'!AA45</f>
        <v>406.7</v>
      </c>
      <c r="AF89" s="24" t="n">
        <f aca="false">'CalLite Replacement'!AB260</f>
        <v>2106</v>
      </c>
    </row>
    <row r="90" customFormat="false" ht="15" hidden="false" customHeight="false" outlineLevel="0" collapsed="false">
      <c r="A90" s="40" t="n">
        <v>10958</v>
      </c>
      <c r="B90" s="24" t="n">
        <f aca="false">B89+1</f>
        <v>84</v>
      </c>
      <c r="C90" s="17" t="n">
        <f aca="false">B90/($B$1+1)</f>
        <v>0.316981132075472</v>
      </c>
      <c r="D90" s="24" t="n">
        <f aca="false">'CalLite Replacement'!B104</f>
        <v>2890</v>
      </c>
      <c r="E90" s="24" t="n">
        <f aca="false">'CalLite Replacement'!C62</f>
        <v>104.4926245</v>
      </c>
      <c r="F90" s="24" t="n">
        <f aca="false">'CalLite Replacement'!D62</f>
        <v>345.8946386</v>
      </c>
      <c r="G90" s="38" t="n">
        <v>61.7618032786885</v>
      </c>
      <c r="H90" s="24" t="n">
        <f aca="false">'CalLite Replacement'!E114</f>
        <v>534.9627636</v>
      </c>
      <c r="I90" s="24" t="n">
        <f aca="false">'CalLite Replacement'!F258</f>
        <v>86.9595215</v>
      </c>
      <c r="J90" s="24" t="n">
        <f aca="false">'CalLite Replacement'!G258</f>
        <v>185.4383043</v>
      </c>
      <c r="K90" s="24" t="n">
        <f aca="false">'CalLite Replacement'!H54</f>
        <v>41.62</v>
      </c>
      <c r="L90" s="24" t="n">
        <f aca="false">'CalLite Replacement'!I210</f>
        <v>200</v>
      </c>
      <c r="M90" s="24" t="n">
        <f aca="false">'CalLite Replacement'!J228</f>
        <v>414.7030594</v>
      </c>
      <c r="N90" s="24" t="n">
        <f aca="false">'CalLite Replacement'!K62</f>
        <v>618.4257217</v>
      </c>
      <c r="O90" s="24" t="n">
        <f aca="false">'CalLite Replacement'!L62</f>
        <v>466.1618791</v>
      </c>
      <c r="P90" s="24" t="n">
        <f aca="false">'CalLite Replacement'!M62</f>
        <v>260.7176059</v>
      </c>
      <c r="Q90" s="24" t="n">
        <f aca="false">'CalLite Replacement'!N62</f>
        <v>69.95680588</v>
      </c>
      <c r="R90" s="24" t="n">
        <f aca="false">'CalLite Replacement'!O254</f>
        <v>4716</v>
      </c>
      <c r="S90" s="24" t="n">
        <f aca="false">'CalLite Replacement'!P194</f>
        <v>346.1</v>
      </c>
      <c r="T90" s="24" t="n">
        <f aca="false">'CalLite Replacement'!Q62</f>
        <v>221.5590895</v>
      </c>
      <c r="U90" s="39" t="n">
        <v>647</v>
      </c>
      <c r="V90" s="24" t="n">
        <f aca="false">'CalLite Replacement'!R62</f>
        <v>47.10708907</v>
      </c>
      <c r="W90" s="24" t="n">
        <f aca="false">'CalLite Replacement'!S128</f>
        <v>10255</v>
      </c>
      <c r="X90" s="24" t="n">
        <f aca="false">'CalLite Replacement'!T207</f>
        <v>7593</v>
      </c>
      <c r="Y90" s="24" t="n">
        <f aca="false">'CalLite Replacement'!U76</f>
        <v>18602</v>
      </c>
      <c r="Z90" s="24" t="n">
        <f aca="false">'CalLite Replacement'!V133</f>
        <v>1242</v>
      </c>
      <c r="AA90" s="24" t="n">
        <f aca="false">'CalLite Replacement'!W18</f>
        <v>1740</v>
      </c>
      <c r="AB90" s="24" t="n">
        <f aca="false">'CalLite Replacement'!X106</f>
        <v>730.9</v>
      </c>
      <c r="AC90" s="24" t="n">
        <f aca="false">'CalLite Replacement'!Y258</f>
        <v>290.787006</v>
      </c>
      <c r="AD90" s="24" t="n">
        <f aca="false">'CalLite Replacement'!Z62</f>
        <v>215.5819971</v>
      </c>
      <c r="AE90" s="24" t="n">
        <f aca="false">'CalLite Replacement'!AA26</f>
        <v>396.8</v>
      </c>
      <c r="AF90" s="24" t="n">
        <f aca="false">'CalLite Replacement'!AB56</f>
        <v>2094</v>
      </c>
    </row>
    <row r="91" customFormat="false" ht="15" hidden="false" customHeight="false" outlineLevel="0" collapsed="false">
      <c r="A91" s="40" t="n">
        <v>10989</v>
      </c>
      <c r="B91" s="24" t="n">
        <f aca="false">B90+1</f>
        <v>85</v>
      </c>
      <c r="C91" s="17" t="n">
        <f aca="false">B91/($B$1+1)</f>
        <v>0.320754716981132</v>
      </c>
      <c r="D91" s="24" t="n">
        <f aca="false">'CalLite Replacement'!B56</f>
        <v>2883</v>
      </c>
      <c r="E91" s="24" t="n">
        <f aca="false">'CalLite Replacement'!C42</f>
        <v>103.6410547</v>
      </c>
      <c r="F91" s="24" t="n">
        <f aca="false">'CalLite Replacement'!D42</f>
        <v>343.0757464</v>
      </c>
      <c r="G91" s="38" t="n">
        <v>59.5340983606557</v>
      </c>
      <c r="H91" s="24" t="n">
        <f aca="false">'CalLite Replacement'!E80</f>
        <v>529.4151547</v>
      </c>
      <c r="I91" s="24" t="n">
        <f aca="false">'CalLite Replacement'!F117</f>
        <v>84.72336919</v>
      </c>
      <c r="J91" s="24" t="n">
        <f aca="false">'CalLite Replacement'!G117</f>
        <v>180.6697834</v>
      </c>
      <c r="K91" s="24" t="n">
        <f aca="false">'CalLite Replacement'!H160</f>
        <v>41.23</v>
      </c>
      <c r="L91" s="24" t="n">
        <f aca="false">'CalLite Replacement'!I211</f>
        <v>200</v>
      </c>
      <c r="M91" s="24" t="n">
        <f aca="false">'CalLite Replacement'!J251</f>
        <v>413.375516</v>
      </c>
      <c r="N91" s="24" t="n">
        <f aca="false">'CalLite Replacement'!K42</f>
        <v>613.3858186</v>
      </c>
      <c r="O91" s="24" t="n">
        <f aca="false">'CalLite Replacement'!L42</f>
        <v>462.3628608</v>
      </c>
      <c r="P91" s="24" t="n">
        <f aca="false">'CalLite Replacement'!M42</f>
        <v>258.5928698</v>
      </c>
      <c r="Q91" s="24" t="n">
        <f aca="false">'CalLite Replacement'!N42</f>
        <v>69.38668807</v>
      </c>
      <c r="R91" s="24" t="n">
        <f aca="false">'CalLite Replacement'!O183</f>
        <v>4700</v>
      </c>
      <c r="S91" s="24" t="n">
        <f aca="false">'CalLite Replacement'!P216</f>
        <v>341.4</v>
      </c>
      <c r="T91" s="24" t="n">
        <f aca="false">'CalLite Replacement'!Q42</f>
        <v>219.7534784</v>
      </c>
      <c r="U91" s="39" t="n">
        <v>647</v>
      </c>
      <c r="V91" s="24" t="n">
        <f aca="false">'CalLite Replacement'!R42</f>
        <v>46.7231866</v>
      </c>
      <c r="W91" s="24" t="n">
        <f aca="false">'CalLite Replacement'!S208</f>
        <v>10225</v>
      </c>
      <c r="X91" s="24" t="n">
        <f aca="false">'CalLite Replacement'!T117</f>
        <v>7538</v>
      </c>
      <c r="Y91" s="24" t="n">
        <f aca="false">'CalLite Replacement'!U203</f>
        <v>18512</v>
      </c>
      <c r="Z91" s="24" t="n">
        <f aca="false">'CalLite Replacement'!V229</f>
        <v>1235</v>
      </c>
      <c r="AA91" s="24" t="n">
        <f aca="false">'CalLite Replacement'!W271</f>
        <v>1729</v>
      </c>
      <c r="AB91" s="24" t="n">
        <f aca="false">'CalLite Replacement'!X69</f>
        <v>728.4</v>
      </c>
      <c r="AC91" s="24" t="n">
        <f aca="false">'CalLite Replacement'!Y117</f>
        <v>283.3094575</v>
      </c>
      <c r="AD91" s="24" t="n">
        <f aca="false">'CalLite Replacement'!Z42</f>
        <v>213.8250968</v>
      </c>
      <c r="AE91" s="24" t="n">
        <f aca="false">'CalLite Replacement'!AA86</f>
        <v>396.8</v>
      </c>
      <c r="AF91" s="24" t="n">
        <f aca="false">'CalLite Replacement'!AB33</f>
        <v>2080</v>
      </c>
    </row>
    <row r="92" customFormat="false" ht="15" hidden="false" customHeight="false" outlineLevel="0" collapsed="false">
      <c r="A92" s="40" t="n">
        <v>11017</v>
      </c>
      <c r="B92" s="24" t="n">
        <f aca="false">B91+1</f>
        <v>86</v>
      </c>
      <c r="C92" s="17" t="n">
        <f aca="false">B92/($B$1+1)</f>
        <v>0.324528301886792</v>
      </c>
      <c r="D92" s="24" t="n">
        <f aca="false">'CalLite Replacement'!B32</f>
        <v>2879</v>
      </c>
      <c r="E92" s="24" t="n">
        <f aca="false">'CalLite Replacement'!C76</f>
        <v>101.4113542</v>
      </c>
      <c r="F92" s="24" t="n">
        <f aca="false">'CalLite Replacement'!D76</f>
        <v>335.6949246</v>
      </c>
      <c r="G92" s="38" t="n">
        <v>58.4816393442623</v>
      </c>
      <c r="H92" s="24" t="n">
        <f aca="false">'CalLite Replacement'!E272</f>
        <v>522.1047505</v>
      </c>
      <c r="I92" s="24" t="n">
        <f aca="false">'CalLite Replacement'!F31</f>
        <v>84.69007985</v>
      </c>
      <c r="J92" s="24" t="n">
        <f aca="false">'CalLite Replacement'!G31</f>
        <v>180.598795</v>
      </c>
      <c r="K92" s="24" t="n">
        <f aca="false">'CalLite Replacement'!H271</f>
        <v>36.47</v>
      </c>
      <c r="L92" s="24" t="n">
        <f aca="false">'CalLite Replacement'!I212</f>
        <v>200</v>
      </c>
      <c r="M92" s="24" t="n">
        <f aca="false">'CalLite Replacement'!J52</f>
        <v>400.3573822</v>
      </c>
      <c r="N92" s="24" t="n">
        <f aca="false">'CalLite Replacement'!K76</f>
        <v>600.1896324</v>
      </c>
      <c r="O92" s="24" t="n">
        <f aca="false">'CalLite Replacement'!L76</f>
        <v>452.4157342</v>
      </c>
      <c r="P92" s="24" t="n">
        <f aca="false">'CalLite Replacement'!M76</f>
        <v>253.0295855</v>
      </c>
      <c r="Q92" s="24" t="n">
        <f aca="false">'CalLite Replacement'!N76</f>
        <v>67.89392507</v>
      </c>
      <c r="R92" s="24" t="n">
        <f aca="false">'CalLite Replacement'!O184</f>
        <v>4696</v>
      </c>
      <c r="S92" s="24" t="n">
        <f aca="false">'CalLite Replacement'!P232</f>
        <v>337.5</v>
      </c>
      <c r="T92" s="24" t="n">
        <f aca="false">'CalLite Replacement'!Q76</f>
        <v>215.0257724</v>
      </c>
      <c r="U92" s="39" t="n">
        <v>645</v>
      </c>
      <c r="V92" s="24" t="n">
        <f aca="false">'CalLite Replacement'!R76</f>
        <v>45.71799892</v>
      </c>
      <c r="W92" s="24" t="n">
        <f aca="false">'CalLite Replacement'!S117</f>
        <v>10176</v>
      </c>
      <c r="X92" s="24" t="n">
        <f aca="false">'CalLite Replacement'!T262</f>
        <v>7531</v>
      </c>
      <c r="Y92" s="24" t="n">
        <f aca="false">'CalLite Replacement'!U77</f>
        <v>18458</v>
      </c>
      <c r="Z92" s="24" t="n">
        <f aca="false">'CalLite Replacement'!V180</f>
        <v>1233</v>
      </c>
      <c r="AA92" s="24" t="n">
        <f aca="false">'CalLite Replacement'!W217</f>
        <v>1716</v>
      </c>
      <c r="AB92" s="24" t="n">
        <f aca="false">'CalLite Replacement'!X105</f>
        <v>707.5</v>
      </c>
      <c r="AC92" s="24" t="n">
        <f aca="false">'CalLite Replacement'!Y31</f>
        <v>283.1981401</v>
      </c>
      <c r="AD92" s="24" t="n">
        <f aca="false">'CalLite Replacement'!Z76</f>
        <v>209.2249321</v>
      </c>
      <c r="AE92" s="24" t="n">
        <f aca="false">'CalLite Replacement'!AA122</f>
        <v>396.8</v>
      </c>
      <c r="AF92" s="24" t="n">
        <f aca="false">'CalLite Replacement'!AB53</f>
        <v>2052</v>
      </c>
    </row>
    <row r="93" customFormat="false" ht="15" hidden="false" customHeight="false" outlineLevel="0" collapsed="false">
      <c r="A93" s="40" t="n">
        <v>11048</v>
      </c>
      <c r="B93" s="24" t="n">
        <f aca="false">B92+1</f>
        <v>87</v>
      </c>
      <c r="C93" s="17" t="n">
        <f aca="false">B93/($B$1+1)</f>
        <v>0.328301886792453</v>
      </c>
      <c r="D93" s="24" t="n">
        <f aca="false">'CalLite Replacement'!B188</f>
        <v>2864</v>
      </c>
      <c r="E93" s="24" t="n">
        <f aca="false">'CalLite Replacement'!C28</f>
        <v>100.7386572</v>
      </c>
      <c r="F93" s="24" t="n">
        <f aca="false">'CalLite Replacement'!D28</f>
        <v>333.4681428</v>
      </c>
      <c r="G93" s="38" t="n">
        <v>57.1836065573771</v>
      </c>
      <c r="H93" s="24" t="n">
        <f aca="false">'CalLite Replacement'!E44</f>
        <v>520.0247677</v>
      </c>
      <c r="I93" s="24" t="n">
        <f aca="false">'CalLite Replacement'!F68</f>
        <v>84.18802769</v>
      </c>
      <c r="J93" s="24" t="n">
        <f aca="false">'CalLite Replacement'!G68</f>
        <v>179.5281854</v>
      </c>
      <c r="K93" s="24" t="n">
        <f aca="false">'CalLite Replacement'!H75</f>
        <v>36.45</v>
      </c>
      <c r="L93" s="24" t="n">
        <f aca="false">'CalLite Replacement'!I214</f>
        <v>200</v>
      </c>
      <c r="M93" s="24" t="n">
        <f aca="false">'CalLite Replacement'!J89</f>
        <v>395.6711646</v>
      </c>
      <c r="N93" s="24" t="n">
        <f aca="false">'CalLite Replacement'!K28</f>
        <v>596.2083648</v>
      </c>
      <c r="O93" s="24" t="n">
        <f aca="false">'CalLite Replacement'!L28</f>
        <v>449.4147025</v>
      </c>
      <c r="P93" s="24" t="n">
        <f aca="false">'CalLite Replacement'!M28</f>
        <v>251.3511518</v>
      </c>
      <c r="Q93" s="24" t="n">
        <f aca="false">'CalLite Replacement'!N28</f>
        <v>67.44356094</v>
      </c>
      <c r="R93" s="24" t="n">
        <f aca="false">'CalLite Replacement'!O185</f>
        <v>4694</v>
      </c>
      <c r="S93" s="24" t="n">
        <f aca="false">'CalLite Replacement'!P196</f>
        <v>330.9</v>
      </c>
      <c r="T93" s="24" t="n">
        <f aca="false">'CalLite Replacement'!Q28</f>
        <v>213.5994313</v>
      </c>
      <c r="U93" s="39" t="n">
        <v>636</v>
      </c>
      <c r="V93" s="24" t="n">
        <f aca="false">'CalLite Replacement'!R28</f>
        <v>45.41473545</v>
      </c>
      <c r="W93" s="24" t="n">
        <f aca="false">'CalLite Replacement'!S204</f>
        <v>10146</v>
      </c>
      <c r="X93" s="24" t="n">
        <f aca="false">'CalLite Replacement'!T29</f>
        <v>7522</v>
      </c>
      <c r="Y93" s="24" t="n">
        <f aca="false">'CalLite Replacement'!U29</f>
        <v>18382</v>
      </c>
      <c r="Z93" s="24" t="n">
        <f aca="false">'CalLite Replacement'!V276</f>
        <v>1233</v>
      </c>
      <c r="AA93" s="24" t="n">
        <f aca="false">'CalLite Replacement'!W78</f>
        <v>1702</v>
      </c>
      <c r="AB93" s="24" t="n">
        <f aca="false">'CalLite Replacement'!X129</f>
        <v>705.4</v>
      </c>
      <c r="AC93" s="24" t="n">
        <f aca="false">'CalLite Replacement'!Y68</f>
        <v>281.5193102</v>
      </c>
      <c r="AD93" s="24" t="n">
        <f aca="false">'CalLite Replacement'!Z28</f>
        <v>207.83707</v>
      </c>
      <c r="AE93" s="24" t="n">
        <f aca="false">'CalLite Replacement'!AA134</f>
        <v>396.8</v>
      </c>
      <c r="AF93" s="24" t="n">
        <f aca="false">'CalLite Replacement'!AB77</f>
        <v>2029</v>
      </c>
    </row>
    <row r="94" customFormat="false" ht="15" hidden="false" customHeight="false" outlineLevel="0" collapsed="false">
      <c r="A94" s="40" t="n">
        <v>11078</v>
      </c>
      <c r="B94" s="24" t="n">
        <f aca="false">B93+1</f>
        <v>88</v>
      </c>
      <c r="C94" s="17" t="n">
        <f aca="false">B94/($B$1+1)</f>
        <v>0.332075471698113</v>
      </c>
      <c r="D94" s="24" t="n">
        <f aca="false">'CalLite Replacement'!B223</f>
        <v>2838</v>
      </c>
      <c r="E94" s="24" t="n">
        <f aca="false">'CalLite Replacement'!C27</f>
        <v>98.87131443</v>
      </c>
      <c r="F94" s="24" t="n">
        <f aca="false">'CalLite Replacement'!D27</f>
        <v>327.2868083</v>
      </c>
      <c r="G94" s="38" t="n">
        <v>53.8332786885246</v>
      </c>
      <c r="H94" s="24" t="n">
        <f aca="false">'CalLite Replacement'!E198</f>
        <v>501.2010031</v>
      </c>
      <c r="I94" s="24" t="n">
        <f aca="false">'CalLite Replacement'!F126</f>
        <v>83.05202915</v>
      </c>
      <c r="J94" s="24" t="n">
        <f aca="false">'CalLite Replacement'!G126</f>
        <v>177.1057061</v>
      </c>
      <c r="K94" s="24" t="n">
        <f aca="false">'CalLite Replacement'!H29</f>
        <v>35.25</v>
      </c>
      <c r="L94" s="24" t="n">
        <f aca="false">'CalLite Replacement'!I218</f>
        <v>200</v>
      </c>
      <c r="M94" s="24" t="n">
        <f aca="false">'CalLite Replacement'!J155</f>
        <v>391.8217932</v>
      </c>
      <c r="N94" s="24" t="n">
        <f aca="false">'CalLite Replacement'!K27</f>
        <v>585.1567443</v>
      </c>
      <c r="O94" s="24" t="n">
        <f aca="false">'CalLite Replacement'!L27</f>
        <v>441.0841237</v>
      </c>
      <c r="P94" s="24" t="n">
        <f aca="false">'CalLite Replacement'!M27</f>
        <v>246.6919795</v>
      </c>
      <c r="Q94" s="24" t="n">
        <f aca="false">'CalLite Replacement'!N27</f>
        <v>66.1933929</v>
      </c>
      <c r="R94" s="24" t="n">
        <f aca="false">'CalLite Replacement'!O224</f>
        <v>4635</v>
      </c>
      <c r="S94" s="24" t="n">
        <f aca="false">'CalLite Replacement'!P134</f>
        <v>306</v>
      </c>
      <c r="T94" s="24" t="n">
        <f aca="false">'CalLite Replacement'!Q27</f>
        <v>209.6400439</v>
      </c>
      <c r="U94" s="39" t="n">
        <v>636</v>
      </c>
      <c r="V94" s="24" t="n">
        <f aca="false">'CalLite Replacement'!R27</f>
        <v>44.57290489</v>
      </c>
      <c r="W94" s="24" t="n">
        <f aca="false">'CalLite Replacement'!S177</f>
        <v>10124</v>
      </c>
      <c r="X94" s="24" t="n">
        <f aca="false">'CalLite Replacement'!T271</f>
        <v>7503</v>
      </c>
      <c r="Y94" s="24" t="n">
        <f aca="false">'CalLite Replacement'!U114</f>
        <v>18232</v>
      </c>
      <c r="Z94" s="24" t="n">
        <f aca="false">'CalLite Replacement'!V73</f>
        <v>1232</v>
      </c>
      <c r="AA94" s="24" t="n">
        <f aca="false">'CalLite Replacement'!W145</f>
        <v>1687</v>
      </c>
      <c r="AB94" s="24" t="n">
        <f aca="false">'CalLite Replacement'!X81</f>
        <v>701.9</v>
      </c>
      <c r="AC94" s="24" t="n">
        <f aca="false">'CalLite Replacement'!Y126</f>
        <v>277.7206047</v>
      </c>
      <c r="AD94" s="24" t="n">
        <f aca="false">'CalLite Replacement'!Z27</f>
        <v>203.9844967</v>
      </c>
      <c r="AE94" s="24" t="n">
        <f aca="false">'CalLite Replacement'!AA182</f>
        <v>396.8</v>
      </c>
      <c r="AF94" s="24" t="n">
        <f aca="false">'CalLite Replacement'!AB224</f>
        <v>2015</v>
      </c>
    </row>
    <row r="95" customFormat="false" ht="15" hidden="false" customHeight="false" outlineLevel="0" collapsed="false">
      <c r="A95" s="40" t="n">
        <v>11109</v>
      </c>
      <c r="B95" s="24" t="n">
        <f aca="false">B94+1</f>
        <v>89</v>
      </c>
      <c r="C95" s="17" t="n">
        <f aca="false">B95/($B$1+1)</f>
        <v>0.335849056603774</v>
      </c>
      <c r="D95" s="24" t="n">
        <f aca="false">'CalLite Replacement'!B235</f>
        <v>2829</v>
      </c>
      <c r="E95" s="24" t="n">
        <f aca="false">'CalLite Replacement'!C256</f>
        <v>97.53741637</v>
      </c>
      <c r="F95" s="24" t="n">
        <f aca="false">'CalLite Replacement'!D256</f>
        <v>322.8712987</v>
      </c>
      <c r="G95" s="38" t="n">
        <v>52.7808196721311</v>
      </c>
      <c r="H95" s="24" t="n">
        <f aca="false">'CalLite Replacement'!E137</f>
        <v>497.7677446</v>
      </c>
      <c r="I95" s="24" t="n">
        <f aca="false">'CalLite Replacement'!F124</f>
        <v>83.04739196</v>
      </c>
      <c r="J95" s="24" t="n">
        <f aca="false">'CalLite Replacement'!G124</f>
        <v>177.0958174</v>
      </c>
      <c r="K95" s="24" t="n">
        <f aca="false">'CalLite Replacement'!H161</f>
        <v>33.81</v>
      </c>
      <c r="L95" s="24" t="n">
        <f aca="false">'CalLite Replacement'!I219</f>
        <v>200</v>
      </c>
      <c r="M95" s="24" t="n">
        <f aca="false">'CalLite Replacement'!J137</f>
        <v>372.768907</v>
      </c>
      <c r="N95" s="24" t="n">
        <f aca="false">'CalLite Replacement'!K256</f>
        <v>577.2622458</v>
      </c>
      <c r="O95" s="24" t="n">
        <f aca="false">'CalLite Replacement'!L256</f>
        <v>435.1333456</v>
      </c>
      <c r="P95" s="24" t="n">
        <f aca="false">'CalLite Replacement'!M256</f>
        <v>243.3637952</v>
      </c>
      <c r="Q95" s="24" t="n">
        <f aca="false">'CalLite Replacement'!N256</f>
        <v>65.300361</v>
      </c>
      <c r="R95" s="24" t="n">
        <f aca="false">'CalLite Replacement'!O226</f>
        <v>4396</v>
      </c>
      <c r="S95" s="24" t="n">
        <f aca="false">'CalLite Replacement'!P223</f>
        <v>283.4</v>
      </c>
      <c r="T95" s="24" t="n">
        <f aca="false">'CalLite Replacement'!Q256</f>
        <v>206.8117368</v>
      </c>
      <c r="U95" s="39" t="n">
        <v>634</v>
      </c>
      <c r="V95" s="24" t="n">
        <f aca="false">'CalLite Replacement'!R256</f>
        <v>43.97156049</v>
      </c>
      <c r="W95" s="24" t="n">
        <f aca="false">'CalLite Replacement'!S59</f>
        <v>10056</v>
      </c>
      <c r="X95" s="24" t="n">
        <f aca="false">'CalLite Replacement'!T233</f>
        <v>7223</v>
      </c>
      <c r="Y95" s="24" t="n">
        <f aca="false">'CalLite Replacement'!U260</f>
        <v>18117</v>
      </c>
      <c r="Z95" s="24" t="n">
        <f aca="false">'CalLite Replacement'!V238</f>
        <v>1229</v>
      </c>
      <c r="AA95" s="24" t="n">
        <f aca="false">'CalLite Replacement'!W208</f>
        <v>1680</v>
      </c>
      <c r="AB95" s="24" t="n">
        <f aca="false">'CalLite Replacement'!X117</f>
        <v>701.7</v>
      </c>
      <c r="AC95" s="24" t="n">
        <f aca="false">'CalLite Replacement'!Y124</f>
        <v>277.7050983</v>
      </c>
      <c r="AD95" s="24" t="n">
        <f aca="false">'CalLite Replacement'!Z256</f>
        <v>201.2324899</v>
      </c>
      <c r="AE95" s="24" t="n">
        <f aca="false">'CalLite Replacement'!AA206</f>
        <v>396.8</v>
      </c>
      <c r="AF95" s="24" t="n">
        <f aca="false">'CalLite Replacement'!AB45</f>
        <v>2000</v>
      </c>
    </row>
    <row r="96" customFormat="false" ht="15" hidden="false" customHeight="false" outlineLevel="0" collapsed="false">
      <c r="A96" s="40" t="n">
        <v>11139</v>
      </c>
      <c r="B96" s="24" t="n">
        <f aca="false">B95+1</f>
        <v>90</v>
      </c>
      <c r="C96" s="17" t="n">
        <f aca="false">B96/($B$1+1)</f>
        <v>0.339622641509434</v>
      </c>
      <c r="D96" s="24" t="n">
        <f aca="false">'CalLite Replacement'!B163</f>
        <v>2820</v>
      </c>
      <c r="E96" s="24" t="n">
        <f aca="false">'CalLite Replacement'!C77</f>
        <v>95.09542486</v>
      </c>
      <c r="F96" s="24" t="n">
        <f aca="false">'CalLite Replacement'!D77</f>
        <v>314.7877447</v>
      </c>
      <c r="G96" s="38" t="n">
        <v>50.5881967213115</v>
      </c>
      <c r="H96" s="24" t="n">
        <f aca="false">'CalLite Replacement'!E115</f>
        <v>495.4204267</v>
      </c>
      <c r="I96" s="24" t="n">
        <f aca="false">'CalLite Replacement'!F147</f>
        <v>82.78470441</v>
      </c>
      <c r="J96" s="24" t="n">
        <f aca="false">'CalLite Replacement'!G147</f>
        <v>176.5356449</v>
      </c>
      <c r="K96" s="24" t="n">
        <f aca="false">'CalLite Replacement'!H124</f>
        <v>31.67</v>
      </c>
      <c r="L96" s="24" t="n">
        <f aca="false">'CalLite Replacement'!I220</f>
        <v>200</v>
      </c>
      <c r="M96" s="24" t="n">
        <f aca="false">'CalLite Replacement'!J68</f>
        <v>371.4635287</v>
      </c>
      <c r="N96" s="24" t="n">
        <f aca="false">'CalLite Replacement'!K77</f>
        <v>562.8096433</v>
      </c>
      <c r="O96" s="24" t="n">
        <f aca="false">'CalLite Replacement'!L77</f>
        <v>424.2391475</v>
      </c>
      <c r="P96" s="24" t="n">
        <f aca="false">'CalLite Replacement'!M77</f>
        <v>237.2708276</v>
      </c>
      <c r="Q96" s="24" t="n">
        <f aca="false">'CalLite Replacement'!N77</f>
        <v>63.66547119</v>
      </c>
      <c r="R96" s="24" t="n">
        <f aca="false">'CalLite Replacement'!O21</f>
        <v>4354</v>
      </c>
      <c r="S96" s="24" t="n">
        <f aca="false">'CalLite Replacement'!P163</f>
        <v>283.1</v>
      </c>
      <c r="T96" s="24" t="n">
        <f aca="false">'CalLite Replacement'!Q77</f>
        <v>201.6339032</v>
      </c>
      <c r="U96" s="39" t="n">
        <v>602</v>
      </c>
      <c r="V96" s="24" t="n">
        <f aca="false">'CalLite Replacement'!R77</f>
        <v>42.87066832</v>
      </c>
      <c r="W96" s="24" t="n">
        <f aca="false">'CalLite Replacement'!S273</f>
        <v>10056</v>
      </c>
      <c r="X96" s="24" t="n">
        <f aca="false">'CalLite Replacement'!T34</f>
        <v>7222</v>
      </c>
      <c r="Y96" s="24" t="n">
        <f aca="false">'CalLite Replacement'!U227</f>
        <v>17975</v>
      </c>
      <c r="Z96" s="24" t="n">
        <f aca="false">'CalLite Replacement'!V143</f>
        <v>1225</v>
      </c>
      <c r="AA96" s="24" t="n">
        <f aca="false">'CalLite Replacement'!W163</f>
        <v>1674</v>
      </c>
      <c r="AB96" s="24" t="n">
        <f aca="false">'CalLite Replacement'!X80</f>
        <v>700.5</v>
      </c>
      <c r="AC96" s="24" t="n">
        <f aca="false">'CalLite Replacement'!Y147</f>
        <v>276.8266881</v>
      </c>
      <c r="AD96" s="24" t="n">
        <f aca="false">'CalLite Replacement'!Z77</f>
        <v>196.194341</v>
      </c>
      <c r="AE96" s="24" t="n">
        <f aca="false">'CalLite Replacement'!AA218</f>
        <v>396.8</v>
      </c>
      <c r="AF96" s="24" t="n">
        <f aca="false">'CalLite Replacement'!AB57</f>
        <v>2000</v>
      </c>
    </row>
    <row r="97" customFormat="false" ht="15" hidden="false" customHeight="false" outlineLevel="0" collapsed="false">
      <c r="A97" s="40" t="n">
        <v>11170</v>
      </c>
      <c r="B97" s="24" t="n">
        <f aca="false">B96+1</f>
        <v>91</v>
      </c>
      <c r="C97" s="17" t="n">
        <f aca="false">B97/($B$1+1)</f>
        <v>0.343396226415094</v>
      </c>
      <c r="D97" s="24" t="n">
        <f aca="false">'CalLite Replacement'!B236</f>
        <v>2811</v>
      </c>
      <c r="E97" s="24" t="n">
        <f aca="false">'CalLite Replacement'!C271</f>
        <v>94.48905874</v>
      </c>
      <c r="F97" s="24" t="n">
        <f aca="false">'CalLite Replacement'!D271</f>
        <v>312.7805333</v>
      </c>
      <c r="G97" s="38" t="n">
        <v>50.2198360655738</v>
      </c>
      <c r="H97" s="24" t="n">
        <f aca="false">'CalLite Replacement'!E92</f>
        <v>471.3207947</v>
      </c>
      <c r="I97" s="24" t="n">
        <f aca="false">'CalLite Replacement'!F74</f>
        <v>80.93038542</v>
      </c>
      <c r="J97" s="24" t="n">
        <f aca="false">'CalLite Replacement'!G74</f>
        <v>172.5813709</v>
      </c>
      <c r="K97" s="24" t="n">
        <f aca="false">'CalLite Replacement'!H220</f>
        <v>30.91</v>
      </c>
      <c r="L97" s="24" t="n">
        <f aca="false">'CalLite Replacement'!I221</f>
        <v>200</v>
      </c>
      <c r="M97" s="24" t="n">
        <f aca="false">'CalLite Replacement'!J81</f>
        <v>369.6954593</v>
      </c>
      <c r="N97" s="24" t="n">
        <f aca="false">'CalLite Replacement'!K271</f>
        <v>559.220946</v>
      </c>
      <c r="O97" s="24" t="n">
        <f aca="false">'CalLite Replacement'!L271</f>
        <v>421.5340306</v>
      </c>
      <c r="P97" s="24" t="n">
        <f aca="false">'CalLite Replacement'!M271</f>
        <v>235.7578947</v>
      </c>
      <c r="Q97" s="24" t="n">
        <f aca="false">'CalLite Replacement'!N271</f>
        <v>63.25951492</v>
      </c>
      <c r="R97" s="24" t="n">
        <f aca="false">'CalLite Replacement'!O252</f>
        <v>4320</v>
      </c>
      <c r="S97" s="24" t="n">
        <f aca="false">'CalLite Replacement'!P206</f>
        <v>283.1</v>
      </c>
      <c r="T97" s="24" t="n">
        <f aca="false">'CalLite Replacement'!Q271</f>
        <v>200.3482055</v>
      </c>
      <c r="U97" s="39" t="n">
        <v>585</v>
      </c>
      <c r="V97" s="24" t="n">
        <f aca="false">'CalLite Replacement'!R271</f>
        <v>42.59730795</v>
      </c>
      <c r="W97" s="24" t="n">
        <f aca="false">'CalLite Replacement'!S156</f>
        <v>10028</v>
      </c>
      <c r="X97" s="24" t="n">
        <f aca="false">'CalLite Replacement'!T154</f>
        <v>7201</v>
      </c>
      <c r="Y97" s="24" t="n">
        <f aca="false">'CalLite Replacement'!U131</f>
        <v>17881</v>
      </c>
      <c r="Z97" s="24" t="n">
        <f aca="false">'CalLite Replacement'!V59</f>
        <v>1221</v>
      </c>
      <c r="AA97" s="24" t="n">
        <f aca="false">'CalLite Replacement'!W120</f>
        <v>1661</v>
      </c>
      <c r="AB97" s="24" t="n">
        <f aca="false">'CalLite Replacement'!X93</f>
        <v>699.2</v>
      </c>
      <c r="AC97" s="24" t="n">
        <f aca="false">'CalLite Replacement'!Y74</f>
        <v>270.6259656</v>
      </c>
      <c r="AD97" s="24" t="n">
        <f aca="false">'CalLite Replacement'!Z271</f>
        <v>194.9433281</v>
      </c>
      <c r="AE97" s="24" t="n">
        <f aca="false">'CalLite Replacement'!AA242</f>
        <v>396.8</v>
      </c>
      <c r="AF97" s="24" t="n">
        <f aca="false">'CalLite Replacement'!AB105</f>
        <v>2000</v>
      </c>
    </row>
    <row r="98" customFormat="false" ht="15" hidden="false" customHeight="false" outlineLevel="0" collapsed="false">
      <c r="A98" s="40" t="n">
        <v>11201</v>
      </c>
      <c r="B98" s="24" t="n">
        <f aca="false">B97+1</f>
        <v>92</v>
      </c>
      <c r="C98" s="17" t="n">
        <f aca="false">B98/($B$1+1)</f>
        <v>0.347169811320755</v>
      </c>
      <c r="D98" s="24" t="n">
        <f aca="false">'CalLite Replacement'!B259</f>
        <v>2792</v>
      </c>
      <c r="E98" s="24" t="n">
        <f aca="false">'CalLite Replacement'!C266</f>
        <v>94.42683048</v>
      </c>
      <c r="F98" s="24" t="n">
        <f aca="false">'CalLite Replacement'!D266</f>
        <v>312.5745434</v>
      </c>
      <c r="G98" s="38" t="n">
        <v>50.0619672131148</v>
      </c>
      <c r="H98" s="24" t="n">
        <f aca="false">'CalLite Replacement'!E135</f>
        <v>471.3075569</v>
      </c>
      <c r="I98" s="24" t="n">
        <f aca="false">'CalLite Replacement'!F27</f>
        <v>78.45960698</v>
      </c>
      <c r="J98" s="24" t="n">
        <f aca="false">'CalLite Replacement'!G27</f>
        <v>167.3125176</v>
      </c>
      <c r="K98" s="24" t="n">
        <f aca="false">'CalLite Replacement'!H223</f>
        <v>22.35</v>
      </c>
      <c r="L98" s="24" t="n">
        <f aca="false">'CalLite Replacement'!I222</f>
        <v>200</v>
      </c>
      <c r="M98" s="24" t="n">
        <f aca="false">'CalLite Replacement'!J267</f>
        <v>365.4994162</v>
      </c>
      <c r="N98" s="24" t="n">
        <f aca="false">'CalLite Replacement'!K266</f>
        <v>558.8526563</v>
      </c>
      <c r="O98" s="24" t="n">
        <f aca="false">'CalLite Replacement'!L266</f>
        <v>421.2564182</v>
      </c>
      <c r="P98" s="24" t="n">
        <f aca="false">'CalLite Replacement'!M266</f>
        <v>235.6026302</v>
      </c>
      <c r="Q98" s="24" t="n">
        <f aca="false">'CalLite Replacement'!N266</f>
        <v>63.2178537</v>
      </c>
      <c r="R98" s="24" t="n">
        <f aca="false">'CalLite Replacement'!O262</f>
        <v>4284</v>
      </c>
      <c r="S98" s="24" t="n">
        <f aca="false">'CalLite Replacement'!P190</f>
        <v>275.3</v>
      </c>
      <c r="T98" s="24" t="n">
        <f aca="false">'CalLite Replacement'!Q266</f>
        <v>200.216261</v>
      </c>
      <c r="U98" s="39" t="n">
        <v>579</v>
      </c>
      <c r="V98" s="24" t="n">
        <f aca="false">'CalLite Replacement'!R266</f>
        <v>42.56925437</v>
      </c>
      <c r="W98" s="24" t="n">
        <f aca="false">'CalLite Replacement'!S192</f>
        <v>9941</v>
      </c>
      <c r="X98" s="24" t="n">
        <f aca="false">'CalLite Replacement'!T191</f>
        <v>7201</v>
      </c>
      <c r="Y98" s="24" t="n">
        <f aca="false">'CalLite Replacement'!U271</f>
        <v>17847</v>
      </c>
      <c r="Z98" s="24" t="n">
        <f aca="false">'CalLite Replacement'!V109</f>
        <v>1221</v>
      </c>
      <c r="AA98" s="24" t="n">
        <f aca="false">'CalLite Replacement'!W194</f>
        <v>1651</v>
      </c>
      <c r="AB98" s="24" t="n">
        <f aca="false">'CalLite Replacement'!X56</f>
        <v>698.4</v>
      </c>
      <c r="AC98" s="24" t="n">
        <f aca="false">'CalLite Replacement'!Y27</f>
        <v>262.3638425</v>
      </c>
      <c r="AD98" s="24" t="n">
        <f aca="false">'CalLite Replacement'!Z266</f>
        <v>194.814943</v>
      </c>
      <c r="AE98" s="24" t="n">
        <f aca="false">'CalLite Replacement'!AA254</f>
        <v>396.8</v>
      </c>
      <c r="AF98" s="24" t="n">
        <f aca="false">'CalLite Replacement'!AB261</f>
        <v>2000</v>
      </c>
    </row>
    <row r="99" customFormat="false" ht="15" hidden="false" customHeight="false" outlineLevel="0" collapsed="false">
      <c r="A99" s="40" t="n">
        <v>11231</v>
      </c>
      <c r="B99" s="24" t="n">
        <f aca="false">B98+1</f>
        <v>93</v>
      </c>
      <c r="C99" s="17" t="n">
        <f aca="false">B99/($B$1+1)</f>
        <v>0.350943396226415</v>
      </c>
      <c r="D99" s="24" t="n">
        <f aca="false">'CalLite Replacement'!B164</f>
        <v>2788</v>
      </c>
      <c r="E99" s="24" t="n">
        <f aca="false">'CalLite Replacement'!C91</f>
        <v>93.75011739</v>
      </c>
      <c r="F99" s="24" t="n">
        <f aca="false">'CalLite Replacement'!D91</f>
        <v>310.3344673</v>
      </c>
      <c r="G99" s="38" t="n">
        <v>47.3255737704918</v>
      </c>
      <c r="H99" s="24" t="n">
        <f aca="false">'CalLite Replacement'!E100</f>
        <v>461.6697717</v>
      </c>
      <c r="I99" s="24" t="n">
        <f aca="false">'CalLite Replacement'!F249</f>
        <v>78.24825545</v>
      </c>
      <c r="J99" s="24" t="n">
        <f aca="false">'CalLite Replacement'!G249</f>
        <v>166.8618175</v>
      </c>
      <c r="K99" s="24" t="n">
        <f aca="false">'CalLite Replacement'!H259</f>
        <v>21.28</v>
      </c>
      <c r="L99" s="24" t="n">
        <f aca="false">'CalLite Replacement'!I223</f>
        <v>200</v>
      </c>
      <c r="M99" s="24" t="n">
        <f aca="false">'CalLite Replacement'!J117</f>
        <v>358.4114504</v>
      </c>
      <c r="N99" s="24" t="n">
        <f aca="false">'CalLite Replacement'!K91</f>
        <v>554.8476197</v>
      </c>
      <c r="O99" s="24" t="n">
        <f aca="false">'CalLite Replacement'!L91</f>
        <v>418.2374698</v>
      </c>
      <c r="P99" s="24" t="n">
        <f aca="false">'CalLite Replacement'!M91</f>
        <v>233.9141759</v>
      </c>
      <c r="Q99" s="24" t="n">
        <f aca="false">'CalLite Replacement'!N91</f>
        <v>62.7648008</v>
      </c>
      <c r="R99" s="24" t="n">
        <f aca="false">'CalLite Replacement'!O256</f>
        <v>4223</v>
      </c>
      <c r="S99" s="24" t="n">
        <f aca="false">'CalLite Replacement'!P218</f>
        <v>271.3</v>
      </c>
      <c r="T99" s="24" t="n">
        <f aca="false">'CalLite Replacement'!Q91</f>
        <v>198.7814043</v>
      </c>
      <c r="U99" s="39" t="n">
        <v>575</v>
      </c>
      <c r="V99" s="24" t="n">
        <f aca="false">'CalLite Replacement'!R91</f>
        <v>42.26418037</v>
      </c>
      <c r="W99" s="24" t="n">
        <f aca="false">'CalLite Replacement'!S139</f>
        <v>9854</v>
      </c>
      <c r="X99" s="24" t="n">
        <f aca="false">'CalLite Replacement'!T250</f>
        <v>7127</v>
      </c>
      <c r="Y99" s="24" t="n">
        <f aca="false">'CalLite Replacement'!U78</f>
        <v>17781</v>
      </c>
      <c r="Z99" s="24" t="n">
        <f aca="false">'CalLite Replacement'!V33</f>
        <v>1219</v>
      </c>
      <c r="AA99" s="24" t="n">
        <f aca="false">'CalLite Replacement'!W181</f>
        <v>1611</v>
      </c>
      <c r="AB99" s="24" t="n">
        <f aca="false">'CalLite Replacement'!X226</f>
        <v>695.4</v>
      </c>
      <c r="AC99" s="24" t="n">
        <f aca="false">'CalLite Replacement'!Y249</f>
        <v>261.6570967</v>
      </c>
      <c r="AD99" s="24" t="n">
        <f aca="false">'CalLite Replacement'!Z91</f>
        <v>193.4187951</v>
      </c>
      <c r="AE99" s="24" t="n">
        <f aca="false">'CalLite Replacement'!AA175</f>
        <v>369.4</v>
      </c>
      <c r="AF99" s="24" t="n">
        <f aca="false">'CalLite Replacement'!AB232</f>
        <v>1932</v>
      </c>
    </row>
    <row r="100" customFormat="false" ht="15" hidden="false" customHeight="false" outlineLevel="0" collapsed="false">
      <c r="A100" s="40" t="n">
        <v>11262</v>
      </c>
      <c r="B100" s="24" t="n">
        <f aca="false">B99+1</f>
        <v>94</v>
      </c>
      <c r="C100" s="17" t="n">
        <f aca="false">B100/($B$1+1)</f>
        <v>0.354716981132075</v>
      </c>
      <c r="D100" s="24" t="n">
        <f aca="false">'CalLite Replacement'!B191</f>
        <v>2769</v>
      </c>
      <c r="E100" s="24" t="n">
        <f aca="false">'CalLite Replacement'!C259</f>
        <v>93.35037132</v>
      </c>
      <c r="F100" s="24" t="n">
        <f aca="false">'CalLite Replacement'!D259</f>
        <v>309.0112158</v>
      </c>
      <c r="G100" s="38" t="n">
        <v>46.3432786885246</v>
      </c>
      <c r="H100" s="24" t="n">
        <f aca="false">'CalLite Replacement'!E103</f>
        <v>453.4581829</v>
      </c>
      <c r="I100" s="24" t="n">
        <f aca="false">'CalLite Replacement'!F272</f>
        <v>75.69925644</v>
      </c>
      <c r="J100" s="24" t="n">
        <f aca="false">'CalLite Replacement'!G272</f>
        <v>161.4261614</v>
      </c>
      <c r="K100" s="24" t="n">
        <f aca="false">'CalLite Replacement'!H26</f>
        <v>20.06</v>
      </c>
      <c r="L100" s="24" t="n">
        <f aca="false">'CalLite Replacement'!I224</f>
        <v>200</v>
      </c>
      <c r="M100" s="24" t="n">
        <f aca="false">'CalLite Replacement'!J33</f>
        <v>355.6278679</v>
      </c>
      <c r="N100" s="24" t="n">
        <f aca="false">'CalLite Replacement'!K259</f>
        <v>552.4817757</v>
      </c>
      <c r="O100" s="24" t="n">
        <f aca="false">'CalLite Replacement'!L259</f>
        <v>416.4541249</v>
      </c>
      <c r="P100" s="24" t="n">
        <f aca="false">'CalLite Replacement'!M259</f>
        <v>232.9167769</v>
      </c>
      <c r="Q100" s="24" t="n">
        <f aca="false">'CalLite Replacement'!N259</f>
        <v>62.49717465</v>
      </c>
      <c r="R100" s="24" t="n">
        <f aca="false">'CalLite Replacement'!O59</f>
        <v>4222</v>
      </c>
      <c r="S100" s="24" t="n">
        <f aca="false">'CalLite Replacement'!P214</f>
        <v>270.8</v>
      </c>
      <c r="T100" s="24" t="n">
        <f aca="false">'CalLite Replacement'!Q259</f>
        <v>197.9338098</v>
      </c>
      <c r="U100" s="39" t="n">
        <v>572</v>
      </c>
      <c r="V100" s="24" t="n">
        <f aca="false">'CalLite Replacement'!R259</f>
        <v>42.0839679</v>
      </c>
      <c r="W100" s="24" t="n">
        <f aca="false">'CalLite Replacement'!S94</f>
        <v>9835</v>
      </c>
      <c r="X100" s="24" t="n">
        <f aca="false">'CalLite Replacement'!T129</f>
        <v>7085</v>
      </c>
      <c r="Y100" s="24" t="n">
        <f aca="false">'CalLite Replacement'!U177</f>
        <v>17576</v>
      </c>
      <c r="Z100" s="24" t="n">
        <f aca="false">'CalLite Replacement'!V18</f>
        <v>1217</v>
      </c>
      <c r="AA100" s="24" t="n">
        <f aca="false">'CalLite Replacement'!W173</f>
        <v>1603</v>
      </c>
      <c r="AB100" s="24" t="n">
        <f aca="false">'CalLite Replacement'!X128</f>
        <v>694.4</v>
      </c>
      <c r="AC100" s="24" t="n">
        <f aca="false">'CalLite Replacement'!Y272</f>
        <v>253.1334092</v>
      </c>
      <c r="AD100" s="24" t="n">
        <f aca="false">'CalLite Replacement'!Z259</f>
        <v>192.5940665</v>
      </c>
      <c r="AE100" s="24" t="n">
        <f aca="false">'CalLite Replacement'!AA221</f>
        <v>324.1</v>
      </c>
      <c r="AF100" s="24" t="n">
        <f aca="false">'CalLite Replacement'!AB196</f>
        <v>1925</v>
      </c>
    </row>
    <row r="101" customFormat="false" ht="15" hidden="false" customHeight="false" outlineLevel="0" collapsed="false">
      <c r="A101" s="40" t="n">
        <v>11292</v>
      </c>
      <c r="B101" s="24" t="n">
        <f aca="false">B100+1</f>
        <v>95</v>
      </c>
      <c r="C101" s="17" t="n">
        <f aca="false">B101/($B$1+1)</f>
        <v>0.358490566037736</v>
      </c>
      <c r="D101" s="24" t="n">
        <f aca="false">'CalLite Replacement'!B260</f>
        <v>2759</v>
      </c>
      <c r="E101" s="24" t="n">
        <f aca="false">'CalLite Replacement'!C138</f>
        <v>92.7445021</v>
      </c>
      <c r="F101" s="24" t="n">
        <f aca="false">'CalLite Replacement'!D138</f>
        <v>307.0056493</v>
      </c>
      <c r="G101" s="38" t="n">
        <v>44.6944262295082</v>
      </c>
      <c r="H101" s="24" t="n">
        <f aca="false">'CalLite Replacement'!E79</f>
        <v>450.6197402</v>
      </c>
      <c r="I101" s="24" t="n">
        <f aca="false">'CalLite Replacement'!F91</f>
        <v>74.33799885</v>
      </c>
      <c r="J101" s="24" t="n">
        <f aca="false">'CalLite Replacement'!G91</f>
        <v>158.5233246</v>
      </c>
      <c r="K101" s="24" t="n">
        <f aca="false">'CalLite Replacement'!H172</f>
        <v>20.02</v>
      </c>
      <c r="L101" s="24" t="n">
        <f aca="false">'CalLite Replacement'!I226</f>
        <v>200</v>
      </c>
      <c r="M101" s="24" t="n">
        <f aca="false">'CalLite Replacement'!J252</f>
        <v>349.1409815</v>
      </c>
      <c r="N101" s="24" t="n">
        <f aca="false">'CalLite Replacement'!K138</f>
        <v>548.8960192</v>
      </c>
      <c r="O101" s="24" t="n">
        <f aca="false">'CalLite Replacement'!L138</f>
        <v>413.7512248</v>
      </c>
      <c r="P101" s="24" t="n">
        <f aca="false">'CalLite Replacement'!M138</f>
        <v>231.4050839</v>
      </c>
      <c r="Q101" s="24" t="n">
        <f aca="false">'CalLite Replacement'!N138</f>
        <v>62.09155105</v>
      </c>
      <c r="R101" s="24" t="n">
        <f aca="false">'CalLite Replacement'!O255</f>
        <v>4221</v>
      </c>
      <c r="S101" s="24" t="n">
        <f aca="false">'CalLite Replacement'!P230</f>
        <v>263.1</v>
      </c>
      <c r="T101" s="24" t="n">
        <f aca="false">'CalLite Replacement'!Q138</f>
        <v>196.6491657</v>
      </c>
      <c r="U101" s="39" t="n">
        <v>568</v>
      </c>
      <c r="V101" s="24" t="n">
        <f aca="false">'CalLite Replacement'!R138</f>
        <v>41.81083154</v>
      </c>
      <c r="W101" s="24" t="n">
        <f aca="false">'CalLite Replacement'!S48</f>
        <v>9827</v>
      </c>
      <c r="X101" s="24" t="n">
        <f aca="false">'CalLite Replacement'!T177</f>
        <v>7012</v>
      </c>
      <c r="Y101" s="24" t="n">
        <f aca="false">'CalLite Replacement'!U256</f>
        <v>17544</v>
      </c>
      <c r="Z101" s="24" t="n">
        <f aca="false">'CalLite Replacement'!V216</f>
        <v>1211</v>
      </c>
      <c r="AA101" s="24" t="n">
        <f aca="false">'CalLite Replacement'!W55</f>
        <v>1585</v>
      </c>
      <c r="AB101" s="24" t="n">
        <f aca="false">'CalLite Replacement'!X116</f>
        <v>689.6</v>
      </c>
      <c r="AC101" s="24" t="n">
        <f aca="false">'CalLite Replacement'!Y91</f>
        <v>248.581452</v>
      </c>
      <c r="AD101" s="24" t="n">
        <f aca="false">'CalLite Replacement'!Z138</f>
        <v>191.3440788</v>
      </c>
      <c r="AE101" s="24" t="n">
        <f aca="false">'CalLite Replacement'!AA125</f>
        <v>323.7</v>
      </c>
      <c r="AF101" s="24" t="n">
        <f aca="false">'CalLite Replacement'!AB103</f>
        <v>1916</v>
      </c>
    </row>
    <row r="102" customFormat="false" ht="15" hidden="false" customHeight="false" outlineLevel="0" collapsed="false">
      <c r="A102" s="40" t="n">
        <v>11323</v>
      </c>
      <c r="B102" s="24" t="n">
        <f aca="false">B101+1</f>
        <v>96</v>
      </c>
      <c r="C102" s="17" t="n">
        <f aca="false">B102/($B$1+1)</f>
        <v>0.362264150943396</v>
      </c>
      <c r="D102" s="24" t="n">
        <f aca="false">'CalLite Replacement'!B273</f>
        <v>2754</v>
      </c>
      <c r="E102" s="24" t="n">
        <f aca="false">'CalLite Replacement'!C196</f>
        <v>88.91438378</v>
      </c>
      <c r="F102" s="24" t="n">
        <f aca="false">'CalLite Replacement'!D196</f>
        <v>294.327076</v>
      </c>
      <c r="G102" s="38" t="n">
        <v>43.3086885245902</v>
      </c>
      <c r="H102" s="24" t="n">
        <f aca="false">'CalLite Replacement'!E64</f>
        <v>448.3699663</v>
      </c>
      <c r="I102" s="24" t="n">
        <f aca="false">'CalLite Replacement'!F42</f>
        <v>74.01345642</v>
      </c>
      <c r="J102" s="24" t="n">
        <f aca="false">'CalLite Replacement'!G42</f>
        <v>157.8312486</v>
      </c>
      <c r="K102" s="24" t="n">
        <f aca="false">'CalLite Replacement'!H63</f>
        <v>17.98</v>
      </c>
      <c r="L102" s="24" t="n">
        <f aca="false">'CalLite Replacement'!I230</f>
        <v>200</v>
      </c>
      <c r="M102" s="24" t="n">
        <f aca="false">'CalLite Replacement'!J238</f>
        <v>349.0369073</v>
      </c>
      <c r="N102" s="24" t="n">
        <f aca="false">'CalLite Replacement'!K196</f>
        <v>526.2279725</v>
      </c>
      <c r="O102" s="24" t="n">
        <f aca="false">'CalLite Replacement'!L196</f>
        <v>396.6643235</v>
      </c>
      <c r="P102" s="24" t="n">
        <f aca="false">'CalLite Replacement'!M196</f>
        <v>221.8486268</v>
      </c>
      <c r="Q102" s="24" t="n">
        <f aca="false">'CalLite Replacement'!N196</f>
        <v>59.52732371</v>
      </c>
      <c r="R102" s="24" t="n">
        <f aca="false">'CalLite Replacement'!O258</f>
        <v>4218</v>
      </c>
      <c r="S102" s="24" t="n">
        <f aca="false">'CalLite Replacement'!P222</f>
        <v>259.9</v>
      </c>
      <c r="T102" s="24" t="n">
        <f aca="false">'CalLite Replacement'!Q196</f>
        <v>188.528042</v>
      </c>
      <c r="U102" s="39" t="n">
        <v>558</v>
      </c>
      <c r="V102" s="24" t="n">
        <f aca="false">'CalLite Replacement'!R196</f>
        <v>40.08414771</v>
      </c>
      <c r="W102" s="24" t="n">
        <f aca="false">'CalLite Replacement'!S223</f>
        <v>9762</v>
      </c>
      <c r="X102" s="24" t="n">
        <f aca="false">'CalLite Replacement'!T78</f>
        <v>6977</v>
      </c>
      <c r="Y102" s="24" t="n">
        <f aca="false">'CalLite Replacement'!U249</f>
        <v>17467</v>
      </c>
      <c r="Z102" s="24" t="n">
        <f aca="false">'CalLite Replacement'!V25</f>
        <v>1210</v>
      </c>
      <c r="AA102" s="24" t="n">
        <f aca="false">'CalLite Replacement'!W171</f>
        <v>1577</v>
      </c>
      <c r="AB102" s="24" t="n">
        <f aca="false">'CalLite Replacement'!X102</f>
        <v>676.2</v>
      </c>
      <c r="AC102" s="24" t="n">
        <f aca="false">'CalLite Replacement'!Y42</f>
        <v>247.4962031</v>
      </c>
      <c r="AD102" s="24" t="n">
        <f aca="false">'CalLite Replacement'!Z196</f>
        <v>183.4420421</v>
      </c>
      <c r="AE102" s="24" t="n">
        <f aca="false">'CalLite Replacement'!AA137</f>
        <v>323.7</v>
      </c>
      <c r="AF102" s="24" t="n">
        <f aca="false">'CalLite Replacement'!AB164</f>
        <v>1856</v>
      </c>
    </row>
    <row r="103" customFormat="false" ht="15" hidden="false" customHeight="false" outlineLevel="0" collapsed="false">
      <c r="A103" s="40" t="n">
        <v>11354</v>
      </c>
      <c r="B103" s="24" t="n">
        <f aca="false">B102+1</f>
        <v>97</v>
      </c>
      <c r="C103" s="17" t="n">
        <f aca="false">B103/($B$1+1)</f>
        <v>0.366037735849057</v>
      </c>
      <c r="D103" s="24" t="n">
        <f aca="false">'CalLite Replacement'!B35</f>
        <v>2709</v>
      </c>
      <c r="E103" s="24" t="n">
        <f aca="false">'CalLite Replacement'!C125</f>
        <v>88.60074726</v>
      </c>
      <c r="F103" s="24" t="n">
        <f aca="false">'CalLite Replacement'!D125</f>
        <v>293.288867</v>
      </c>
      <c r="G103" s="38" t="n">
        <v>43.2736065573771</v>
      </c>
      <c r="H103" s="24" t="n">
        <f aca="false">'CalLite Replacement'!E91</f>
        <v>448.35203</v>
      </c>
      <c r="I103" s="24" t="n">
        <f aca="false">'CalLite Replacement'!F176</f>
        <v>73.89591807</v>
      </c>
      <c r="J103" s="24" t="n">
        <f aca="false">'CalLite Replacement'!G176</f>
        <v>157.5806019</v>
      </c>
      <c r="K103" s="24" t="n">
        <f aca="false">'CalLite Replacement'!H194</f>
        <v>17.01</v>
      </c>
      <c r="L103" s="24" t="n">
        <f aca="false">'CalLite Replacement'!I231</f>
        <v>200</v>
      </c>
      <c r="M103" s="24" t="n">
        <f aca="false">'CalLite Replacement'!J32</f>
        <v>347.5576202</v>
      </c>
      <c r="N103" s="24" t="n">
        <f aca="false">'CalLite Replacement'!K125</f>
        <v>524.3717565</v>
      </c>
      <c r="O103" s="24" t="n">
        <f aca="false">'CalLite Replacement'!L125</f>
        <v>395.2651302</v>
      </c>
      <c r="P103" s="24" t="n">
        <f aca="false">'CalLite Replacement'!M125</f>
        <v>221.0660782</v>
      </c>
      <c r="Q103" s="24" t="n">
        <f aca="false">'CalLite Replacement'!N125</f>
        <v>59.31734709</v>
      </c>
      <c r="R103" s="24" t="n">
        <f aca="false">'CalLite Replacement'!O257</f>
        <v>4217</v>
      </c>
      <c r="S103" s="24" t="n">
        <f aca="false">'CalLite Replacement'!P225</f>
        <v>259.8</v>
      </c>
      <c r="T103" s="24" t="n">
        <f aca="false">'CalLite Replacement'!Q125</f>
        <v>187.8630284</v>
      </c>
      <c r="U103" s="39" t="n">
        <v>557</v>
      </c>
      <c r="V103" s="24" t="n">
        <f aca="false">'CalLite Replacement'!R125</f>
        <v>39.94275492</v>
      </c>
      <c r="W103" s="24" t="n">
        <f aca="false">'CalLite Replacement'!S132</f>
        <v>9760</v>
      </c>
      <c r="X103" s="24" t="n">
        <f aca="false">'CalLite Replacement'!T258</f>
        <v>6969</v>
      </c>
      <c r="Y103" s="24" t="n">
        <f aca="false">'CalLite Replacement'!U22</f>
        <v>17409</v>
      </c>
      <c r="Z103" s="24" t="n">
        <f aca="false">'CalLite Replacement'!V97</f>
        <v>1206</v>
      </c>
      <c r="AA103" s="24" t="n">
        <f aca="false">'CalLite Replacement'!W24</f>
        <v>1552</v>
      </c>
      <c r="AB103" s="24" t="n">
        <f aca="false">'CalLite Replacement'!X115</f>
        <v>647.5</v>
      </c>
      <c r="AC103" s="24" t="n">
        <f aca="false">'CalLite Replacement'!Y176</f>
        <v>247.1031625</v>
      </c>
      <c r="AD103" s="24" t="n">
        <f aca="false">'CalLite Replacement'!Z125</f>
        <v>182.7949688</v>
      </c>
      <c r="AE103" s="24" t="n">
        <f aca="false">'CalLite Replacement'!AA89</f>
        <v>321.6</v>
      </c>
      <c r="AF103" s="24" t="n">
        <f aca="false">'CalLite Replacement'!AB246</f>
        <v>1836</v>
      </c>
    </row>
    <row r="104" customFormat="false" ht="15" hidden="false" customHeight="false" outlineLevel="0" collapsed="false">
      <c r="A104" s="40" t="n">
        <v>11382</v>
      </c>
      <c r="B104" s="24" t="n">
        <f aca="false">B103+1</f>
        <v>98</v>
      </c>
      <c r="C104" s="17" t="n">
        <f aca="false">B104/($B$1+1)</f>
        <v>0.369811320754717</v>
      </c>
      <c r="D104" s="24" t="n">
        <f aca="false">'CalLite Replacement'!B225</f>
        <v>2707</v>
      </c>
      <c r="E104" s="24" t="n">
        <f aca="false">'CalLite Replacement'!C74</f>
        <v>86.87480778</v>
      </c>
      <c r="F104" s="24" t="n">
        <f aca="false">'CalLite Replacement'!D74</f>
        <v>287.57561</v>
      </c>
      <c r="G104" s="38" t="n">
        <v>41.8527868852459</v>
      </c>
      <c r="H104" s="24" t="n">
        <f aca="false">'CalLite Replacement'!E28</f>
        <v>444.1287278</v>
      </c>
      <c r="I104" s="24" t="n">
        <f aca="false">'CalLite Replacement'!F146</f>
        <v>73.55832026</v>
      </c>
      <c r="J104" s="24" t="n">
        <f aca="false">'CalLite Replacement'!G146</f>
        <v>156.8606858</v>
      </c>
      <c r="K104" s="24" t="n">
        <f aca="false">'CalLite Replacement'!H132</f>
        <v>16.93</v>
      </c>
      <c r="L104" s="24" t="n">
        <f aca="false">'CalLite Replacement'!I232</f>
        <v>200</v>
      </c>
      <c r="M104" s="24" t="n">
        <f aca="false">'CalLite Replacement'!J176</f>
        <v>346.1069843</v>
      </c>
      <c r="N104" s="24" t="n">
        <f aca="false">'CalLite Replacement'!K74</f>
        <v>514.1570128</v>
      </c>
      <c r="O104" s="24" t="n">
        <f aca="false">'CalLite Replacement'!L74</f>
        <v>387.5653791</v>
      </c>
      <c r="P104" s="24" t="n">
        <f aca="false">'CalLite Replacement'!M74</f>
        <v>216.7597186</v>
      </c>
      <c r="Q104" s="24" t="n">
        <f aca="false">'CalLite Replacement'!N74</f>
        <v>58.16184722</v>
      </c>
      <c r="R104" s="24" t="n">
        <f aca="false">'CalLite Replacement'!O259</f>
        <v>4217</v>
      </c>
      <c r="S104" s="24" t="n">
        <f aca="false">'CalLite Replacement'!P178</f>
        <v>257.7</v>
      </c>
      <c r="T104" s="24" t="n">
        <f aca="false">'CalLite Replacement'!Q74</f>
        <v>184.2034631</v>
      </c>
      <c r="U104" s="39" t="n">
        <v>555</v>
      </c>
      <c r="V104" s="24" t="n">
        <f aca="false">'CalLite Replacement'!R74</f>
        <v>39.16467144</v>
      </c>
      <c r="W104" s="24" t="n">
        <f aca="false">'CalLite Replacement'!S180</f>
        <v>9644</v>
      </c>
      <c r="X104" s="24" t="n">
        <f aca="false">'CalLite Replacement'!T213</f>
        <v>6859</v>
      </c>
      <c r="Y104" s="24" t="n">
        <f aca="false">'CalLite Replacement'!U243</f>
        <v>17365</v>
      </c>
      <c r="Z104" s="24" t="n">
        <f aca="false">'CalLite Replacement'!V265</f>
        <v>1206</v>
      </c>
      <c r="AA104" s="24" t="n">
        <f aca="false">'CalLite Replacement'!W207</f>
        <v>1547</v>
      </c>
      <c r="AB104" s="24" t="n">
        <f aca="false">'CalLite Replacement'!X50</f>
        <v>641</v>
      </c>
      <c r="AC104" s="24" t="n">
        <f aca="false">'CalLite Replacement'!Y146</f>
        <v>245.9742573</v>
      </c>
      <c r="AD104" s="24" t="n">
        <f aca="false">'CalLite Replacement'!Z74</f>
        <v>179.2341291</v>
      </c>
      <c r="AE104" s="24" t="n">
        <f aca="false">'CalLite Replacement'!AA257</f>
        <v>321.6</v>
      </c>
      <c r="AF104" s="24" t="n">
        <f aca="false">'CalLite Replacement'!AB91</f>
        <v>1761</v>
      </c>
    </row>
    <row r="105" customFormat="false" ht="15" hidden="false" customHeight="false" outlineLevel="0" collapsed="false">
      <c r="A105" s="40" t="n">
        <v>11413</v>
      </c>
      <c r="B105" s="24" t="n">
        <f aca="false">B104+1</f>
        <v>99</v>
      </c>
      <c r="C105" s="17" t="n">
        <f aca="false">B105/($B$1+1)</f>
        <v>0.373584905660377</v>
      </c>
      <c r="D105" s="24" t="n">
        <f aca="false">'CalLite Replacement'!B274</f>
        <v>2689</v>
      </c>
      <c r="E105" s="24" t="n">
        <f aca="false">'CalLite Replacement'!C146</f>
        <v>85.91699537</v>
      </c>
      <c r="F105" s="24" t="n">
        <f aca="false">'CalLite Replacement'!D146</f>
        <v>284.4050305</v>
      </c>
      <c r="G105" s="38" t="n">
        <v>40.1688524590164</v>
      </c>
      <c r="H105" s="24" t="n">
        <f aca="false">'CalLite Replacement'!E102</f>
        <v>443.6623553</v>
      </c>
      <c r="I105" s="24" t="n">
        <f aca="false">'CalLite Replacement'!F77</f>
        <v>73.0061028</v>
      </c>
      <c r="J105" s="24" t="n">
        <f aca="false">'CalLite Replacement'!G77</f>
        <v>155.6831003</v>
      </c>
      <c r="K105" s="24" t="n">
        <f aca="false">'CalLite Replacement'!H72</f>
        <v>16.35</v>
      </c>
      <c r="L105" s="24" t="n">
        <f aca="false">'CalLite Replacement'!I233</f>
        <v>200</v>
      </c>
      <c r="M105" s="24" t="n">
        <f aca="false">'CalLite Replacement'!J272</f>
        <v>336.2400895</v>
      </c>
      <c r="N105" s="24" t="n">
        <f aca="false">'CalLite Replacement'!K146</f>
        <v>508.4883273</v>
      </c>
      <c r="O105" s="24" t="n">
        <f aca="false">'CalLite Replacement'!L146</f>
        <v>383.2923921</v>
      </c>
      <c r="P105" s="24" t="n">
        <f aca="false">'CalLite Replacement'!M146</f>
        <v>214.3698987</v>
      </c>
      <c r="Q105" s="24" t="n">
        <f aca="false">'CalLite Replacement'!N146</f>
        <v>57.52060103</v>
      </c>
      <c r="R105" s="24" t="n">
        <f aca="false">'CalLite Replacement'!O273</f>
        <v>4213</v>
      </c>
      <c r="S105" s="24" t="n">
        <f aca="false">'CalLite Replacement'!P182</f>
        <v>255.3</v>
      </c>
      <c r="T105" s="24" t="n">
        <f aca="false">'CalLite Replacement'!Q146</f>
        <v>182.1725825</v>
      </c>
      <c r="U105" s="39" t="n">
        <v>550</v>
      </c>
      <c r="V105" s="24" t="n">
        <f aca="false">'CalLite Replacement'!R146</f>
        <v>38.73287298</v>
      </c>
      <c r="W105" s="24" t="n">
        <f aca="false">'CalLite Replacement'!S260</f>
        <v>9592</v>
      </c>
      <c r="X105" s="24" t="n">
        <f aca="false">'CalLite Replacement'!T91</f>
        <v>6764</v>
      </c>
      <c r="Y105" s="24" t="n">
        <f aca="false">'CalLite Replacement'!U52</f>
        <v>17324</v>
      </c>
      <c r="Z105" s="24" t="n">
        <f aca="false">'CalLite Replacement'!V158</f>
        <v>1204</v>
      </c>
      <c r="AA105" s="24" t="n">
        <f aca="false">'CalLite Replacement'!W76</f>
        <v>1539</v>
      </c>
      <c r="AB105" s="24" t="n">
        <f aca="false">'CalLite Replacement'!X278</f>
        <v>639.9</v>
      </c>
      <c r="AC105" s="24" t="n">
        <f aca="false">'CalLite Replacement'!Y77</f>
        <v>244.1276779</v>
      </c>
      <c r="AD105" s="24" t="n">
        <f aca="false">'CalLite Replacement'!Z146</f>
        <v>177.2580364</v>
      </c>
      <c r="AE105" s="24" t="n">
        <f aca="false">'CalLite Replacement'!AA136</f>
        <v>313.1</v>
      </c>
      <c r="AF105" s="24" t="n">
        <f aca="false">'CalLite Replacement'!AB58</f>
        <v>1751</v>
      </c>
    </row>
    <row r="106" customFormat="false" ht="15" hidden="false" customHeight="false" outlineLevel="0" collapsed="false">
      <c r="A106" s="40" t="n">
        <v>11443</v>
      </c>
      <c r="B106" s="24" t="n">
        <f aca="false">B105+1</f>
        <v>100</v>
      </c>
      <c r="C106" s="17" t="n">
        <f aca="false">B106/($B$1+1)</f>
        <v>0.377358490566038</v>
      </c>
      <c r="D106" s="24" t="n">
        <f aca="false">'CalLite Replacement'!B95</f>
        <v>2676</v>
      </c>
      <c r="E106" s="24" t="n">
        <f aca="false">'CalLite Replacement'!C114</f>
        <v>85.74093392</v>
      </c>
      <c r="F106" s="24" t="n">
        <f aca="false">'CalLite Replacement'!D114</f>
        <v>283.8222265</v>
      </c>
      <c r="G106" s="38" t="n">
        <v>40.0109836065574</v>
      </c>
      <c r="H106" s="24" t="n">
        <f aca="false">'CalLite Replacement'!E78</f>
        <v>441.4172694</v>
      </c>
      <c r="I106" s="24" t="n">
        <f aca="false">'CalLite Replacement'!F256</f>
        <v>72.5251526</v>
      </c>
      <c r="J106" s="24" t="n">
        <f aca="false">'CalLite Replacement'!G256</f>
        <v>154.6574899</v>
      </c>
      <c r="K106" s="24" t="n">
        <f aca="false">'CalLite Replacement'!H90</f>
        <v>16.25</v>
      </c>
      <c r="L106" s="24" t="n">
        <f aca="false">'CalLite Replacement'!I234</f>
        <v>200</v>
      </c>
      <c r="M106" s="24" t="n">
        <f aca="false">'CalLite Replacement'!J166</f>
        <v>326.7883749</v>
      </c>
      <c r="N106" s="24" t="n">
        <f aca="false">'CalLite Replacement'!K114</f>
        <v>507.446331</v>
      </c>
      <c r="O106" s="24" t="n">
        <f aca="false">'CalLite Replacement'!L114</f>
        <v>382.5069478</v>
      </c>
      <c r="P106" s="24" t="n">
        <f aca="false">'CalLite Replacement'!M114</f>
        <v>213.930611</v>
      </c>
      <c r="Q106" s="24" t="n">
        <f aca="false">'CalLite Replacement'!N114</f>
        <v>57.40272959</v>
      </c>
      <c r="R106" s="24" t="n">
        <f aca="false">'CalLite Replacement'!O33</f>
        <v>4212</v>
      </c>
      <c r="S106" s="24" t="n">
        <f aca="false">'CalLite Replacement'!P259</f>
        <v>254.2</v>
      </c>
      <c r="T106" s="24" t="n">
        <f aca="false">'CalLite Replacement'!Q114</f>
        <v>181.7992737</v>
      </c>
      <c r="U106" s="39" t="n">
        <v>539</v>
      </c>
      <c r="V106" s="24" t="n">
        <f aca="false">'CalLite Replacement'!R114</f>
        <v>38.65350142</v>
      </c>
      <c r="W106" s="24" t="n">
        <f aca="false">'CalLite Replacement'!S71</f>
        <v>9566</v>
      </c>
      <c r="X106" s="24" t="n">
        <f aca="false">'CalLite Replacement'!T226</f>
        <v>6734</v>
      </c>
      <c r="Y106" s="24" t="n">
        <f aca="false">'CalLite Replacement'!U258</f>
        <v>17249</v>
      </c>
      <c r="Z106" s="24" t="n">
        <f aca="false">'CalLite Replacement'!V78</f>
        <v>1203</v>
      </c>
      <c r="AA106" s="24" t="n">
        <f aca="false">'CalLite Replacement'!W267</f>
        <v>1527</v>
      </c>
      <c r="AB106" s="24" t="n">
        <f aca="false">'CalLite Replacement'!X146</f>
        <v>639.7</v>
      </c>
      <c r="AC106" s="24" t="n">
        <f aca="false">'CalLite Replacement'!Y256</f>
        <v>242.5194116</v>
      </c>
      <c r="AD106" s="24" t="n">
        <f aca="false">'CalLite Replacement'!Z114</f>
        <v>176.8947986</v>
      </c>
      <c r="AE106" s="24" t="n">
        <f aca="false">'CalLite Replacement'!AA184</f>
        <v>311.8</v>
      </c>
      <c r="AF106" s="24" t="n">
        <f aca="false">'CalLite Replacement'!AB67</f>
        <v>1718</v>
      </c>
    </row>
    <row r="107" customFormat="false" ht="15" hidden="false" customHeight="false" outlineLevel="0" collapsed="false">
      <c r="A107" s="40" t="n">
        <v>11474</v>
      </c>
      <c r="B107" s="24" t="n">
        <f aca="false">B106+1</f>
        <v>101</v>
      </c>
      <c r="C107" s="17" t="n">
        <f aca="false">B107/($B$1+1)</f>
        <v>0.381132075471698</v>
      </c>
      <c r="D107" s="24" t="n">
        <f aca="false">'CalLite Replacement'!B17</f>
        <v>2647</v>
      </c>
      <c r="E107" s="24" t="n">
        <f aca="false">'CalLite Replacement'!C212</f>
        <v>84.42318132</v>
      </c>
      <c r="F107" s="24" t="n">
        <f aca="false">'CalLite Replacement'!D212</f>
        <v>279.4601621</v>
      </c>
      <c r="G107" s="38" t="n">
        <v>38.5024590163934</v>
      </c>
      <c r="H107" s="24" t="n">
        <f aca="false">'CalLite Replacement'!E127</f>
        <v>412.7053576</v>
      </c>
      <c r="I107" s="24" t="n">
        <f aca="false">'CalLite Replacement'!F76</f>
        <v>71.78337819</v>
      </c>
      <c r="J107" s="24" t="n">
        <f aca="false">'CalLite Replacement'!G76</f>
        <v>153.0756805</v>
      </c>
      <c r="K107" s="24" t="n">
        <f aca="false">'CalLite Replacement'!H266</f>
        <v>16.22</v>
      </c>
      <c r="L107" s="24" t="n">
        <f aca="false">'CalLite Replacement'!I235</f>
        <v>200</v>
      </c>
      <c r="M107" s="24" t="n">
        <f aca="false">'CalLite Replacement'!J129</f>
        <v>315.2867307</v>
      </c>
      <c r="N107" s="24" t="n">
        <f aca="false">'CalLite Replacement'!K212</f>
        <v>499.6473872</v>
      </c>
      <c r="O107" s="24" t="n">
        <f aca="false">'CalLite Replacement'!L212</f>
        <v>376.6281977</v>
      </c>
      <c r="P107" s="24" t="n">
        <f aca="false">'CalLite Replacement'!M212</f>
        <v>210.642711</v>
      </c>
      <c r="Q107" s="24" t="n">
        <f aca="false">'CalLite Replacement'!N212</f>
        <v>56.52050692</v>
      </c>
      <c r="R107" s="24" t="n">
        <f aca="false">'CalLite Replacement'!O86</f>
        <v>4183</v>
      </c>
      <c r="S107" s="24" t="n">
        <f aca="false">'CalLite Replacement'!P24</f>
        <v>252.3</v>
      </c>
      <c r="T107" s="24" t="n">
        <f aca="false">'CalLite Replacement'!Q212</f>
        <v>179.0052003</v>
      </c>
      <c r="U107" s="39" t="n">
        <v>522</v>
      </c>
      <c r="V107" s="24" t="n">
        <f aca="false">'CalLite Replacement'!R212</f>
        <v>38.05943568</v>
      </c>
      <c r="W107" s="24" t="n">
        <f aca="false">'CalLite Replacement'!S153</f>
        <v>9524</v>
      </c>
      <c r="X107" s="24" t="n">
        <f aca="false">'CalLite Replacement'!T243</f>
        <v>6690</v>
      </c>
      <c r="Y107" s="24" t="n">
        <f aca="false">'CalLite Replacement'!U56</f>
        <v>17195</v>
      </c>
      <c r="Z107" s="24" t="n">
        <f aca="false">'CalLite Replacement'!V277</f>
        <v>1201</v>
      </c>
      <c r="AA107" s="24" t="n">
        <f aca="false">'CalLite Replacement'!W25</f>
        <v>1521</v>
      </c>
      <c r="AB107" s="24" t="n">
        <f aca="false">'CalLite Replacement'!X38</f>
        <v>638.7</v>
      </c>
      <c r="AC107" s="24" t="n">
        <f aca="false">'CalLite Replacement'!Y76</f>
        <v>240.038966</v>
      </c>
      <c r="AD107" s="24" t="n">
        <f aca="false">'CalLite Replacement'!Z212</f>
        <v>174.176102</v>
      </c>
      <c r="AE107" s="24" t="n">
        <f aca="false">'CalLite Replacement'!AA124</f>
        <v>311.3</v>
      </c>
      <c r="AF107" s="24" t="n">
        <f aca="false">'CalLite Replacement'!AB68</f>
        <v>1703</v>
      </c>
    </row>
    <row r="108" customFormat="false" ht="15" hidden="false" customHeight="false" outlineLevel="0" collapsed="false">
      <c r="A108" s="40" t="n">
        <v>11504</v>
      </c>
      <c r="B108" s="24" t="n">
        <f aca="false">B107+1</f>
        <v>102</v>
      </c>
      <c r="C108" s="17" t="n">
        <f aca="false">B108/($B$1+1)</f>
        <v>0.384905660377358</v>
      </c>
      <c r="D108" s="24" t="n">
        <f aca="false">'CalLite Replacement'!B275</f>
        <v>2629</v>
      </c>
      <c r="E108" s="24" t="n">
        <f aca="false">'CalLite Replacement'!C75</f>
        <v>84.03770325</v>
      </c>
      <c r="F108" s="24" t="n">
        <f aca="false">'CalLite Replacement'!D75</f>
        <v>278.184141</v>
      </c>
      <c r="G108" s="38" t="n">
        <v>37.3973770491803</v>
      </c>
      <c r="H108" s="24" t="n">
        <f aca="false">'CalLite Replacement'!E268</f>
        <v>411.5210389</v>
      </c>
      <c r="I108" s="24" t="n">
        <f aca="false">'CalLite Replacement'!F271</f>
        <v>71.45983469</v>
      </c>
      <c r="J108" s="24" t="n">
        <f aca="false">'CalLite Replacement'!G271</f>
        <v>152.3857347</v>
      </c>
      <c r="K108" s="24" t="n">
        <f aca="false">'CalLite Replacement'!H253</f>
        <v>16.12</v>
      </c>
      <c r="L108" s="24" t="n">
        <f aca="false">'CalLite Replacement'!I236</f>
        <v>200</v>
      </c>
      <c r="M108" s="24" t="n">
        <f aca="false">'CalLite Replacement'!J165</f>
        <v>309.8566416</v>
      </c>
      <c r="N108" s="24" t="n">
        <f aca="false">'CalLite Replacement'!K75</f>
        <v>497.3659865</v>
      </c>
      <c r="O108" s="24" t="n">
        <f aca="false">'CalLite Replacement'!L75</f>
        <v>374.9085052</v>
      </c>
      <c r="P108" s="24" t="n">
        <f aca="false">'CalLite Replacement'!M75</f>
        <v>209.6809118</v>
      </c>
      <c r="Q108" s="24" t="n">
        <f aca="false">'CalLite Replacement'!N75</f>
        <v>56.26243306</v>
      </c>
      <c r="R108" s="24" t="n">
        <f aca="false">'CalLite Replacement'!O166</f>
        <v>3991</v>
      </c>
      <c r="S108" s="24" t="n">
        <f aca="false">'CalLite Replacement'!P195</f>
        <v>251</v>
      </c>
      <c r="T108" s="24" t="n">
        <f aca="false">'CalLite Replacement'!Q75</f>
        <v>178.1878587</v>
      </c>
      <c r="U108" s="39" t="n">
        <v>520</v>
      </c>
      <c r="V108" s="24" t="n">
        <f aca="false">'CalLite Replacement'!R75</f>
        <v>37.88565547</v>
      </c>
      <c r="W108" s="24" t="n">
        <f aca="false">'CalLite Replacement'!S248</f>
        <v>9487</v>
      </c>
      <c r="X108" s="24" t="n">
        <f aca="false">'CalLite Replacement'!T261</f>
        <v>6676</v>
      </c>
      <c r="Y108" s="24" t="n">
        <f aca="false">'CalLite Replacement'!U129</f>
        <v>17171</v>
      </c>
      <c r="Z108" s="24" t="n">
        <f aca="false">'CalLite Replacement'!V247</f>
        <v>1200</v>
      </c>
      <c r="AA108" s="24" t="n">
        <f aca="false">'CalLite Replacement'!W37</f>
        <v>1519</v>
      </c>
      <c r="AB108" s="24" t="n">
        <f aca="false">'CalLite Replacement'!X175</f>
        <v>621.9</v>
      </c>
      <c r="AC108" s="24" t="n">
        <f aca="false">'CalLite Replacement'!Y271</f>
        <v>238.9570575</v>
      </c>
      <c r="AD108" s="24" t="n">
        <f aca="false">'CalLite Replacement'!Z75</f>
        <v>173.3808102</v>
      </c>
      <c r="AE108" s="24" t="n">
        <f aca="false">'CalLite Replacement'!AA88</f>
        <v>311.1</v>
      </c>
      <c r="AF108" s="24" t="n">
        <f aca="false">'CalLite Replacement'!AB30</f>
        <v>1683</v>
      </c>
    </row>
    <row r="109" customFormat="false" ht="15" hidden="false" customHeight="false" outlineLevel="0" collapsed="false">
      <c r="A109" s="40" t="n">
        <v>11535</v>
      </c>
      <c r="B109" s="24" t="n">
        <f aca="false">B108+1</f>
        <v>103</v>
      </c>
      <c r="C109" s="17" t="n">
        <f aca="false">B109/($B$1+1)</f>
        <v>0.388679245283019</v>
      </c>
      <c r="D109" s="24" t="n">
        <f aca="false">'CalLite Replacement'!B179</f>
        <v>2587</v>
      </c>
      <c r="E109" s="24" t="n">
        <f aca="false">'CalLite Replacement'!C198</f>
        <v>76.65238039</v>
      </c>
      <c r="F109" s="24" t="n">
        <f aca="false">'CalLite Replacement'!D198</f>
        <v>253.7370224</v>
      </c>
      <c r="G109" s="38" t="n">
        <v>35.9063934426229</v>
      </c>
      <c r="H109" s="24" t="n">
        <f aca="false">'CalLite Replacement'!E271</f>
        <v>406.0727764</v>
      </c>
      <c r="I109" s="24" t="n">
        <f aca="false">'CalLite Replacement'!F28</f>
        <v>69.52573701</v>
      </c>
      <c r="J109" s="24" t="n">
        <f aca="false">'CalLite Replacement'!G28</f>
        <v>148.2613353</v>
      </c>
      <c r="K109" s="24" t="n">
        <f aca="false">'CalLite Replacement'!H241</f>
        <v>16</v>
      </c>
      <c r="L109" s="24" t="n">
        <f aca="false">'CalLite Replacement'!I238</f>
        <v>200</v>
      </c>
      <c r="M109" s="24" t="n">
        <f aca="false">'CalLite Replacement'!J115</f>
        <v>309.4140089</v>
      </c>
      <c r="N109" s="24" t="n">
        <f aca="false">'CalLite Replacement'!K198</f>
        <v>453.6569339</v>
      </c>
      <c r="O109" s="24" t="n">
        <f aca="false">'CalLite Replacement'!L198</f>
        <v>341.9611465</v>
      </c>
      <c r="P109" s="24" t="n">
        <f aca="false">'CalLite Replacement'!M198</f>
        <v>191.25393</v>
      </c>
      <c r="Q109" s="24" t="n">
        <f aca="false">'CalLite Replacement'!N198</f>
        <v>51.31803053</v>
      </c>
      <c r="R109" s="24" t="n">
        <f aca="false">'CalLite Replacement'!O163</f>
        <v>3931</v>
      </c>
      <c r="S109" s="24" t="n">
        <f aca="false">'CalLite Replacement'!P254</f>
        <v>248.5</v>
      </c>
      <c r="T109" s="24" t="n">
        <f aca="false">'CalLite Replacement'!Q198</f>
        <v>162.5285199</v>
      </c>
      <c r="U109" s="39" t="n">
        <v>517</v>
      </c>
      <c r="V109" s="24" t="n">
        <f aca="false">'CalLite Replacement'!R198</f>
        <v>34.55622372</v>
      </c>
      <c r="W109" s="24" t="n">
        <f aca="false">'CalLite Replacement'!S120</f>
        <v>9442</v>
      </c>
      <c r="X109" s="24" t="n">
        <f aca="false">'CalLite Replacement'!T44</f>
        <v>6670</v>
      </c>
      <c r="Y109" s="24" t="n">
        <f aca="false">'CalLite Replacement'!U274</f>
        <v>17160</v>
      </c>
      <c r="Z109" s="24" t="n">
        <f aca="false">'CalLite Replacement'!V121</f>
        <v>1196</v>
      </c>
      <c r="AA109" s="24" t="n">
        <f aca="false">'CalLite Replacement'!W239</f>
        <v>1519</v>
      </c>
      <c r="AB109" s="24" t="n">
        <f aca="false">'CalLite Replacement'!X186</f>
        <v>594.5</v>
      </c>
      <c r="AC109" s="24" t="n">
        <f aca="false">'CalLite Replacement'!Y28</f>
        <v>232.4895602</v>
      </c>
      <c r="AD109" s="24" t="n">
        <f aca="false">'CalLite Replacement'!Z198</f>
        <v>158.1439199</v>
      </c>
      <c r="AE109" s="24" t="n">
        <f aca="false">'CalLite Replacement'!AA220</f>
        <v>309.5</v>
      </c>
      <c r="AF109" s="24" t="n">
        <f aca="false">'CalLite Replacement'!AB80</f>
        <v>1679</v>
      </c>
    </row>
    <row r="110" customFormat="false" ht="15" hidden="false" customHeight="false" outlineLevel="0" collapsed="false">
      <c r="A110" s="40" t="n">
        <v>11566</v>
      </c>
      <c r="B110" s="24" t="n">
        <f aca="false">B109+1</f>
        <v>104</v>
      </c>
      <c r="C110" s="17" t="n">
        <f aca="false">B110/($B$1+1)</f>
        <v>0.392452830188679</v>
      </c>
      <c r="D110" s="24" t="n">
        <f aca="false">'CalLite Replacement'!B251</f>
        <v>2551</v>
      </c>
      <c r="E110" s="24" t="n">
        <f aca="false">'CalLite Replacement'!C78</f>
        <v>76.56200908</v>
      </c>
      <c r="F110" s="24" t="n">
        <f aca="false">'CalLite Replacement'!D78</f>
        <v>253.4378726</v>
      </c>
      <c r="G110" s="38" t="n">
        <v>35.7660655737705</v>
      </c>
      <c r="H110" s="24" t="n">
        <f aca="false">'CalLite Replacement'!E182</f>
        <v>403.8192996</v>
      </c>
      <c r="I110" s="24" t="n">
        <f aca="false">'CalLite Replacement'!F259</f>
        <v>68.96170536</v>
      </c>
      <c r="J110" s="24" t="n">
        <f aca="false">'CalLite Replacement'!G259</f>
        <v>147.0585565</v>
      </c>
      <c r="K110" s="24" t="n">
        <f aca="false">'CalLite Replacement'!H168</f>
        <v>15.88</v>
      </c>
      <c r="L110" s="24" t="n">
        <f aca="false">'CalLite Replacement'!I242</f>
        <v>200</v>
      </c>
      <c r="M110" s="24" t="n">
        <f aca="false">'CalLite Replacement'!J87</f>
        <v>302.477589</v>
      </c>
      <c r="N110" s="24" t="n">
        <f aca="false">'CalLite Replacement'!K78</f>
        <v>453.1220833</v>
      </c>
      <c r="O110" s="24" t="n">
        <f aca="false">'CalLite Replacement'!L78</f>
        <v>341.5579825</v>
      </c>
      <c r="P110" s="24" t="n">
        <f aca="false">'CalLite Replacement'!M78</f>
        <v>191.0284462</v>
      </c>
      <c r="Q110" s="24" t="n">
        <f aca="false">'CalLite Replacement'!N78</f>
        <v>51.2575278</v>
      </c>
      <c r="R110" s="24" t="n">
        <f aca="false">'CalLite Replacement'!O195</f>
        <v>3917</v>
      </c>
      <c r="S110" s="24" t="n">
        <f aca="false">'CalLite Replacement'!P266</f>
        <v>248.5</v>
      </c>
      <c r="T110" s="24" t="n">
        <f aca="false">'CalLite Replacement'!Q78</f>
        <v>162.3369027</v>
      </c>
      <c r="U110" s="39" t="n">
        <v>513</v>
      </c>
      <c r="V110" s="24" t="n">
        <f aca="false">'CalLite Replacement'!R78</f>
        <v>34.51548276</v>
      </c>
      <c r="W110" s="24" t="n">
        <f aca="false">'CalLite Replacement'!S70</f>
        <v>9436</v>
      </c>
      <c r="X110" s="24" t="n">
        <f aca="false">'CalLite Replacement'!T275</f>
        <v>6622</v>
      </c>
      <c r="Y110" s="24" t="n">
        <f aca="false">'CalLite Replacement'!U35</f>
        <v>17052</v>
      </c>
      <c r="Z110" s="24" t="n">
        <f aca="false">'CalLite Replacement'!V224</f>
        <v>1189</v>
      </c>
      <c r="AA110" s="24" t="n">
        <f aca="false">'CalLite Replacement'!W85</f>
        <v>1504</v>
      </c>
      <c r="AB110" s="24" t="n">
        <f aca="false">'CalLite Replacement'!X66</f>
        <v>592.2</v>
      </c>
      <c r="AC110" s="24" t="n">
        <f aca="false">'CalLite Replacement'!Y259</f>
        <v>230.6034749</v>
      </c>
      <c r="AD110" s="24" t="n">
        <f aca="false">'CalLite Replacement'!Z78</f>
        <v>157.9574721</v>
      </c>
      <c r="AE110" s="24" t="n">
        <f aca="false">'CalLite Replacement'!AA256</f>
        <v>309.3</v>
      </c>
      <c r="AF110" s="24" t="n">
        <f aca="false">'CalLite Replacement'!AB44</f>
        <v>1673</v>
      </c>
    </row>
    <row r="111" customFormat="false" ht="15" hidden="false" customHeight="false" outlineLevel="0" collapsed="false">
      <c r="A111" s="40" t="n">
        <v>11596</v>
      </c>
      <c r="B111" s="24" t="n">
        <f aca="false">B110+1</f>
        <v>105</v>
      </c>
      <c r="C111" s="17" t="n">
        <f aca="false">B111/($B$1+1)</f>
        <v>0.39622641509434</v>
      </c>
      <c r="D111" s="24" t="n">
        <f aca="false">'CalLite Replacement'!B23</f>
        <v>2540</v>
      </c>
      <c r="E111" s="24" t="n">
        <f aca="false">'CalLite Replacement'!C176</f>
        <v>74.98838954</v>
      </c>
      <c r="F111" s="24" t="n">
        <f aca="false">'CalLite Replacement'!D176</f>
        <v>248.2288297</v>
      </c>
      <c r="G111" s="38" t="n">
        <v>35.4854098360656</v>
      </c>
      <c r="H111" s="24" t="n">
        <f aca="false">'CalLite Replacement'!E62</f>
        <v>395.9398727</v>
      </c>
      <c r="I111" s="24" t="n">
        <f aca="false">'CalLite Replacement'!F92</f>
        <v>68.83879522</v>
      </c>
      <c r="J111" s="24" t="n">
        <f aca="false">'CalLite Replacement'!G92</f>
        <v>146.7964547</v>
      </c>
      <c r="K111" s="24" t="n">
        <f aca="false">'CalLite Replacement'!H97</f>
        <v>15.85</v>
      </c>
      <c r="L111" s="24" t="n">
        <f aca="false">'CalLite Replacement'!I243</f>
        <v>200</v>
      </c>
      <c r="M111" s="24" t="n">
        <f aca="false">'CalLite Replacement'!J69</f>
        <v>299.6813338</v>
      </c>
      <c r="N111" s="24" t="n">
        <f aca="false">'CalLite Replacement'!K176</f>
        <v>443.808825</v>
      </c>
      <c r="O111" s="24" t="n">
        <f aca="false">'CalLite Replacement'!L176</f>
        <v>334.5377603</v>
      </c>
      <c r="P111" s="24" t="n">
        <f aca="false">'CalLite Replacement'!M176</f>
        <v>187.1021373</v>
      </c>
      <c r="Q111" s="24" t="n">
        <f aca="false">'CalLite Replacement'!N176</f>
        <v>50.20400467</v>
      </c>
      <c r="R111" s="24" t="n">
        <f aca="false">'CalLite Replacement'!O82</f>
        <v>3889</v>
      </c>
      <c r="S111" s="24" t="n">
        <f aca="false">'CalLite Replacement'!P122</f>
        <v>247.8</v>
      </c>
      <c r="T111" s="24" t="n">
        <f aca="false">'CalLite Replacement'!Q176</f>
        <v>159.0003063</v>
      </c>
      <c r="U111" s="39" t="n">
        <v>510</v>
      </c>
      <c r="V111" s="24" t="n">
        <f aca="false">'CalLite Replacement'!R176</f>
        <v>33.80606776</v>
      </c>
      <c r="W111" s="24" t="n">
        <f aca="false">'CalLite Replacement'!S163</f>
        <v>9369</v>
      </c>
      <c r="X111" s="24" t="n">
        <f aca="false">'CalLite Replacement'!T46</f>
        <v>6621</v>
      </c>
      <c r="Y111" s="24" t="n">
        <f aca="false">'CalLite Replacement'!U250</f>
        <v>16752</v>
      </c>
      <c r="Z111" s="24" t="n">
        <f aca="false">'CalLite Replacement'!V264</f>
        <v>1178</v>
      </c>
      <c r="AA111" s="24" t="n">
        <f aca="false">'CalLite Replacement'!W121</f>
        <v>1492</v>
      </c>
      <c r="AB111" s="24" t="n">
        <f aca="false">'CalLite Replacement'!X86</f>
        <v>584.8</v>
      </c>
      <c r="AC111" s="24" t="n">
        <f aca="false">'CalLite Replacement'!Y92</f>
        <v>230.1924713</v>
      </c>
      <c r="AD111" s="24" t="n">
        <f aca="false">'CalLite Replacement'!Z176</f>
        <v>154.7108884</v>
      </c>
      <c r="AE111" s="24" t="n">
        <f aca="false">'CalLite Replacement'!AA87</f>
        <v>300</v>
      </c>
      <c r="AF111" s="24" t="n">
        <f aca="false">'CalLite Replacement'!AB163</f>
        <v>1629</v>
      </c>
    </row>
    <row r="112" customFormat="false" ht="15" hidden="false" customHeight="false" outlineLevel="0" collapsed="false">
      <c r="A112" s="40" t="n">
        <v>11627</v>
      </c>
      <c r="B112" s="24" t="n">
        <f aca="false">B111+1</f>
        <v>106</v>
      </c>
      <c r="C112" s="17" t="n">
        <f aca="false">B112/($B$1+1)</f>
        <v>0.4</v>
      </c>
      <c r="D112" s="24" t="n">
        <f aca="false">'CalLite Replacement'!B138</f>
        <v>2524</v>
      </c>
      <c r="E112" s="24" t="n">
        <f aca="false">'CalLite Replacement'!C115</f>
        <v>74.91531216</v>
      </c>
      <c r="F112" s="24" t="n">
        <f aca="false">'CalLite Replacement'!D115</f>
        <v>247.9869267</v>
      </c>
      <c r="G112" s="38" t="n">
        <v>35.0118032786885</v>
      </c>
      <c r="H112" s="24" t="n">
        <f aca="false">'CalLite Replacement'!E77</f>
        <v>387.5949956</v>
      </c>
      <c r="I112" s="24" t="n">
        <f aca="false">'CalLite Replacement'!F75</f>
        <v>68.30308225</v>
      </c>
      <c r="J112" s="24" t="n">
        <f aca="false">'CalLite Replacement'!G75</f>
        <v>145.6540645</v>
      </c>
      <c r="K112" s="24" t="n">
        <f aca="false">'CalLite Replacement'!H229</f>
        <v>15.59</v>
      </c>
      <c r="L112" s="24" t="n">
        <f aca="false">'CalLite Replacement'!I244</f>
        <v>200</v>
      </c>
      <c r="M112" s="24" t="n">
        <f aca="false">'CalLite Replacement'!J79</f>
        <v>297.4205882</v>
      </c>
      <c r="N112" s="24" t="n">
        <f aca="false">'CalLite Replacement'!K115</f>
        <v>443.3763262</v>
      </c>
      <c r="O112" s="24" t="n">
        <f aca="false">'CalLite Replacement'!L115</f>
        <v>334.2117479</v>
      </c>
      <c r="P112" s="24" t="n">
        <f aca="false">'CalLite Replacement'!M115</f>
        <v>186.9198033</v>
      </c>
      <c r="Q112" s="24" t="n">
        <f aca="false">'CalLite Replacement'!N115</f>
        <v>50.15508007</v>
      </c>
      <c r="R112" s="24" t="n">
        <f aca="false">'CalLite Replacement'!O135</f>
        <v>3782</v>
      </c>
      <c r="S112" s="24" t="n">
        <f aca="false">'CalLite Replacement'!P249</f>
        <v>247.2</v>
      </c>
      <c r="T112" s="24" t="n">
        <f aca="false">'CalLite Replacement'!Q115</f>
        <v>158.8453579</v>
      </c>
      <c r="U112" s="39" t="n">
        <v>509</v>
      </c>
      <c r="V112" s="24" t="n">
        <f aca="false">'CalLite Replacement'!R115</f>
        <v>33.7731232</v>
      </c>
      <c r="W112" s="24" t="n">
        <f aca="false">'CalLite Replacement'!S213</f>
        <v>9223</v>
      </c>
      <c r="X112" s="24" t="n">
        <f aca="false">'CalLite Replacement'!T43</f>
        <v>6604</v>
      </c>
      <c r="Y112" s="24" t="n">
        <f aca="false">'CalLite Replacement'!U154</f>
        <v>16677</v>
      </c>
      <c r="Z112" s="24" t="n">
        <f aca="false">'CalLite Replacement'!V119</f>
        <v>1176</v>
      </c>
      <c r="AA112" s="24" t="n">
        <f aca="false">'CalLite Replacement'!W244</f>
        <v>1484</v>
      </c>
      <c r="AB112" s="24" t="n">
        <f aca="false">'CalLite Replacement'!X98</f>
        <v>583.7</v>
      </c>
      <c r="AC112" s="24" t="n">
        <f aca="false">'CalLite Replacement'!Y75</f>
        <v>228.4010819</v>
      </c>
      <c r="AD112" s="24" t="n">
        <f aca="false">'CalLite Replacement'!Z115</f>
        <v>154.5601202</v>
      </c>
      <c r="AE112" s="24" t="n">
        <f aca="false">'CalLite Replacement'!AA90</f>
        <v>300</v>
      </c>
      <c r="AF112" s="24" t="n">
        <f aca="false">'CalLite Replacement'!AB43</f>
        <v>1547</v>
      </c>
    </row>
    <row r="113" customFormat="false" ht="15" hidden="false" customHeight="false" outlineLevel="0" collapsed="false">
      <c r="A113" s="40" t="n">
        <v>11657</v>
      </c>
      <c r="B113" s="24" t="n">
        <f aca="false">B112+1</f>
        <v>107</v>
      </c>
      <c r="C113" s="17" t="n">
        <f aca="false">B113/($B$1+1)</f>
        <v>0.40377358490566</v>
      </c>
      <c r="D113" s="24" t="n">
        <f aca="false">'CalLite Replacement'!B159</f>
        <v>2510</v>
      </c>
      <c r="E113" s="24" t="n">
        <f aca="false">'CalLite Replacement'!C92</f>
        <v>72.85569652</v>
      </c>
      <c r="F113" s="24" t="n">
        <f aca="false">'CalLite Replacement'!D92</f>
        <v>241.1691249</v>
      </c>
      <c r="G113" s="38" t="n">
        <v>34.555737704918</v>
      </c>
      <c r="H113" s="24" t="n">
        <f aca="false">'CalLite Replacement'!E266</f>
        <v>376.3733022</v>
      </c>
      <c r="I113" s="24" t="n">
        <f aca="false">'CalLite Replacement'!F273</f>
        <v>68.25535615</v>
      </c>
      <c r="J113" s="24" t="n">
        <f aca="false">'CalLite Replacement'!G273</f>
        <v>145.5522901</v>
      </c>
      <c r="K113" s="24" t="n">
        <f aca="false">'CalLite Replacement'!H276</f>
        <v>15.55</v>
      </c>
      <c r="L113" s="24" t="n">
        <f aca="false">'CalLite Replacement'!I245</f>
        <v>200</v>
      </c>
      <c r="M113" s="24" t="n">
        <f aca="false">'CalLite Replacement'!J40</f>
        <v>295.2191963</v>
      </c>
      <c r="N113" s="24" t="n">
        <f aca="false">'CalLite Replacement'!K92</f>
        <v>431.1867646</v>
      </c>
      <c r="O113" s="24" t="n">
        <f aca="false">'CalLite Replacement'!L92</f>
        <v>325.0234028</v>
      </c>
      <c r="P113" s="24" t="n">
        <f aca="false">'CalLite Replacement'!M92</f>
        <v>181.7808946</v>
      </c>
      <c r="Q113" s="24" t="n">
        <f aca="false">'CalLite Replacement'!N92</f>
        <v>48.77618723</v>
      </c>
      <c r="R113" s="24" t="n">
        <f aca="false">'CalLite Replacement'!O214</f>
        <v>3717</v>
      </c>
      <c r="S113" s="24" t="n">
        <f aca="false">'CalLite Replacement'!P86</f>
        <v>245.9</v>
      </c>
      <c r="T113" s="24" t="n">
        <f aca="false">'CalLite Replacement'!Q92</f>
        <v>154.4782883</v>
      </c>
      <c r="U113" s="39" t="n">
        <v>499</v>
      </c>
      <c r="V113" s="24" t="n">
        <f aca="false">'CalLite Replacement'!R92</f>
        <v>32.84461272</v>
      </c>
      <c r="W113" s="24" t="n">
        <f aca="false">'CalLite Replacement'!S240</f>
        <v>9208</v>
      </c>
      <c r="X113" s="24" t="n">
        <f aca="false">'CalLite Replacement'!T256</f>
        <v>6601</v>
      </c>
      <c r="Y113" s="24" t="n">
        <f aca="false">'CalLite Replacement'!U213</f>
        <v>16318</v>
      </c>
      <c r="Z113" s="24" t="n">
        <f aca="false">'CalLite Replacement'!V84</f>
        <v>1157</v>
      </c>
      <c r="AA113" s="24" t="n">
        <f aca="false">'CalLite Replacement'!W241</f>
        <v>1482</v>
      </c>
      <c r="AB113" s="24" t="n">
        <f aca="false">'CalLite Replacement'!X62</f>
        <v>583.5</v>
      </c>
      <c r="AC113" s="24" t="n">
        <f aca="false">'CalLite Replacement'!Y273</f>
        <v>228.2414889</v>
      </c>
      <c r="AD113" s="24" t="n">
        <f aca="false">'CalLite Replacement'!Z92</f>
        <v>150.3108629</v>
      </c>
      <c r="AE113" s="24" t="n">
        <f aca="false">'CalLite Replacement'!AA91</f>
        <v>300</v>
      </c>
      <c r="AF113" s="24" t="n">
        <f aca="false">'CalLite Replacement'!AB222</f>
        <v>1540</v>
      </c>
    </row>
    <row r="114" customFormat="false" ht="15" hidden="false" customHeight="false" outlineLevel="0" collapsed="false">
      <c r="A114" s="40" t="n">
        <v>11688</v>
      </c>
      <c r="B114" s="24" t="n">
        <f aca="false">B113+1</f>
        <v>108</v>
      </c>
      <c r="C114" s="17" t="n">
        <f aca="false">B114/($B$1+1)</f>
        <v>0.407547169811321</v>
      </c>
      <c r="D114" s="24" t="n">
        <f aca="false">'CalLite Replacement'!B226</f>
        <v>2492</v>
      </c>
      <c r="E114" s="24" t="n">
        <f aca="false">'CalLite Replacement'!C56</f>
        <v>71.3078845</v>
      </c>
      <c r="F114" s="24" t="n">
        <f aca="false">'CalLite Replacement'!D56</f>
        <v>236.0455109</v>
      </c>
      <c r="G114" s="38" t="n">
        <v>34.3277049180328</v>
      </c>
      <c r="H114" s="24" t="n">
        <f aca="false">'CalLite Replacement'!E40</f>
        <v>354.4143682</v>
      </c>
      <c r="I114" s="24" t="n">
        <f aca="false">'CalLite Replacement'!F238</f>
        <v>67.77932084</v>
      </c>
      <c r="J114" s="24" t="n">
        <f aca="false">'CalLite Replacement'!G238</f>
        <v>144.5371606</v>
      </c>
      <c r="K114" s="24" t="n">
        <f aca="false">'CalLite Replacement'!H192</f>
        <v>15.24</v>
      </c>
      <c r="L114" s="24" t="n">
        <f aca="false">'CalLite Replacement'!I246</f>
        <v>200</v>
      </c>
      <c r="M114" s="24" t="n">
        <f aca="false">'CalLite Replacement'!J140</f>
        <v>295.0635861</v>
      </c>
      <c r="N114" s="24" t="n">
        <f aca="false">'CalLite Replacement'!K56</f>
        <v>422.0262447</v>
      </c>
      <c r="O114" s="24" t="n">
        <f aca="false">'CalLite Replacement'!L56</f>
        <v>318.118313</v>
      </c>
      <c r="P114" s="24" t="n">
        <f aca="false">'CalLite Replacement'!M56</f>
        <v>177.9189776</v>
      </c>
      <c r="Q114" s="24" t="n">
        <f aca="false">'CalLite Replacement'!N56</f>
        <v>47.73994199</v>
      </c>
      <c r="R114" s="24" t="n">
        <f aca="false">'CalLite Replacement'!O129</f>
        <v>3714</v>
      </c>
      <c r="S114" s="24" t="n">
        <f aca="false">'CalLite Replacement'!P173</f>
        <v>245.9</v>
      </c>
      <c r="T114" s="24" t="n">
        <f aca="false">'CalLite Replacement'!Q56</f>
        <v>151.1964125</v>
      </c>
      <c r="U114" s="39" t="n">
        <v>497</v>
      </c>
      <c r="V114" s="24" t="n">
        <f aca="false">'CalLite Replacement'!R56</f>
        <v>32.14683219</v>
      </c>
      <c r="W114" s="24" t="n">
        <f aca="false">'CalLite Replacement'!S57</f>
        <v>9170</v>
      </c>
      <c r="X114" s="24" t="n">
        <f aca="false">'CalLite Replacement'!T102</f>
        <v>6583</v>
      </c>
      <c r="Y114" s="24" t="n">
        <f aca="false">'CalLite Replacement'!U178</f>
        <v>16271</v>
      </c>
      <c r="Z114" s="24" t="n">
        <f aca="false">'CalLite Replacement'!V55</f>
        <v>1155</v>
      </c>
      <c r="AA114" s="24" t="n">
        <f aca="false">'CalLite Replacement'!W196</f>
        <v>1451</v>
      </c>
      <c r="AB114" s="24" t="n">
        <f aca="false">'CalLite Replacement'!X122</f>
        <v>581.3</v>
      </c>
      <c r="AC114" s="24" t="n">
        <f aca="false">'CalLite Replacement'!Y238</f>
        <v>226.6496576</v>
      </c>
      <c r="AD114" s="24" t="n">
        <f aca="false">'CalLite Replacement'!Z56</f>
        <v>147.1175235</v>
      </c>
      <c r="AE114" s="24" t="n">
        <f aca="false">'CalLite Replacement'!AA123</f>
        <v>300</v>
      </c>
      <c r="AF114" s="24" t="n">
        <f aca="false">'CalLite Replacement'!AB34</f>
        <v>1500</v>
      </c>
    </row>
    <row r="115" customFormat="false" ht="15" hidden="false" customHeight="false" outlineLevel="0" collapsed="false">
      <c r="A115" s="40" t="n">
        <v>11719</v>
      </c>
      <c r="B115" s="24" t="n">
        <f aca="false">B114+1</f>
        <v>109</v>
      </c>
      <c r="C115" s="17" t="n">
        <f aca="false">B115/($B$1+1)</f>
        <v>0.411320754716981</v>
      </c>
      <c r="D115" s="24" t="n">
        <f aca="false">'CalLite Replacement'!B214</f>
        <v>2460</v>
      </c>
      <c r="E115" s="24" t="n">
        <f aca="false">'CalLite Replacement'!C197</f>
        <v>70.62734861</v>
      </c>
      <c r="F115" s="24" t="n">
        <f aca="false">'CalLite Replacement'!D197</f>
        <v>233.7927804</v>
      </c>
      <c r="G115" s="38" t="n">
        <v>34.1873770491803</v>
      </c>
      <c r="H115" s="24" t="n">
        <f aca="false">'CalLite Replacement'!E249</f>
        <v>348.1218279</v>
      </c>
      <c r="I115" s="24" t="n">
        <f aca="false">'CalLite Replacement'!F226</f>
        <v>66.65098579</v>
      </c>
      <c r="J115" s="24" t="n">
        <f aca="false">'CalLite Replacement'!G226</f>
        <v>142.1310234</v>
      </c>
      <c r="K115" s="24" t="n">
        <f aca="false">'CalLite Replacement'!H144</f>
        <v>15</v>
      </c>
      <c r="L115" s="24" t="n">
        <f aca="false">'CalLite Replacement'!I247</f>
        <v>200</v>
      </c>
      <c r="M115" s="24" t="n">
        <f aca="false">'CalLite Replacement'!J51</f>
        <v>290.0777116</v>
      </c>
      <c r="N115" s="24" t="n">
        <f aca="false">'CalLite Replacement'!K197</f>
        <v>417.9985834</v>
      </c>
      <c r="O115" s="24" t="n">
        <f aca="false">'CalLite Replacement'!L197</f>
        <v>315.0823103</v>
      </c>
      <c r="P115" s="24" t="n">
        <f aca="false">'CalLite Replacement'!M197</f>
        <v>176.2209852</v>
      </c>
      <c r="Q115" s="24" t="n">
        <f aca="false">'CalLite Replacement'!N197</f>
        <v>47.28432977</v>
      </c>
      <c r="R115" s="24" t="n">
        <f aca="false">'CalLite Replacement'!O35</f>
        <v>3676</v>
      </c>
      <c r="S115" s="24" t="n">
        <f aca="false">'CalLite Replacement'!P146</f>
        <v>245.8</v>
      </c>
      <c r="T115" s="24" t="n">
        <f aca="false">'CalLite Replacement'!Q197</f>
        <v>149.7534502</v>
      </c>
      <c r="U115" s="39" t="n">
        <v>493</v>
      </c>
      <c r="V115" s="24" t="n">
        <f aca="false">'CalLite Replacement'!R197</f>
        <v>31.8400348</v>
      </c>
      <c r="W115" s="24" t="n">
        <f aca="false">'CalLite Replacement'!S144</f>
        <v>9161</v>
      </c>
      <c r="X115" s="24" t="n">
        <f aca="false">'CalLite Replacement'!T195</f>
        <v>6497</v>
      </c>
      <c r="Y115" s="24" t="n">
        <f aca="false">'CalLite Replacement'!U276</f>
        <v>16169</v>
      </c>
      <c r="Z115" s="24" t="n">
        <f aca="false">'CalLite Replacement'!V92</f>
        <v>1154</v>
      </c>
      <c r="AA115" s="24" t="n">
        <f aca="false">'CalLite Replacement'!W255</f>
        <v>1424</v>
      </c>
      <c r="AB115" s="24" t="n">
        <f aca="false">'CalLite Replacement'!X134</f>
        <v>580.7</v>
      </c>
      <c r="AC115" s="24" t="n">
        <f aca="false">'CalLite Replacement'!Y226</f>
        <v>222.8765783</v>
      </c>
      <c r="AD115" s="24" t="n">
        <f aca="false">'CalLite Replacement'!Z197</f>
        <v>145.7134887</v>
      </c>
      <c r="AE115" s="24" t="n">
        <f aca="false">'CalLite Replacement'!AA135</f>
        <v>300</v>
      </c>
      <c r="AF115" s="24" t="n">
        <f aca="false">'CalLite Replacement'!AB46</f>
        <v>1500</v>
      </c>
    </row>
    <row r="116" customFormat="false" ht="15" hidden="false" customHeight="false" outlineLevel="0" collapsed="false">
      <c r="A116" s="40" t="n">
        <v>11748</v>
      </c>
      <c r="B116" s="24" t="n">
        <f aca="false">B115+1</f>
        <v>110</v>
      </c>
      <c r="C116" s="17" t="n">
        <f aca="false">B116/($B$1+1)</f>
        <v>0.415094339622642</v>
      </c>
      <c r="D116" s="24" t="n">
        <f aca="false">'CalLite Replacement'!B57</f>
        <v>2443</v>
      </c>
      <c r="E116" s="24" t="n">
        <f aca="false">'CalLite Replacement'!C101</f>
        <v>70.58119464</v>
      </c>
      <c r="F116" s="24" t="n">
        <f aca="false">'CalLite Replacement'!D101</f>
        <v>233.6400002</v>
      </c>
      <c r="G116" s="38" t="n">
        <v>34.1698360655738</v>
      </c>
      <c r="H116" s="24" t="n">
        <f aca="false">'CalLite Replacement'!E278</f>
        <v>339.6641953</v>
      </c>
      <c r="I116" s="24" t="n">
        <f aca="false">'CalLite Replacement'!F189</f>
        <v>66.49183363</v>
      </c>
      <c r="J116" s="24" t="n">
        <f aca="false">'CalLite Replacement'!G189</f>
        <v>141.7916367</v>
      </c>
      <c r="K116" s="24" t="n">
        <f aca="false">'CalLite Replacement'!H120</f>
        <v>14.91</v>
      </c>
      <c r="L116" s="24" t="n">
        <f aca="false">'CalLite Replacement'!I248</f>
        <v>200</v>
      </c>
      <c r="M116" s="24" t="n">
        <f aca="false">'CalLite Replacement'!J149</f>
        <v>287.4987346</v>
      </c>
      <c r="N116" s="24" t="n">
        <f aca="false">'CalLite Replacement'!K101</f>
        <v>417.7254273</v>
      </c>
      <c r="O116" s="24" t="n">
        <f aca="false">'CalLite Replacement'!L101</f>
        <v>314.8764085</v>
      </c>
      <c r="P116" s="24" t="n">
        <f aca="false">'CalLite Replacement'!M101</f>
        <v>176.1058272</v>
      </c>
      <c r="Q116" s="24" t="n">
        <f aca="false">'CalLite Replacement'!N101</f>
        <v>47.25343013</v>
      </c>
      <c r="R116" s="24" t="n">
        <f aca="false">'CalLite Replacement'!O237</f>
        <v>3647</v>
      </c>
      <c r="S116" s="24" t="n">
        <f aca="false">'CalLite Replacement'!P226</f>
        <v>245.5</v>
      </c>
      <c r="T116" s="24" t="n">
        <f aca="false">'CalLite Replacement'!Q101</f>
        <v>149.6555885</v>
      </c>
      <c r="U116" s="39" t="n">
        <v>488</v>
      </c>
      <c r="V116" s="24" t="n">
        <f aca="false">'CalLite Replacement'!R101</f>
        <v>31.81922779</v>
      </c>
      <c r="W116" s="24" t="n">
        <f aca="false">'CalLite Replacement'!S228</f>
        <v>9115</v>
      </c>
      <c r="X116" s="24" t="n">
        <f aca="false">'CalLite Replacement'!T65</f>
        <v>6424</v>
      </c>
      <c r="Y116" s="24" t="n">
        <f aca="false">'CalLite Replacement'!U66</f>
        <v>16024</v>
      </c>
      <c r="Z116" s="24" t="n">
        <f aca="false">'CalLite Replacement'!V251</f>
        <v>1149</v>
      </c>
      <c r="AA116" s="24" t="n">
        <f aca="false">'CalLite Replacement'!W183</f>
        <v>1420</v>
      </c>
      <c r="AB116" s="24" t="n">
        <f aca="false">'CalLite Replacement'!X17</f>
        <v>578.9</v>
      </c>
      <c r="AC116" s="24" t="n">
        <f aca="false">'CalLite Replacement'!Y189</f>
        <v>222.3443838</v>
      </c>
      <c r="AD116" s="24" t="n">
        <f aca="false">'CalLite Replacement'!Z101</f>
        <v>145.618267</v>
      </c>
      <c r="AE116" s="24" t="n">
        <f aca="false">'CalLite Replacement'!AA147</f>
        <v>300</v>
      </c>
      <c r="AF116" s="24" t="n">
        <f aca="false">'CalLite Replacement'!AB106</f>
        <v>1500</v>
      </c>
    </row>
    <row r="117" customFormat="false" ht="15" hidden="false" customHeight="false" outlineLevel="0" collapsed="false">
      <c r="A117" s="40" t="n">
        <v>11779</v>
      </c>
      <c r="B117" s="24" t="n">
        <f aca="false">B116+1</f>
        <v>111</v>
      </c>
      <c r="C117" s="17" t="n">
        <f aca="false">B117/($B$1+1)</f>
        <v>0.418867924528302</v>
      </c>
      <c r="D117" s="24" t="n">
        <f aca="false">'CalLite Replacement'!B93</f>
        <v>2432</v>
      </c>
      <c r="E117" s="24" t="n">
        <f aca="false">'CalLite Replacement'!C272</f>
        <v>70.39653837</v>
      </c>
      <c r="F117" s="24" t="n">
        <f aca="false">'CalLite Replacement'!D272</f>
        <v>233.0287454</v>
      </c>
      <c r="G117" s="38" t="n">
        <v>33.9768852459016</v>
      </c>
      <c r="H117" s="24" t="n">
        <f aca="false">'CalLite Replacement'!E57</f>
        <v>337.5708169</v>
      </c>
      <c r="I117" s="24" t="n">
        <f aca="false">'CalLite Replacement'!F44</f>
        <v>65.89749046</v>
      </c>
      <c r="J117" s="24" t="n">
        <f aca="false">'CalLite Replacement'!G44</f>
        <v>140.5242195</v>
      </c>
      <c r="K117" s="24" t="n">
        <f aca="false">'CalLite Replacement'!H119</f>
        <v>14.62</v>
      </c>
      <c r="L117" s="24" t="n">
        <f aca="false">'CalLite Replacement'!I250</f>
        <v>200</v>
      </c>
      <c r="M117" s="24" t="n">
        <f aca="false">'CalLite Replacement'!J198</f>
        <v>280.9438438</v>
      </c>
      <c r="N117" s="24" t="n">
        <f aca="false">'CalLite Replacement'!K272</f>
        <v>416.6325636</v>
      </c>
      <c r="O117" s="24" t="n">
        <f aca="false">'CalLite Replacement'!L272</f>
        <v>314.052621</v>
      </c>
      <c r="P117" s="24" t="n">
        <f aca="false">'CalLite Replacement'!M272</f>
        <v>175.6450948</v>
      </c>
      <c r="Q117" s="24" t="n">
        <f aca="false">'CalLite Replacement'!N272</f>
        <v>47.12980453</v>
      </c>
      <c r="R117" s="24" t="n">
        <f aca="false">'CalLite Replacement'!O206</f>
        <v>3629</v>
      </c>
      <c r="S117" s="24" t="n">
        <f aca="false">'CalLite Replacement'!P133</f>
        <v>245.4</v>
      </c>
      <c r="T117" s="24" t="n">
        <f aca="false">'CalLite Replacement'!Q272</f>
        <v>149.2640558</v>
      </c>
      <c r="U117" s="39" t="n">
        <v>484</v>
      </c>
      <c r="V117" s="24" t="n">
        <f aca="false">'CalLite Replacement'!R272</f>
        <v>31.73598154</v>
      </c>
      <c r="W117" s="24" t="n">
        <f aca="false">'CalLite Replacement'!S125</f>
        <v>9101</v>
      </c>
      <c r="X117" s="24" t="n">
        <f aca="false">'CalLite Replacement'!T164</f>
        <v>6371</v>
      </c>
      <c r="Y117" s="24" t="n">
        <f aca="false">'CalLite Replacement'!U130</f>
        <v>15996</v>
      </c>
      <c r="Z117" s="24" t="n">
        <f aca="false">'CalLite Replacement'!V83</f>
        <v>1135</v>
      </c>
      <c r="AA117" s="24" t="n">
        <f aca="false">'CalLite Replacement'!W43</f>
        <v>1418</v>
      </c>
      <c r="AB117" s="24" t="n">
        <f aca="false">'CalLite Replacement'!X74</f>
        <v>577.4</v>
      </c>
      <c r="AC117" s="24" t="n">
        <f aca="false">'CalLite Replacement'!Y44</f>
        <v>220.3569388</v>
      </c>
      <c r="AD117" s="24" t="n">
        <f aca="false">'CalLite Replacement'!Z272</f>
        <v>145.2372969</v>
      </c>
      <c r="AE117" s="24" t="n">
        <f aca="false">'CalLite Replacement'!AA159</f>
        <v>300</v>
      </c>
      <c r="AF117" s="24" t="n">
        <f aca="false">'CalLite Replacement'!AB262</f>
        <v>1500</v>
      </c>
    </row>
    <row r="118" customFormat="false" ht="15" hidden="false" customHeight="false" outlineLevel="0" collapsed="false">
      <c r="A118" s="40" t="n">
        <v>11809</v>
      </c>
      <c r="B118" s="24" t="n">
        <f aca="false">B117+1</f>
        <v>112</v>
      </c>
      <c r="C118" s="17" t="n">
        <f aca="false">B118/($B$1+1)</f>
        <v>0.422641509433962</v>
      </c>
      <c r="D118" s="24" t="n">
        <f aca="false">'CalLite Replacement'!B215</f>
        <v>2400</v>
      </c>
      <c r="E118" s="24" t="n">
        <f aca="false">'CalLite Replacement'!C32</f>
        <v>69.33562281</v>
      </c>
      <c r="F118" s="24" t="n">
        <f aca="false">'CalLite Replacement'!D32</f>
        <v>229.5168707</v>
      </c>
      <c r="G118" s="38" t="n">
        <v>33.8365573770492</v>
      </c>
      <c r="H118" s="24" t="n">
        <f aca="false">'CalLite Replacement'!E146</f>
        <v>334.5248922</v>
      </c>
      <c r="I118" s="24" t="n">
        <f aca="false">'CalLite Replacement'!F138</f>
        <v>65.01325268</v>
      </c>
      <c r="J118" s="24" t="n">
        <f aca="false">'CalLite Replacement'!G138</f>
        <v>138.6386117</v>
      </c>
      <c r="K118" s="24" t="n">
        <f aca="false">'CalLite Replacement'!H145</f>
        <v>14.49</v>
      </c>
      <c r="L118" s="24" t="n">
        <f aca="false">'CalLite Replacement'!I254</f>
        <v>200</v>
      </c>
      <c r="M118" s="24" t="n">
        <f aca="false">'CalLite Replacement'!J153</f>
        <v>278.5852684</v>
      </c>
      <c r="N118" s="24" t="n">
        <f aca="false">'CalLite Replacement'!K32</f>
        <v>410.3536758</v>
      </c>
      <c r="O118" s="24" t="n">
        <f aca="false">'CalLite Replacement'!L32</f>
        <v>309.3196708</v>
      </c>
      <c r="P118" s="24" t="n">
        <f aca="false">'CalLite Replacement'!M32</f>
        <v>172.9980241</v>
      </c>
      <c r="Q118" s="24" t="n">
        <f aca="false">'CalLite Replacement'!N32</f>
        <v>46.41953178</v>
      </c>
      <c r="R118" s="24" t="n">
        <f aca="false">'CalLite Replacement'!O104</f>
        <v>3612</v>
      </c>
      <c r="S118" s="24" t="n">
        <f aca="false">'CalLite Replacement'!P278</f>
        <v>245</v>
      </c>
      <c r="T118" s="24" t="n">
        <f aca="false">'CalLite Replacement'!Q32</f>
        <v>147.0145623</v>
      </c>
      <c r="U118" s="39" t="n">
        <v>481</v>
      </c>
      <c r="V118" s="24" t="n">
        <f aca="false">'CalLite Replacement'!R32</f>
        <v>31.25770239</v>
      </c>
      <c r="W118" s="24" t="n">
        <f aca="false">'CalLite Replacement'!S168</f>
        <v>9061</v>
      </c>
      <c r="X118" s="24" t="n">
        <f aca="false">'CalLite Replacement'!T27</f>
        <v>6363</v>
      </c>
      <c r="Y118" s="24" t="n">
        <f aca="false">'CalLite Replacement'!U238</f>
        <v>15527</v>
      </c>
      <c r="Z118" s="24" t="n">
        <f aca="false">'CalLite Replacement'!V231</f>
        <v>1133</v>
      </c>
      <c r="AA118" s="24" t="n">
        <f aca="false">'CalLite Replacement'!W214</f>
        <v>1412</v>
      </c>
      <c r="AB118" s="24" t="n">
        <f aca="false">'CalLite Replacement'!X113</f>
        <v>563.9</v>
      </c>
      <c r="AC118" s="24" t="n">
        <f aca="false">'CalLite Replacement'!Y138</f>
        <v>217.4001049</v>
      </c>
      <c r="AD118" s="24" t="n">
        <f aca="false">'CalLite Replacement'!Z32</f>
        <v>143.0484889</v>
      </c>
      <c r="AE118" s="24" t="n">
        <f aca="false">'CalLite Replacement'!AA183</f>
        <v>300</v>
      </c>
      <c r="AF118" s="24" t="n">
        <f aca="false">'CalLite Replacement'!AB92</f>
        <v>1419</v>
      </c>
    </row>
    <row r="119" customFormat="false" ht="15" hidden="false" customHeight="false" outlineLevel="0" collapsed="false">
      <c r="A119" s="40" t="n">
        <v>11840</v>
      </c>
      <c r="B119" s="24" t="n">
        <f aca="false">B118+1</f>
        <v>113</v>
      </c>
      <c r="C119" s="17" t="n">
        <f aca="false">B119/($B$1+1)</f>
        <v>0.426415094339623</v>
      </c>
      <c r="D119" s="24" t="n">
        <f aca="false">'CalLite Replacement'!B92</f>
        <v>2303</v>
      </c>
      <c r="E119" s="24" t="n">
        <f aca="false">'CalLite Replacement'!C249</f>
        <v>68.65938239</v>
      </c>
      <c r="F119" s="24" t="n">
        <f aca="false">'CalLite Replacement'!D249</f>
        <v>227.2783593</v>
      </c>
      <c r="G119" s="38" t="n">
        <v>33.8190163934426</v>
      </c>
      <c r="H119" s="24" t="n">
        <f aca="false">'CalLite Replacement'!E139</f>
        <v>333.9540366</v>
      </c>
      <c r="I119" s="24" t="n">
        <f aca="false">'CalLite Replacement'!F260</f>
        <v>64.68627039</v>
      </c>
      <c r="J119" s="24" t="n">
        <f aca="false">'CalLite Replacement'!G260</f>
        <v>137.9413328</v>
      </c>
      <c r="K119" s="24" t="n">
        <f aca="false">'CalLite Replacement'!H84</f>
        <v>14.34</v>
      </c>
      <c r="L119" s="24" t="n">
        <f aca="false">'CalLite Replacement'!I255</f>
        <v>200</v>
      </c>
      <c r="M119" s="24" t="n">
        <f aca="false">'CalLite Replacement'!J141</f>
        <v>270.2188278</v>
      </c>
      <c r="N119" s="24" t="n">
        <f aca="false">'CalLite Replacement'!K249</f>
        <v>406.3514367</v>
      </c>
      <c r="O119" s="24" t="n">
        <f aca="false">'CalLite Replacement'!L249</f>
        <v>306.302831</v>
      </c>
      <c r="P119" s="24" t="n">
        <f aca="false">'CalLite Replacement'!M249</f>
        <v>171.3107492</v>
      </c>
      <c r="Q119" s="24" t="n">
        <f aca="false">'CalLite Replacement'!N249</f>
        <v>45.96679534</v>
      </c>
      <c r="R119" s="24" t="n">
        <f aca="false">'CalLite Replacement'!O123</f>
        <v>3576</v>
      </c>
      <c r="S119" s="24" t="n">
        <f aca="false">'CalLite Replacement'!P165</f>
        <v>244</v>
      </c>
      <c r="T119" s="24" t="n">
        <f aca="false">'CalLite Replacement'!Q249</f>
        <v>145.5807079</v>
      </c>
      <c r="U119" s="39" t="n">
        <v>481</v>
      </c>
      <c r="V119" s="24" t="n">
        <f aca="false">'CalLite Replacement'!R249</f>
        <v>30.95284147</v>
      </c>
      <c r="W119" s="24" t="n">
        <f aca="false">'CalLite Replacement'!S173</f>
        <v>8868</v>
      </c>
      <c r="X119" s="24" t="n">
        <f aca="false">'CalLite Replacement'!T215</f>
        <v>6362</v>
      </c>
      <c r="Y119" s="24" t="n">
        <f aca="false">'CalLite Replacement'!U100</f>
        <v>15513</v>
      </c>
      <c r="Z119" s="24" t="n">
        <f aca="false">'CalLite Replacement'!V35</f>
        <v>1130</v>
      </c>
      <c r="AA119" s="24" t="n">
        <f aca="false">'CalLite Replacement'!W91</f>
        <v>1395</v>
      </c>
      <c r="AB119" s="24" t="n">
        <f aca="false">'CalLite Replacement'!X47</f>
        <v>551.3</v>
      </c>
      <c r="AC119" s="24" t="n">
        <f aca="false">'CalLite Replacement'!Y260</f>
        <v>216.3066973</v>
      </c>
      <c r="AD119" s="24" t="n">
        <f aca="false">'CalLite Replacement'!Z249</f>
        <v>141.6533161</v>
      </c>
      <c r="AE119" s="24" t="n">
        <f aca="false">'CalLite Replacement'!AA195</f>
        <v>300</v>
      </c>
      <c r="AF119" s="24" t="n">
        <f aca="false">'CalLite Replacement'!AB102</f>
        <v>1415</v>
      </c>
    </row>
    <row r="120" customFormat="false" ht="15" hidden="false" customHeight="false" outlineLevel="0" collapsed="false">
      <c r="A120" s="40" t="n">
        <v>11870</v>
      </c>
      <c r="B120" s="24" t="n">
        <f aca="false">B119+1</f>
        <v>114</v>
      </c>
      <c r="C120" s="17" t="n">
        <f aca="false">B120/($B$1+1)</f>
        <v>0.430188679245283</v>
      </c>
      <c r="D120" s="24" t="n">
        <f aca="false">'CalLite Replacement'!B276</f>
        <v>2284</v>
      </c>
      <c r="E120" s="24" t="n">
        <f aca="false">'CalLite Replacement'!C207</f>
        <v>68.64878529</v>
      </c>
      <c r="F120" s="24" t="n">
        <f aca="false">'CalLite Replacement'!D207</f>
        <v>227.2432804</v>
      </c>
      <c r="G120" s="38" t="n">
        <v>32.8367213114754</v>
      </c>
      <c r="H120" s="24" t="n">
        <f aca="false">'CalLite Replacement'!E101</f>
        <v>333.6545541</v>
      </c>
      <c r="I120" s="24" t="n">
        <f aca="false">'CalLite Replacement'!F95</f>
        <v>64.58700764</v>
      </c>
      <c r="J120" s="24" t="n">
        <f aca="false">'CalLite Replacement'!G95</f>
        <v>137.7296582</v>
      </c>
      <c r="K120" s="24" t="n">
        <f aca="false">'CalLite Replacement'!H37</f>
        <v>14.23</v>
      </c>
      <c r="L120" s="24" t="n">
        <f aca="false">'CalLite Replacement'!I256</f>
        <v>200</v>
      </c>
      <c r="M120" s="24" t="n">
        <f aca="false">'CalLite Replacement'!J105</f>
        <v>269.0995818</v>
      </c>
      <c r="N120" s="24" t="n">
        <f aca="false">'CalLite Replacement'!K207</f>
        <v>406.2887192</v>
      </c>
      <c r="O120" s="24" t="n">
        <f aca="false">'CalLite Replacement'!L207</f>
        <v>306.2555553</v>
      </c>
      <c r="P120" s="24" t="n">
        <f aca="false">'CalLite Replacement'!M207</f>
        <v>171.2843086</v>
      </c>
      <c r="Q120" s="24" t="n">
        <f aca="false">'CalLite Replacement'!N207</f>
        <v>45.95970068</v>
      </c>
      <c r="R120" s="24" t="n">
        <f aca="false">'CalLite Replacement'!O164</f>
        <v>3513</v>
      </c>
      <c r="S120" s="24" t="n">
        <f aca="false">'CalLite Replacement'!P159</f>
        <v>243.9</v>
      </c>
      <c r="T120" s="24" t="n">
        <f aca="false">'CalLite Replacement'!Q207</f>
        <v>145.5582385</v>
      </c>
      <c r="U120" s="39" t="n">
        <v>481</v>
      </c>
      <c r="V120" s="24" t="n">
        <f aca="false">'CalLite Replacement'!R207</f>
        <v>30.94806411</v>
      </c>
      <c r="W120" s="24" t="n">
        <f aca="false">'CalLite Replacement'!S216</f>
        <v>8838</v>
      </c>
      <c r="X120" s="24" t="n">
        <f aca="false">'CalLite Replacement'!T42</f>
        <v>6360</v>
      </c>
      <c r="Y120" s="24" t="n">
        <f aca="false">'CalLite Replacement'!U34</f>
        <v>15441</v>
      </c>
      <c r="Z120" s="24" t="n">
        <f aca="false">'CalLite Replacement'!V253</f>
        <v>1128</v>
      </c>
      <c r="AA120" s="24" t="n">
        <f aca="false">'CalLite Replacement'!W169</f>
        <v>1370</v>
      </c>
      <c r="AB120" s="24" t="n">
        <f aca="false">'CalLite Replacement'!X191</f>
        <v>550.9</v>
      </c>
      <c r="AC120" s="24" t="n">
        <f aca="false">'CalLite Replacement'!Y95</f>
        <v>215.9747691</v>
      </c>
      <c r="AD120" s="24" t="n">
        <f aca="false">'CalLite Replacement'!Z207</f>
        <v>141.6314529</v>
      </c>
      <c r="AE120" s="24" t="n">
        <f aca="false">'CalLite Replacement'!AA207</f>
        <v>300</v>
      </c>
      <c r="AF120" s="24" t="n">
        <f aca="false">'CalLite Replacement'!AB271</f>
        <v>1355</v>
      </c>
    </row>
    <row r="121" customFormat="false" ht="15" hidden="false" customHeight="false" outlineLevel="0" collapsed="false">
      <c r="A121" s="40" t="n">
        <v>11901</v>
      </c>
      <c r="B121" s="24" t="n">
        <f aca="false">B120+1</f>
        <v>115</v>
      </c>
      <c r="C121" s="17" t="n">
        <f aca="false">B121/($B$1+1)</f>
        <v>0.433962264150943</v>
      </c>
      <c r="D121" s="24" t="n">
        <f aca="false">'CalLite Replacement'!B47</f>
        <v>2213</v>
      </c>
      <c r="E121" s="24" t="n">
        <f aca="false">'CalLite Replacement'!C68</f>
        <v>67.86350124</v>
      </c>
      <c r="F121" s="24" t="n">
        <f aca="false">'CalLite Replacement'!D68</f>
        <v>224.6438095</v>
      </c>
      <c r="G121" s="38" t="n">
        <v>32.4683606557377</v>
      </c>
      <c r="H121" s="24" t="n">
        <f aca="false">'CalLite Replacement'!E74</f>
        <v>326.7836863</v>
      </c>
      <c r="I121" s="24" t="n">
        <f aca="false">'CalLite Replacement'!F164</f>
        <v>63.62010442</v>
      </c>
      <c r="J121" s="24" t="n">
        <f aca="false">'CalLite Replacement'!G164</f>
        <v>135.6677691</v>
      </c>
      <c r="K121" s="24" t="n">
        <f aca="false">'CalLite Replacement'!H180</f>
        <v>14.22</v>
      </c>
      <c r="L121" s="24" t="n">
        <f aca="false">'CalLite Replacement'!I257</f>
        <v>200</v>
      </c>
      <c r="M121" s="24" t="n">
        <f aca="false">'CalLite Replacement'!J242</f>
        <v>263.5453926</v>
      </c>
      <c r="N121" s="24" t="n">
        <f aca="false">'CalLite Replacement'!K68</f>
        <v>401.6411198</v>
      </c>
      <c r="O121" s="24" t="n">
        <f aca="false">'CalLite Replacement'!L68</f>
        <v>302.7522508</v>
      </c>
      <c r="P121" s="24" t="n">
        <f aca="false">'CalLite Replacement'!M68</f>
        <v>169.324961</v>
      </c>
      <c r="Q121" s="24" t="n">
        <f aca="false">'CalLite Replacement'!N68</f>
        <v>45.43396057</v>
      </c>
      <c r="R121" s="24" t="n">
        <f aca="false">'CalLite Replacement'!O196</f>
        <v>3420</v>
      </c>
      <c r="S121" s="24" t="n">
        <f aca="false">'CalLite Replacement'!P110</f>
        <v>242.4</v>
      </c>
      <c r="T121" s="24" t="n">
        <f aca="false">'CalLite Replacement'!Q68</f>
        <v>143.8931753</v>
      </c>
      <c r="U121" s="39" t="n">
        <v>474</v>
      </c>
      <c r="V121" s="24" t="n">
        <f aca="false">'CalLite Replacement'!R68</f>
        <v>30.59404443</v>
      </c>
      <c r="W121" s="24" t="n">
        <f aca="false">'CalLite Replacement'!S36</f>
        <v>8788</v>
      </c>
      <c r="X121" s="24" t="n">
        <f aca="false">'CalLite Replacement'!T231</f>
        <v>6348</v>
      </c>
      <c r="Y121" s="24" t="n">
        <f aca="false">'CalLite Replacement'!U231</f>
        <v>15422</v>
      </c>
      <c r="Z121" s="24" t="n">
        <f aca="false">'CalLite Replacement'!V178</f>
        <v>1119</v>
      </c>
      <c r="AA121" s="24" t="n">
        <f aca="false">'CalLite Replacement'!W61</f>
        <v>1367</v>
      </c>
      <c r="AB121" s="24" t="n">
        <f aca="false">'CalLite Replacement'!X101</f>
        <v>549.3</v>
      </c>
      <c r="AC121" s="24" t="n">
        <f aca="false">'CalLite Replacement'!Y164</f>
        <v>212.7415074</v>
      </c>
      <c r="AD121" s="24" t="n">
        <f aca="false">'CalLite Replacement'!Z68</f>
        <v>140.0113089</v>
      </c>
      <c r="AE121" s="24" t="n">
        <f aca="false">'CalLite Replacement'!AA219</f>
        <v>300</v>
      </c>
      <c r="AF121" s="24" t="n">
        <f aca="false">'CalLite Replacement'!AB29</f>
        <v>1329</v>
      </c>
    </row>
    <row r="122" customFormat="false" ht="15" hidden="false" customHeight="false" outlineLevel="0" collapsed="false">
      <c r="A122" s="40" t="n">
        <v>11932</v>
      </c>
      <c r="B122" s="24" t="n">
        <f aca="false">B121+1</f>
        <v>116</v>
      </c>
      <c r="C122" s="17" t="n">
        <f aca="false">B122/($B$1+1)</f>
        <v>0.437735849056604</v>
      </c>
      <c r="D122" s="24" t="n">
        <f aca="false">'CalLite Replacement'!B271</f>
        <v>2202</v>
      </c>
      <c r="E122" s="24" t="n">
        <f aca="false">'CalLite Replacement'!C164</f>
        <v>67.50385689</v>
      </c>
      <c r="F122" s="24" t="n">
        <f aca="false">'CalLite Replacement'!D164</f>
        <v>223.4533039</v>
      </c>
      <c r="G122" s="38" t="n">
        <v>32.0298360655738</v>
      </c>
      <c r="H122" s="24" t="n">
        <f aca="false">'CalLite Replacement'!E128</f>
        <v>320.636337</v>
      </c>
      <c r="I122" s="24" t="n">
        <f aca="false">'CalLite Replacement'!F199</f>
        <v>63.52161702</v>
      </c>
      <c r="J122" s="24" t="n">
        <f aca="false">'CalLite Replacement'!G199</f>
        <v>135.457748</v>
      </c>
      <c r="K122" s="24" t="n">
        <f aca="false">'CalLite Replacement'!H157</f>
        <v>14.19</v>
      </c>
      <c r="L122" s="24" t="n">
        <f aca="false">'CalLite Replacement'!I258</f>
        <v>200</v>
      </c>
      <c r="M122" s="24" t="n">
        <f aca="false">'CalLite Replacement'!J227</f>
        <v>260.8500624</v>
      </c>
      <c r="N122" s="24" t="n">
        <f aca="false">'CalLite Replacement'!K164</f>
        <v>399.5126125</v>
      </c>
      <c r="O122" s="24" t="n">
        <f aca="false">'CalLite Replacement'!L164</f>
        <v>301.1478075</v>
      </c>
      <c r="P122" s="24" t="n">
        <f aca="false">'CalLite Replacement'!M164</f>
        <v>168.427619</v>
      </c>
      <c r="Q122" s="24" t="n">
        <f aca="false">'CalLite Replacement'!N164</f>
        <v>45.19318214</v>
      </c>
      <c r="R122" s="24" t="n">
        <f aca="false">'CalLite Replacement'!O57</f>
        <v>3318</v>
      </c>
      <c r="S122" s="24" t="n">
        <f aca="false">'CalLite Replacement'!P271</f>
        <v>239.7</v>
      </c>
      <c r="T122" s="24" t="n">
        <f aca="false">'CalLite Replacement'!Q164</f>
        <v>143.1306098</v>
      </c>
      <c r="U122" s="39" t="n">
        <v>469</v>
      </c>
      <c r="V122" s="24" t="n">
        <f aca="false">'CalLite Replacement'!R164</f>
        <v>30.43191051</v>
      </c>
      <c r="W122" s="24" t="n">
        <f aca="false">'CalLite Replacement'!S60</f>
        <v>8768</v>
      </c>
      <c r="X122" s="24" t="n">
        <f aca="false">'CalLite Replacement'!T227</f>
        <v>6346</v>
      </c>
      <c r="Y122" s="24" t="n">
        <f aca="false">'CalLite Replacement'!U65</f>
        <v>15357</v>
      </c>
      <c r="Z122" s="24" t="n">
        <f aca="false">'CalLite Replacement'!V39</f>
        <v>1116</v>
      </c>
      <c r="AA122" s="24" t="n">
        <f aca="false">'CalLite Replacement'!W222</f>
        <v>1362</v>
      </c>
      <c r="AB122" s="24" t="n">
        <f aca="false">'CalLite Replacement'!X90</f>
        <v>525.5</v>
      </c>
      <c r="AC122" s="24" t="n">
        <f aca="false">'CalLite Replacement'!Y199</f>
        <v>212.4121719</v>
      </c>
      <c r="AD122" s="24" t="n">
        <f aca="false">'CalLite Replacement'!Z164</f>
        <v>139.2693154</v>
      </c>
      <c r="AE122" s="24" t="n">
        <f aca="false">'CalLite Replacement'!AA222</f>
        <v>300</v>
      </c>
      <c r="AF122" s="24" t="n">
        <f aca="false">'CalLite Replacement'!AB28</f>
        <v>1284</v>
      </c>
    </row>
    <row r="123" customFormat="false" ht="15" hidden="false" customHeight="false" outlineLevel="0" collapsed="false">
      <c r="A123" s="40" t="n">
        <v>11962</v>
      </c>
      <c r="B123" s="24" t="n">
        <f aca="false">B122+1</f>
        <v>117</v>
      </c>
      <c r="C123" s="17" t="n">
        <f aca="false">B123/($B$1+1)</f>
        <v>0.441509433962264</v>
      </c>
      <c r="D123" s="24" t="n">
        <f aca="false">'CalLite Replacement'!B114</f>
        <v>2181</v>
      </c>
      <c r="E123" s="24" t="n">
        <f aca="false">'CalLite Replacement'!C44</f>
        <v>67.31705231</v>
      </c>
      <c r="F123" s="24" t="n">
        <f aca="false">'CalLite Replacement'!D44</f>
        <v>222.8349377</v>
      </c>
      <c r="G123" s="38" t="n">
        <v>31.1527868852459</v>
      </c>
      <c r="H123" s="24" t="n">
        <f aca="false">'CalLite Replacement'!E256</f>
        <v>318.8318526</v>
      </c>
      <c r="I123" s="24" t="n">
        <f aca="false">'CalLite Replacement'!F277</f>
        <v>60.12534871</v>
      </c>
      <c r="J123" s="24" t="n">
        <f aca="false">'CalLite Replacement'!G277</f>
        <v>128.2153181</v>
      </c>
      <c r="K123" s="24" t="n">
        <f aca="false">'CalLite Replacement'!H203</f>
        <v>13.94</v>
      </c>
      <c r="L123" s="24" t="n">
        <f aca="false">'CalLite Replacement'!I259</f>
        <v>200</v>
      </c>
      <c r="M123" s="24" t="n">
        <f aca="false">'CalLite Replacement'!J201</f>
        <v>260.4101512</v>
      </c>
      <c r="N123" s="24" t="n">
        <f aca="false">'CalLite Replacement'!K44</f>
        <v>398.4070344</v>
      </c>
      <c r="O123" s="24" t="n">
        <f aca="false">'CalLite Replacement'!L44</f>
        <v>300.314436</v>
      </c>
      <c r="P123" s="24" t="n">
        <f aca="false">'CalLite Replacement'!M44</f>
        <v>167.9615264</v>
      </c>
      <c r="Q123" s="24" t="n">
        <f aca="false">'CalLite Replacement'!N44</f>
        <v>45.06811827</v>
      </c>
      <c r="R123" s="24" t="n">
        <f aca="false">'CalLite Replacement'!O136</f>
        <v>3288</v>
      </c>
      <c r="S123" s="24" t="n">
        <f aca="false">'CalLite Replacement'!P170</f>
        <v>238.8</v>
      </c>
      <c r="T123" s="24" t="n">
        <f aca="false">'CalLite Replacement'!Q44</f>
        <v>142.734522</v>
      </c>
      <c r="U123" s="39" t="n">
        <v>463</v>
      </c>
      <c r="V123" s="24" t="n">
        <f aca="false">'CalLite Replacement'!R44</f>
        <v>30.34769576</v>
      </c>
      <c r="W123" s="24" t="n">
        <f aca="false">'CalLite Replacement'!S149</f>
        <v>8742</v>
      </c>
      <c r="X123" s="24" t="n">
        <f aca="false">'CalLite Replacement'!T160</f>
        <v>6321</v>
      </c>
      <c r="Y123" s="24" t="n">
        <f aca="false">'CalLite Replacement'!U263</f>
        <v>15322</v>
      </c>
      <c r="Z123" s="24" t="n">
        <f aca="false">'CalLite Replacement'!V203</f>
        <v>1102</v>
      </c>
      <c r="AA123" s="24" t="n">
        <f aca="false">'CalLite Replacement'!W252</f>
        <v>1355</v>
      </c>
      <c r="AB123" s="24" t="n">
        <f aca="false">'CalLite Replacement'!X59</f>
        <v>522.5</v>
      </c>
      <c r="AC123" s="24" t="n">
        <f aca="false">'CalLite Replacement'!Y277</f>
        <v>201.0552707</v>
      </c>
      <c r="AD123" s="24" t="n">
        <f aca="false">'CalLite Replacement'!Z44</f>
        <v>138.883913</v>
      </c>
      <c r="AE123" s="24" t="n">
        <f aca="false">'CalLite Replacement'!AA243</f>
        <v>300</v>
      </c>
      <c r="AF123" s="24" t="n">
        <f aca="false">'CalLite Replacement'!AB227</f>
        <v>1264</v>
      </c>
    </row>
    <row r="124" customFormat="false" ht="15" hidden="false" customHeight="false" outlineLevel="0" collapsed="false">
      <c r="A124" s="40" t="n">
        <v>11993</v>
      </c>
      <c r="B124" s="24" t="n">
        <f aca="false">B123+1</f>
        <v>118</v>
      </c>
      <c r="C124" s="17" t="n">
        <f aca="false">B124/($B$1+1)</f>
        <v>0.445283018867925</v>
      </c>
      <c r="D124" s="24" t="n">
        <f aca="false">'CalLite Replacement'!B224</f>
        <v>2130</v>
      </c>
      <c r="E124" s="24" t="n">
        <f aca="false">'CalLite Replacement'!C242</f>
        <v>67.13769547</v>
      </c>
      <c r="F124" s="24" t="n">
        <f aca="false">'CalLite Replacement'!D242</f>
        <v>222.2412253</v>
      </c>
      <c r="G124" s="38" t="n">
        <v>30.3985245901639</v>
      </c>
      <c r="H124" s="24" t="n">
        <f aca="false">'CalLite Replacement'!E242</f>
        <v>317.2667384</v>
      </c>
      <c r="I124" s="24" t="n">
        <f aca="false">'CalLite Replacement'!F196</f>
        <v>59.11542574</v>
      </c>
      <c r="J124" s="24" t="n">
        <f aca="false">'CalLite Replacement'!G196</f>
        <v>126.0616907</v>
      </c>
      <c r="K124" s="24" t="n">
        <f aca="false">'CalLite Replacement'!H61</f>
        <v>13.83</v>
      </c>
      <c r="L124" s="24" t="n">
        <f aca="false">'CalLite Replacement'!I260</f>
        <v>200</v>
      </c>
      <c r="M124" s="24" t="n">
        <f aca="false">'CalLite Replacement'!J262</f>
        <v>258.5919638</v>
      </c>
      <c r="N124" s="24" t="n">
        <f aca="false">'CalLite Replacement'!K242</f>
        <v>397.3455347</v>
      </c>
      <c r="O124" s="24" t="n">
        <f aca="false">'CalLite Replacement'!L242</f>
        <v>299.5142903</v>
      </c>
      <c r="P124" s="24" t="n">
        <f aca="false">'CalLite Replacement'!M242</f>
        <v>167.5140165</v>
      </c>
      <c r="Q124" s="24" t="n">
        <f aca="false">'CalLite Replacement'!N242</f>
        <v>44.9480406</v>
      </c>
      <c r="R124" s="24" t="n">
        <f aca="false">'CalLite Replacement'!O138</f>
        <v>3284</v>
      </c>
      <c r="S124" s="24" t="n">
        <f aca="false">'CalLite Replacement'!P98</f>
        <v>236.1</v>
      </c>
      <c r="T124" s="24" t="n">
        <f aca="false">'CalLite Replacement'!Q242</f>
        <v>142.3542259</v>
      </c>
      <c r="U124" s="39" t="n">
        <v>454</v>
      </c>
      <c r="V124" s="24" t="n">
        <f aca="false">'CalLite Replacement'!R242</f>
        <v>30.26683859</v>
      </c>
      <c r="W124" s="24" t="n">
        <f aca="false">'CalLite Replacement'!S236</f>
        <v>8739</v>
      </c>
      <c r="X124" s="24" t="n">
        <f aca="false">'CalLite Replacement'!T51</f>
        <v>6314</v>
      </c>
      <c r="Y124" s="24" t="n">
        <f aca="false">'CalLite Replacement'!U82</f>
        <v>15272</v>
      </c>
      <c r="Z124" s="24" t="n">
        <f aca="false">'CalLite Replacement'!V131</f>
        <v>1101</v>
      </c>
      <c r="AA124" s="24" t="n">
        <f aca="false">'CalLite Replacement'!W99</f>
        <v>1349</v>
      </c>
      <c r="AB124" s="24" t="n">
        <f aca="false">'CalLite Replacement'!X223</f>
        <v>521.5</v>
      </c>
      <c r="AC124" s="24" t="n">
        <f aca="false">'CalLite Replacement'!Y196</f>
        <v>197.6781537</v>
      </c>
      <c r="AD124" s="24" t="n">
        <f aca="false">'CalLite Replacement'!Z242</f>
        <v>138.5138763</v>
      </c>
      <c r="AE124" s="24" t="n">
        <f aca="false">'CalLite Replacement'!AA255</f>
        <v>300</v>
      </c>
      <c r="AF124" s="24" t="n">
        <f aca="false">'CalLite Replacement'!AB119</f>
        <v>1202</v>
      </c>
    </row>
    <row r="125" customFormat="false" ht="15" hidden="false" customHeight="false" outlineLevel="0" collapsed="false">
      <c r="A125" s="40" t="n">
        <v>12023</v>
      </c>
      <c r="B125" s="24" t="n">
        <f aca="false">B124+1</f>
        <v>119</v>
      </c>
      <c r="C125" s="17" t="n">
        <f aca="false">B125/($B$1+1)</f>
        <v>0.449056603773585</v>
      </c>
      <c r="D125" s="24" t="n">
        <f aca="false">'CalLite Replacement'!B246</f>
        <v>2089</v>
      </c>
      <c r="E125" s="24" t="n">
        <f aca="false">'CalLite Replacement'!C260</f>
        <v>65.68487686</v>
      </c>
      <c r="F125" s="24" t="n">
        <f aca="false">'CalLite Replacement'!D260</f>
        <v>217.4320613</v>
      </c>
      <c r="G125" s="38" t="n">
        <v>30.2406557377049</v>
      </c>
      <c r="H125" s="24" t="n">
        <f aca="false">'CalLite Replacement'!E129</f>
        <v>312.8966839</v>
      </c>
      <c r="I125" s="24" t="n">
        <f aca="false">'CalLite Replacement'!F125</f>
        <v>58.93497844</v>
      </c>
      <c r="J125" s="24" t="n">
        <f aca="false">'CalLite Replacement'!G125</f>
        <v>125.6768928</v>
      </c>
      <c r="K125" s="24" t="n">
        <f aca="false">'CalLite Replacement'!H156</f>
        <v>13.75</v>
      </c>
      <c r="L125" s="24" t="n">
        <f aca="false">'CalLite Replacement'!I266</f>
        <v>200</v>
      </c>
      <c r="M125" s="24" t="n">
        <f aca="false">'CalLite Replacement'!J147</f>
        <v>256.269833</v>
      </c>
      <c r="N125" s="24" t="n">
        <f aca="false">'CalLite Replacement'!K260</f>
        <v>388.7472207</v>
      </c>
      <c r="O125" s="24" t="n">
        <f aca="false">'CalLite Replacement'!L260</f>
        <v>293.0329845</v>
      </c>
      <c r="P125" s="24" t="n">
        <f aca="false">'CalLite Replacement'!M260</f>
        <v>163.8891157</v>
      </c>
      <c r="Q125" s="24" t="n">
        <f aca="false">'CalLite Replacement'!N260</f>
        <v>43.97539252</v>
      </c>
      <c r="R125" s="24" t="n">
        <f aca="false">'CalLite Replacement'!O139</f>
        <v>3284</v>
      </c>
      <c r="S125" s="24" t="n">
        <f aca="false">'CalLite Replacement'!P74</f>
        <v>235.7</v>
      </c>
      <c r="T125" s="24" t="n">
        <f aca="false">'CalLite Replacement'!Q260</f>
        <v>139.2737676</v>
      </c>
      <c r="U125" s="39" t="n">
        <v>451</v>
      </c>
      <c r="V125" s="24" t="n">
        <f aca="false">'CalLite Replacement'!R260</f>
        <v>29.61188274</v>
      </c>
      <c r="W125" s="24" t="n">
        <f aca="false">'CalLite Replacement'!S272</f>
        <v>8504</v>
      </c>
      <c r="X125" s="24" t="n">
        <f aca="false">'CalLite Replacement'!T101</f>
        <v>6311</v>
      </c>
      <c r="Y125" s="24" t="n">
        <f aca="false">'CalLite Replacement'!U119</f>
        <v>15222</v>
      </c>
      <c r="Z125" s="24" t="n">
        <f aca="false">'CalLite Replacement'!V202</f>
        <v>1097</v>
      </c>
      <c r="AA125" s="24" t="n">
        <f aca="false">'CalLite Replacement'!W133</f>
        <v>1348</v>
      </c>
      <c r="AB125" s="24" t="n">
        <f aca="false">'CalLite Replacement'!X41</f>
        <v>484</v>
      </c>
      <c r="AC125" s="24" t="n">
        <f aca="false">'CalLite Replacement'!Y125</f>
        <v>197.0747496</v>
      </c>
      <c r="AD125" s="24" t="n">
        <f aca="false">'CalLite Replacement'!Z260</f>
        <v>135.5165209</v>
      </c>
      <c r="AE125" s="24" t="n">
        <f aca="false">'CalLite Replacement'!AA258</f>
        <v>300</v>
      </c>
      <c r="AF125" s="24" t="n">
        <f aca="false">'CalLite Replacement'!AB243</f>
        <v>1200</v>
      </c>
    </row>
    <row r="126" customFormat="false" ht="15" hidden="false" customHeight="false" outlineLevel="0" collapsed="false">
      <c r="A126" s="40" t="n">
        <v>12054</v>
      </c>
      <c r="B126" s="24" t="n">
        <f aca="false">B125+1</f>
        <v>120</v>
      </c>
      <c r="C126" s="17" t="n">
        <f aca="false">B126/($B$1+1)</f>
        <v>0.452830188679245</v>
      </c>
      <c r="D126" s="24" t="n">
        <f aca="false">'CalLite Replacement'!B239</f>
        <v>2050</v>
      </c>
      <c r="E126" s="24" t="n">
        <f aca="false">'CalLite Replacement'!C172</f>
        <v>64.38383665</v>
      </c>
      <c r="F126" s="24" t="n">
        <f aca="false">'CalLite Replacement'!D172</f>
        <v>213.1253188</v>
      </c>
      <c r="G126" s="38" t="n">
        <v>29.9775409836066</v>
      </c>
      <c r="H126" s="24" t="n">
        <f aca="false">'CalLite Replacement'!E189</f>
        <v>310.5839317</v>
      </c>
      <c r="I126" s="24" t="n">
        <f aca="false">'CalLite Replacement'!F250</f>
        <v>58.74534313</v>
      </c>
      <c r="J126" s="24" t="n">
        <f aca="false">'CalLite Replacement'!G250</f>
        <v>125.2725018</v>
      </c>
      <c r="K126" s="24" t="n">
        <f aca="false">'CalLite Replacement'!H205</f>
        <v>13.7</v>
      </c>
      <c r="L126" s="24" t="n">
        <f aca="false">'CalLite Replacement'!I267</f>
        <v>200</v>
      </c>
      <c r="M126" s="24" t="n">
        <f aca="false">'CalLite Replacement'!J88</f>
        <v>255.9221814</v>
      </c>
      <c r="N126" s="24" t="n">
        <f aca="false">'CalLite Replacement'!K172</f>
        <v>381.047187</v>
      </c>
      <c r="O126" s="24" t="n">
        <f aca="false">'CalLite Replacement'!L172</f>
        <v>287.2287916</v>
      </c>
      <c r="P126" s="24" t="n">
        <f aca="false">'CalLite Replacement'!M172</f>
        <v>160.6429145</v>
      </c>
      <c r="Q126" s="24" t="n">
        <f aca="false">'CalLite Replacement'!N172</f>
        <v>43.10435864</v>
      </c>
      <c r="R126" s="24" t="n">
        <f aca="false">'CalLite Replacement'!O137</f>
        <v>3283</v>
      </c>
      <c r="S126" s="24" t="n">
        <f aca="false">'CalLite Replacement'!P38</f>
        <v>235.6</v>
      </c>
      <c r="T126" s="24" t="n">
        <f aca="false">'CalLite Replacement'!Q172</f>
        <v>136.51513</v>
      </c>
      <c r="U126" s="39" t="n">
        <v>443</v>
      </c>
      <c r="V126" s="24" t="n">
        <f aca="false">'CalLite Replacement'!R172</f>
        <v>29.02535123</v>
      </c>
      <c r="W126" s="24" t="n">
        <f aca="false">'CalLite Replacement'!S264</f>
        <v>8438</v>
      </c>
      <c r="X126" s="24" t="n">
        <f aca="false">'CalLite Replacement'!T257</f>
        <v>6255</v>
      </c>
      <c r="Y126" s="24" t="n">
        <f aca="false">'CalLite Replacement'!U226</f>
        <v>15119</v>
      </c>
      <c r="Z126" s="24" t="n">
        <f aca="false">'CalLite Replacement'!V142</f>
        <v>1086</v>
      </c>
      <c r="AA126" s="24" t="n">
        <f aca="false">'CalLite Replacement'!W191</f>
        <v>1348</v>
      </c>
      <c r="AB126" s="24" t="n">
        <f aca="false">'CalLite Replacement'!X64</f>
        <v>461.2</v>
      </c>
      <c r="AC126" s="24" t="n">
        <f aca="false">'CalLite Replacement'!Y250</f>
        <v>196.4406214</v>
      </c>
      <c r="AD126" s="24" t="n">
        <f aca="false">'CalLite Replacement'!Z172</f>
        <v>132.8323042</v>
      </c>
      <c r="AE126" s="24" t="n">
        <f aca="false">'CalLite Replacement'!AA259</f>
        <v>300</v>
      </c>
      <c r="AF126" s="24" t="n">
        <f aca="false">'CalLite Replacement'!AB257</f>
        <v>1196</v>
      </c>
    </row>
    <row r="127" customFormat="false" ht="15" hidden="false" customHeight="false" outlineLevel="0" collapsed="false">
      <c r="A127" s="40" t="n">
        <v>12085</v>
      </c>
      <c r="B127" s="24" t="n">
        <f aca="false">B126+1</f>
        <v>121</v>
      </c>
      <c r="C127" s="17" t="n">
        <f aca="false">B127/($B$1+1)</f>
        <v>0.456603773584906</v>
      </c>
      <c r="D127" s="24" t="n">
        <f aca="false">'CalLite Replacement'!B195</f>
        <v>1978</v>
      </c>
      <c r="E127" s="24" t="n">
        <f aca="false">'CalLite Replacement'!C102</f>
        <v>63.72347287</v>
      </c>
      <c r="F127" s="24" t="n">
        <f aca="false">'CalLite Replacement'!D102</f>
        <v>210.9393626</v>
      </c>
      <c r="G127" s="38" t="n">
        <v>29.2408196721311</v>
      </c>
      <c r="H127" s="24" t="n">
        <f aca="false">'CalLite Replacement'!E147</f>
        <v>303.1802141</v>
      </c>
      <c r="I127" s="24" t="n">
        <f aca="false">'CalLite Replacement'!F242</f>
        <v>58.57094405</v>
      </c>
      <c r="J127" s="24" t="n">
        <f aca="false">'CalLite Replacement'!G242</f>
        <v>124.9006015</v>
      </c>
      <c r="K127" s="24" t="n">
        <f aca="false">'CalLite Replacement'!H216</f>
        <v>13.7</v>
      </c>
      <c r="L127" s="24" t="n">
        <f aca="false">'CalLite Replacement'!I268</f>
        <v>200</v>
      </c>
      <c r="M127" s="24" t="n">
        <f aca="false">'CalLite Replacement'!J212</f>
        <v>255.6197011</v>
      </c>
      <c r="N127" s="24" t="n">
        <f aca="false">'CalLite Replacement'!K102</f>
        <v>377.1389117</v>
      </c>
      <c r="O127" s="24" t="n">
        <f aca="false">'CalLite Replacement'!L102</f>
        <v>284.2827806</v>
      </c>
      <c r="P127" s="24" t="n">
        <f aca="false">'CalLite Replacement'!M102</f>
        <v>158.9952531</v>
      </c>
      <c r="Q127" s="24" t="n">
        <f aca="false">'CalLite Replacement'!N102</f>
        <v>42.66225144</v>
      </c>
      <c r="R127" s="24" t="n">
        <f aca="false">'CalLite Replacement'!O246</f>
        <v>3210</v>
      </c>
      <c r="S127" s="24" t="n">
        <f aca="false">'CalLite Replacement'!P219</f>
        <v>234.2</v>
      </c>
      <c r="T127" s="24" t="n">
        <f aca="false">'CalLite Replacement'!Q102</f>
        <v>135.1149393</v>
      </c>
      <c r="U127" s="39" t="n">
        <v>442</v>
      </c>
      <c r="V127" s="24" t="n">
        <f aca="false">'CalLite Replacement'!R102</f>
        <v>28.72764777</v>
      </c>
      <c r="W127" s="24" t="n">
        <f aca="false">'CalLite Replacement'!S224</f>
        <v>8419</v>
      </c>
      <c r="X127" s="24" t="n">
        <f aca="false">'CalLite Replacement'!T214</f>
        <v>6232</v>
      </c>
      <c r="Y127" s="24" t="n">
        <f aca="false">'CalLite Replacement'!U195</f>
        <v>15044</v>
      </c>
      <c r="Z127" s="24" t="n">
        <f aca="false">'CalLite Replacement'!V215</f>
        <v>1079</v>
      </c>
      <c r="AA127" s="24" t="n">
        <f aca="false">'CalLite Replacement'!W227</f>
        <v>1346</v>
      </c>
      <c r="AB127" s="24" t="n">
        <f aca="false">'CalLite Replacement'!X110</f>
        <v>450.2</v>
      </c>
      <c r="AC127" s="24" t="n">
        <f aca="false">'CalLite Replacement'!Y242</f>
        <v>195.8574422</v>
      </c>
      <c r="AD127" s="24" t="n">
        <f aca="false">'CalLite Replacement'!Z102</f>
        <v>131.469887</v>
      </c>
      <c r="AE127" s="24" t="n">
        <f aca="false">'CalLite Replacement'!AA22</f>
        <v>250</v>
      </c>
      <c r="AF127" s="24" t="n">
        <f aca="false">'CalLite Replacement'!AB250</f>
        <v>1191</v>
      </c>
    </row>
    <row r="128" customFormat="false" ht="15" hidden="false" customHeight="false" outlineLevel="0" collapsed="false">
      <c r="A128" s="40" t="n">
        <v>12113</v>
      </c>
      <c r="B128" s="24" t="n">
        <f aca="false">B127+1</f>
        <v>122</v>
      </c>
      <c r="C128" s="17" t="n">
        <f aca="false">B128/($B$1+1)</f>
        <v>0.460377358490566</v>
      </c>
      <c r="D128" s="24" t="n">
        <f aca="false">'CalLite Replacement'!B205</f>
        <v>1952</v>
      </c>
      <c r="E128" s="24" t="n">
        <f aca="false">'CalLite Replacement'!C127</f>
        <v>62.05165636</v>
      </c>
      <c r="F128" s="24" t="n">
        <f aca="false">'CalLite Replacement'!D127</f>
        <v>205.4052652</v>
      </c>
      <c r="G128" s="38" t="n">
        <v>27.0832786885246</v>
      </c>
      <c r="H128" s="24" t="n">
        <f aca="false">'CalLite Replacement'!E172</f>
        <v>296.6686415</v>
      </c>
      <c r="I128" s="24" t="n">
        <f aca="false">'CalLite Replacement'!F207</f>
        <v>57.91313803</v>
      </c>
      <c r="J128" s="24" t="n">
        <f aca="false">'CalLite Replacement'!G207</f>
        <v>123.497852</v>
      </c>
      <c r="K128" s="24" t="n">
        <f aca="false">'CalLite Replacement'!H215</f>
        <v>13.42</v>
      </c>
      <c r="L128" s="24" t="n">
        <f aca="false">'CalLite Replacement'!I269</f>
        <v>200</v>
      </c>
      <c r="M128" s="24" t="n">
        <f aca="false">'CalLite Replacement'!J44</f>
        <v>254.1893968</v>
      </c>
      <c r="N128" s="24" t="n">
        <f aca="false">'CalLite Replacement'!K127</f>
        <v>367.2444877</v>
      </c>
      <c r="O128" s="24" t="n">
        <f aca="false">'CalLite Replacement'!L127</f>
        <v>276.8244827</v>
      </c>
      <c r="P128" s="24" t="n">
        <f aca="false">'CalLite Replacement'!M127</f>
        <v>154.8239348</v>
      </c>
      <c r="Q128" s="24" t="n">
        <f aca="false">'CalLite Replacement'!N127</f>
        <v>41.54298639</v>
      </c>
      <c r="R128" s="24" t="n">
        <f aca="false">'CalLite Replacement'!O68</f>
        <v>3199</v>
      </c>
      <c r="S128" s="24" t="n">
        <f aca="false">'CalLite Replacement'!P231</f>
        <v>233.3</v>
      </c>
      <c r="T128" s="24" t="n">
        <f aca="false">'CalLite Replacement'!Q127</f>
        <v>131.5701328</v>
      </c>
      <c r="U128" s="39" t="n">
        <v>438</v>
      </c>
      <c r="V128" s="24" t="n">
        <f aca="false">'CalLite Replacement'!R127</f>
        <v>27.97396387</v>
      </c>
      <c r="W128" s="24" t="n">
        <f aca="false">'CalLite Replacement'!S105</f>
        <v>8137</v>
      </c>
      <c r="X128" s="24" t="n">
        <f aca="false">'CalLite Replacement'!T100</f>
        <v>6211</v>
      </c>
      <c r="Y128" s="24" t="n">
        <f aca="false">'CalLite Replacement'!U24</f>
        <v>14918</v>
      </c>
      <c r="Z128" s="24" t="n">
        <f aca="false">'CalLite Replacement'!V241</f>
        <v>1075</v>
      </c>
      <c r="AA128" s="24" t="n">
        <f aca="false">'CalLite Replacement'!W216</f>
        <v>1342</v>
      </c>
      <c r="AB128" s="24" t="n">
        <f aca="false">'CalLite Replacement'!X204</f>
        <v>444.3</v>
      </c>
      <c r="AC128" s="24" t="n">
        <f aca="false">'CalLite Replacement'!Y207</f>
        <v>193.6577815</v>
      </c>
      <c r="AD128" s="24" t="n">
        <f aca="false">'CalLite Replacement'!Z127</f>
        <v>128.0207102</v>
      </c>
      <c r="AE128" s="24" t="n">
        <f aca="false">'CalLite Replacement'!AA23</f>
        <v>250</v>
      </c>
      <c r="AF128" s="24" t="n">
        <f aca="false">'CalLite Replacement'!AB104</f>
        <v>1182</v>
      </c>
    </row>
    <row r="129" customFormat="false" ht="15" hidden="false" customHeight="false" outlineLevel="0" collapsed="false">
      <c r="A129" s="40" t="n">
        <v>12144</v>
      </c>
      <c r="B129" s="24" t="n">
        <f aca="false">B128+1</f>
        <v>123</v>
      </c>
      <c r="C129" s="17" t="n">
        <f aca="false">B129/($B$1+1)</f>
        <v>0.464150943396226</v>
      </c>
      <c r="D129" s="24" t="n">
        <f aca="false">'CalLite Replacement'!B203</f>
        <v>1906</v>
      </c>
      <c r="E129" s="24" t="n">
        <f aca="false">'CalLite Replacement'!C116</f>
        <v>60.51676044</v>
      </c>
      <c r="F129" s="24" t="n">
        <f aca="false">'CalLite Replacement'!D116</f>
        <v>200.3244064</v>
      </c>
      <c r="G129" s="38" t="n">
        <v>26.8026229508197</v>
      </c>
      <c r="H129" s="24" t="n">
        <f aca="false">'CalLite Replacement'!E200</f>
        <v>283.5690817</v>
      </c>
      <c r="I129" s="24" t="n">
        <f aca="false">'CalLite Replacement'!F114</f>
        <v>57.33136093</v>
      </c>
      <c r="J129" s="24" t="n">
        <f aca="false">'CalLite Replacement'!G114</f>
        <v>122.2572315</v>
      </c>
      <c r="K129" s="24" t="n">
        <f aca="false">'CalLite Replacement'!H240</f>
        <v>13.42</v>
      </c>
      <c r="L129" s="24" t="n">
        <f aca="false">'CalLite Replacement'!I270</f>
        <v>200</v>
      </c>
      <c r="M129" s="24" t="n">
        <f aca="false">'CalLite Replacement'!J171</f>
        <v>252.9548495</v>
      </c>
      <c r="N129" s="24" t="n">
        <f aca="false">'CalLite Replacement'!K116</f>
        <v>358.16041</v>
      </c>
      <c r="O129" s="24" t="n">
        <f aca="false">'CalLite Replacement'!L116</f>
        <v>269.9770141</v>
      </c>
      <c r="P129" s="24" t="n">
        <f aca="false">'CalLite Replacement'!M116</f>
        <v>150.9942445</v>
      </c>
      <c r="Q129" s="24" t="n">
        <f aca="false">'CalLite Replacement'!N116</f>
        <v>40.51538835</v>
      </c>
      <c r="R129" s="24" t="n">
        <f aca="false">'CalLite Replacement'!O154</f>
        <v>3154</v>
      </c>
      <c r="S129" s="24" t="n">
        <f aca="false">'CalLite Replacement'!P50</f>
        <v>230.8</v>
      </c>
      <c r="T129" s="24" t="n">
        <f aca="false">'CalLite Replacement'!Q116</f>
        <v>128.3156433</v>
      </c>
      <c r="U129" s="39" t="n">
        <v>432</v>
      </c>
      <c r="V129" s="24" t="n">
        <f aca="false">'CalLite Replacement'!R116</f>
        <v>27.28200614</v>
      </c>
      <c r="W129" s="24" t="n">
        <f aca="false">'CalLite Replacement'!S93</f>
        <v>8006</v>
      </c>
      <c r="X129" s="24" t="n">
        <f aca="false">'CalLite Replacement'!T194</f>
        <v>6190</v>
      </c>
      <c r="Y129" s="24" t="n">
        <f aca="false">'CalLite Replacement'!U155</f>
        <v>14845</v>
      </c>
      <c r="Z129" s="24" t="n">
        <f aca="false">'CalLite Replacement'!V163</f>
        <v>1065</v>
      </c>
      <c r="AA129" s="24" t="n">
        <f aca="false">'CalLite Replacement'!W49</f>
        <v>1340</v>
      </c>
      <c r="AB129" s="24" t="n">
        <f aca="false">'CalLite Replacement'!X119</f>
        <v>443.1</v>
      </c>
      <c r="AC129" s="24" t="n">
        <f aca="false">'CalLite Replacement'!Y114</f>
        <v>191.7123566</v>
      </c>
      <c r="AD129" s="24" t="n">
        <f aca="false">'CalLite Replacement'!Z116</f>
        <v>124.8540185</v>
      </c>
      <c r="AE129" s="24" t="n">
        <f aca="false">'CalLite Replacement'!AA24</f>
        <v>250</v>
      </c>
      <c r="AF129" s="24" t="n">
        <f aca="false">'CalLite Replacement'!AB269</f>
        <v>1175</v>
      </c>
    </row>
    <row r="130" customFormat="false" ht="15" hidden="false" customHeight="false" outlineLevel="0" collapsed="false">
      <c r="A130" s="40" t="n">
        <v>12174</v>
      </c>
      <c r="B130" s="24" t="n">
        <f aca="false">B129+1</f>
        <v>124</v>
      </c>
      <c r="C130" s="17" t="n">
        <f aca="false">B130/($B$1+1)</f>
        <v>0.467924528301887</v>
      </c>
      <c r="D130" s="24" t="n">
        <f aca="false">'CalLite Replacement'!B277</f>
        <v>1849</v>
      </c>
      <c r="E130" s="24" t="n">
        <f aca="false">'CalLite Replacement'!C189</f>
        <v>60.28234368</v>
      </c>
      <c r="F130" s="24" t="n">
        <f aca="false">'CalLite Replacement'!D189</f>
        <v>199.548433</v>
      </c>
      <c r="G130" s="38" t="n">
        <v>26.3816393442623</v>
      </c>
      <c r="H130" s="24" t="n">
        <f aca="false">'CalLite Replacement'!E124</f>
        <v>281.515991</v>
      </c>
      <c r="I130" s="24" t="n">
        <f aca="false">'CalLite Replacement'!F172</f>
        <v>56.65030025</v>
      </c>
      <c r="J130" s="24" t="n">
        <f aca="false">'CalLite Replacement'!G172</f>
        <v>120.8048922</v>
      </c>
      <c r="K130" s="24" t="n">
        <f aca="false">'CalLite Replacement'!H264</f>
        <v>13.32</v>
      </c>
      <c r="L130" s="24" t="n">
        <f aca="false">'CalLite Replacement'!I271</f>
        <v>200</v>
      </c>
      <c r="M130" s="24" t="n">
        <f aca="false">'CalLite Replacement'!J182</f>
        <v>247.2059973</v>
      </c>
      <c r="N130" s="24" t="n">
        <f aca="false">'CalLite Replacement'!K189</f>
        <v>356.7730456</v>
      </c>
      <c r="O130" s="24" t="n">
        <f aca="false">'CalLite Replacement'!L189</f>
        <v>268.9312354</v>
      </c>
      <c r="P130" s="24" t="n">
        <f aca="false">'CalLite Replacement'!M189</f>
        <v>150.4093556</v>
      </c>
      <c r="Q130" s="24" t="n">
        <f aca="false">'CalLite Replacement'!N189</f>
        <v>40.35844859</v>
      </c>
      <c r="R130" s="24" t="n">
        <f aca="false">'CalLite Replacement'!O170</f>
        <v>3131</v>
      </c>
      <c r="S130" s="24" t="n">
        <f aca="false">'CalLite Replacement'!P62</f>
        <v>229.8</v>
      </c>
      <c r="T130" s="24" t="n">
        <f aca="false">'CalLite Replacement'!Q189</f>
        <v>127.8186019</v>
      </c>
      <c r="U130" s="39" t="n">
        <v>432</v>
      </c>
      <c r="V130" s="24" t="n">
        <f aca="false">'CalLite Replacement'!R189</f>
        <v>27.176327</v>
      </c>
      <c r="W130" s="24" t="n">
        <f aca="false">'CalLite Replacement'!S54</f>
        <v>7787</v>
      </c>
      <c r="X130" s="24" t="n">
        <f aca="false">'CalLite Replacement'!T263</f>
        <v>6183</v>
      </c>
      <c r="Y130" s="24" t="n">
        <f aca="false">'CalLite Replacement'!U164</f>
        <v>14660</v>
      </c>
      <c r="Z130" s="24" t="n">
        <f aca="false">'CalLite Replacement'!V263</f>
        <v>1065</v>
      </c>
      <c r="AA130" s="24" t="n">
        <f aca="false">'CalLite Replacement'!W30</f>
        <v>1336</v>
      </c>
      <c r="AB130" s="24" t="n">
        <f aca="false">'CalLite Replacement'!X65</f>
        <v>415</v>
      </c>
      <c r="AC130" s="24" t="n">
        <f aca="false">'CalLite Replacement'!Y172</f>
        <v>189.4349338</v>
      </c>
      <c r="AD130" s="24" t="n">
        <f aca="false">'CalLite Replacement'!Z189</f>
        <v>124.3703859</v>
      </c>
      <c r="AE130" s="24" t="n">
        <f aca="false">'CalLite Replacement'!AA25</f>
        <v>250</v>
      </c>
      <c r="AF130" s="24" t="n">
        <f aca="false">'CalLite Replacement'!AB178</f>
        <v>1163</v>
      </c>
    </row>
    <row r="131" customFormat="false" ht="15" hidden="false" customHeight="false" outlineLevel="0" collapsed="false">
      <c r="A131" s="40" t="n">
        <v>12205</v>
      </c>
      <c r="B131" s="24" t="n">
        <f aca="false">B130+1</f>
        <v>125</v>
      </c>
      <c r="C131" s="17" t="n">
        <f aca="false">B131/($B$1+1)</f>
        <v>0.471698113207547</v>
      </c>
      <c r="D131" s="24" t="n">
        <f aca="false">'CalLite Replacement'!B24</f>
        <v>1848</v>
      </c>
      <c r="E131" s="24" t="n">
        <f aca="false">'CalLite Replacement'!C104</f>
        <v>58.15738855</v>
      </c>
      <c r="F131" s="24" t="n">
        <f aca="false">'CalLite Replacement'!D104</f>
        <v>192.5143424</v>
      </c>
      <c r="G131" s="38" t="n">
        <v>25.8554098360656</v>
      </c>
      <c r="H131" s="24" t="n">
        <f aca="false">'CalLite Replacement'!E123</f>
        <v>279.3150889</v>
      </c>
      <c r="I131" s="24" t="n">
        <f aca="false">'CalLite Replacement'!F239</f>
        <v>56.31104929</v>
      </c>
      <c r="J131" s="24" t="n">
        <f aca="false">'CalLite Replacement'!G239</f>
        <v>120.0814507</v>
      </c>
      <c r="K131" s="24" t="n">
        <f aca="false">'CalLite Replacement'!H252</f>
        <v>13.25</v>
      </c>
      <c r="L131" s="24" t="n">
        <f aca="false">'CalLite Replacement'!I272</f>
        <v>200</v>
      </c>
      <c r="M131" s="24" t="n">
        <f aca="false">'CalLite Replacement'!J266</f>
        <v>245.6052829</v>
      </c>
      <c r="N131" s="24" t="n">
        <f aca="false">'CalLite Replacement'!K104</f>
        <v>344.1967808</v>
      </c>
      <c r="O131" s="24" t="n">
        <f aca="false">'CalLite Replacement'!L104</f>
        <v>259.4513981</v>
      </c>
      <c r="P131" s="24" t="n">
        <f aca="false">'CalLite Replacement'!M104</f>
        <v>145.1074195</v>
      </c>
      <c r="Q131" s="24" t="n">
        <f aca="false">'CalLite Replacement'!N104</f>
        <v>38.93581159</v>
      </c>
      <c r="R131" s="24" t="n">
        <f aca="false">'CalLite Replacement'!O238</f>
        <v>3102</v>
      </c>
      <c r="S131" s="24" t="n">
        <f aca="false">'CalLite Replacement'!P221</f>
        <v>227.6</v>
      </c>
      <c r="T131" s="24" t="n">
        <f aca="false">'CalLite Replacement'!Q104</f>
        <v>123.3129908</v>
      </c>
      <c r="U131" s="39" t="n">
        <v>426</v>
      </c>
      <c r="V131" s="24" t="n">
        <f aca="false">'CalLite Replacement'!R104</f>
        <v>26.21836033</v>
      </c>
      <c r="W131" s="24" t="n">
        <f aca="false">'CalLite Replacement'!S53</f>
        <v>7547</v>
      </c>
      <c r="X131" s="24" t="n">
        <f aca="false">'CalLite Replacement'!T269</f>
        <v>6172</v>
      </c>
      <c r="Y131" s="24" t="n">
        <f aca="false">'CalLite Replacement'!U107</f>
        <v>14607</v>
      </c>
      <c r="Z131" s="24" t="n">
        <f aca="false">'CalLite Replacement'!V23</f>
        <v>1048</v>
      </c>
      <c r="AA131" s="24" t="n">
        <f aca="false">'CalLite Replacement'!W72</f>
        <v>1335</v>
      </c>
      <c r="AB131" s="24" t="n">
        <f aca="false">'CalLite Replacement'!X22</f>
        <v>414.1</v>
      </c>
      <c r="AC131" s="24" t="n">
        <f aca="false">'CalLite Replacement'!Y239</f>
        <v>188.3005006</v>
      </c>
      <c r="AD131" s="24" t="n">
        <f aca="false">'CalLite Replacement'!Z104</f>
        <v>119.9863246</v>
      </c>
      <c r="AE131" s="24" t="n">
        <f aca="false">'CalLite Replacement'!AA82</f>
        <v>250</v>
      </c>
      <c r="AF131" s="24" t="n">
        <f aca="false">'CalLite Replacement'!AB256</f>
        <v>1134</v>
      </c>
    </row>
    <row r="132" customFormat="false" ht="15" hidden="false" customHeight="false" outlineLevel="0" collapsed="false">
      <c r="A132" s="40" t="n">
        <v>12235</v>
      </c>
      <c r="B132" s="24" t="n">
        <f aca="false">B131+1</f>
        <v>126</v>
      </c>
      <c r="C132" s="17" t="n">
        <f aca="false">B132/($B$1+1)</f>
        <v>0.475471698113208</v>
      </c>
      <c r="D132" s="24" t="n">
        <f aca="false">'CalLite Replacement'!B106</f>
        <v>1817</v>
      </c>
      <c r="E132" s="24" t="n">
        <f aca="false">'CalLite Replacement'!C79</f>
        <v>57.95241159</v>
      </c>
      <c r="F132" s="24" t="n">
        <f aca="false">'CalLite Replacement'!D79</f>
        <v>191.8358215</v>
      </c>
      <c r="G132" s="38" t="n">
        <v>25.3291803278689</v>
      </c>
      <c r="H132" s="24" t="n">
        <f aca="false">'CalLite Replacement'!E225</f>
        <v>279.3143913</v>
      </c>
      <c r="I132" s="24" t="n">
        <f aca="false">'CalLite Replacement'!F57</f>
        <v>56.24109611</v>
      </c>
      <c r="J132" s="24" t="n">
        <f aca="false">'CalLite Replacement'!G57</f>
        <v>119.9322778</v>
      </c>
      <c r="K132" s="24" t="n">
        <f aca="false">'CalLite Replacement'!H60</f>
        <v>13.2</v>
      </c>
      <c r="L132" s="24" t="n">
        <f aca="false">'CalLite Replacement'!I278</f>
        <v>200</v>
      </c>
      <c r="M132" s="24" t="n">
        <f aca="false">'CalLite Replacement'!J268</f>
        <v>245.164035</v>
      </c>
      <c r="N132" s="24" t="n">
        <f aca="false">'CalLite Replacement'!K79</f>
        <v>342.9836519</v>
      </c>
      <c r="O132" s="24" t="n">
        <f aca="false">'CalLite Replacement'!L79</f>
        <v>258.5369562</v>
      </c>
      <c r="P132" s="24" t="n">
        <f aca="false">'CalLite Replacement'!M79</f>
        <v>144.5959853</v>
      </c>
      <c r="Q132" s="24" t="n">
        <f aca="false">'CalLite Replacement'!N79</f>
        <v>38.79858149</v>
      </c>
      <c r="R132" s="24" t="n">
        <f aca="false">'CalLite Replacement'!O124</f>
        <v>3080</v>
      </c>
      <c r="S132" s="24" t="n">
        <f aca="false">'CalLite Replacement'!P215</f>
        <v>226.1</v>
      </c>
      <c r="T132" s="24" t="n">
        <f aca="false">'CalLite Replacement'!Q79</f>
        <v>122.8783716</v>
      </c>
      <c r="U132" s="39" t="n">
        <v>425</v>
      </c>
      <c r="V132" s="24" t="n">
        <f aca="false">'CalLite Replacement'!R79</f>
        <v>26.12595316</v>
      </c>
      <c r="W132" s="24" t="n">
        <f aca="false">'CalLite Replacement'!S116</f>
        <v>7501</v>
      </c>
      <c r="X132" s="24" t="n">
        <f aca="false">'CalLite Replacement'!T221</f>
        <v>6101</v>
      </c>
      <c r="Y132" s="24" t="n">
        <f aca="false">'CalLite Replacement'!U233</f>
        <v>14603</v>
      </c>
      <c r="Z132" s="24" t="n">
        <f aca="false">'CalLite Replacement'!V207</f>
        <v>1046</v>
      </c>
      <c r="AA132" s="24" t="n">
        <f aca="false">'CalLite Replacement'!W68</f>
        <v>1333</v>
      </c>
      <c r="AB132" s="24" t="n">
        <f aca="false">'CalLite Replacement'!X262</f>
        <v>410.9</v>
      </c>
      <c r="AC132" s="24" t="n">
        <f aca="false">'CalLite Replacement'!Y57</f>
        <v>188.0665817</v>
      </c>
      <c r="AD132" s="24" t="n">
        <f aca="false">'CalLite Replacement'!Z79</f>
        <v>119.5634303</v>
      </c>
      <c r="AE132" s="24" t="n">
        <f aca="false">'CalLite Replacement'!AA83</f>
        <v>250</v>
      </c>
      <c r="AF132" s="24" t="n">
        <f aca="false">'CalLite Replacement'!AB66</f>
        <v>1125</v>
      </c>
    </row>
    <row r="133" customFormat="false" ht="15" hidden="false" customHeight="false" outlineLevel="0" collapsed="false">
      <c r="A133" s="40" t="n">
        <v>12266</v>
      </c>
      <c r="B133" s="24" t="n">
        <f aca="false">B132+1</f>
        <v>127</v>
      </c>
      <c r="C133" s="17" t="n">
        <f aca="false">B133/($B$1+1)</f>
        <v>0.479245283018868</v>
      </c>
      <c r="D133" s="24" t="n">
        <f aca="false">'CalLite Replacement'!B220</f>
        <v>1802</v>
      </c>
      <c r="E133" s="24" t="n">
        <f aca="false">'CalLite Replacement'!C159</f>
        <v>57.88356412</v>
      </c>
      <c r="F133" s="24" t="n">
        <f aca="false">'CalLite Replacement'!D159</f>
        <v>191.6079205</v>
      </c>
      <c r="G133" s="38" t="n">
        <v>25.2765573770492</v>
      </c>
      <c r="H133" s="24" t="n">
        <f aca="false">'CalLite Replacement'!E197</f>
        <v>262.7933075</v>
      </c>
      <c r="I133" s="24" t="n">
        <f aca="false">'CalLite Replacement'!F165</f>
        <v>56.14624932</v>
      </c>
      <c r="J133" s="24" t="n">
        <f aca="false">'CalLite Replacement'!G165</f>
        <v>119.7300202</v>
      </c>
      <c r="K133" s="24" t="n">
        <f aca="false">'CalLite Replacement'!H24</f>
        <v>12.85</v>
      </c>
      <c r="L133" s="24" t="n">
        <f aca="false">'CalLite Replacement'!I279</f>
        <v>200</v>
      </c>
      <c r="M133" s="24" t="n">
        <f aca="false">'CalLite Replacement'!J42</f>
        <v>240.7301956</v>
      </c>
      <c r="N133" s="24" t="n">
        <f aca="false">'CalLite Replacement'!K159</f>
        <v>342.5761873</v>
      </c>
      <c r="O133" s="24" t="n">
        <f aca="false">'CalLite Replacement'!L159</f>
        <v>258.2298142</v>
      </c>
      <c r="P133" s="24" t="n">
        <f aca="false">'CalLite Replacement'!M159</f>
        <v>144.4242053</v>
      </c>
      <c r="Q133" s="24" t="n">
        <f aca="false">'CalLite Replacement'!N159</f>
        <v>38.75248877</v>
      </c>
      <c r="R133" s="24" t="n">
        <f aca="false">'CalLite Replacement'!O125</f>
        <v>3078</v>
      </c>
      <c r="S133" s="24" t="n">
        <f aca="false">'CalLite Replacement'!P220</f>
        <v>225.2</v>
      </c>
      <c r="T133" s="24" t="n">
        <f aca="false">'CalLite Replacement'!Q159</f>
        <v>122.732392</v>
      </c>
      <c r="U133" s="39" t="n">
        <v>423</v>
      </c>
      <c r="V133" s="24" t="n">
        <f aca="false">'CalLite Replacement'!R159</f>
        <v>26.09491553</v>
      </c>
      <c r="W133" s="24" t="n">
        <f aca="false">'CalLite Replacement'!S141</f>
        <v>7495</v>
      </c>
      <c r="X133" s="24" t="n">
        <f aca="false">'CalLite Replacement'!T276</f>
        <v>6055</v>
      </c>
      <c r="Y133" s="24" t="n">
        <f aca="false">'CalLite Replacement'!U239</f>
        <v>14529</v>
      </c>
      <c r="Z133" s="24" t="n">
        <f aca="false">'CalLite Replacement'!V194</f>
        <v>1040</v>
      </c>
      <c r="AA133" s="24" t="n">
        <f aca="false">'CalLite Replacement'!W219</f>
        <v>1314</v>
      </c>
      <c r="AB133" s="24" t="n">
        <f aca="false">'CalLite Replacement'!X247</f>
        <v>410</v>
      </c>
      <c r="AC133" s="24" t="n">
        <f aca="false">'CalLite Replacement'!Y165</f>
        <v>187.7494201</v>
      </c>
      <c r="AD133" s="24" t="n">
        <f aca="false">'CalLite Replacement'!Z159</f>
        <v>119.4213889</v>
      </c>
      <c r="AE133" s="24" t="n">
        <f aca="false">'CalLite Replacement'!AA84</f>
        <v>250</v>
      </c>
      <c r="AF133" s="24" t="n">
        <f aca="false">'CalLite Replacement'!AB112</f>
        <v>1099</v>
      </c>
    </row>
    <row r="134" customFormat="false" ht="15" hidden="false" customHeight="false" outlineLevel="0" collapsed="false">
      <c r="A134" s="40" t="n">
        <v>12297</v>
      </c>
      <c r="B134" s="24" t="n">
        <f aca="false">B133+1</f>
        <v>128</v>
      </c>
      <c r="C134" s="17" t="n">
        <f aca="false">B134/($B$1+1)</f>
        <v>0.483018867924528</v>
      </c>
      <c r="D134" s="24" t="n">
        <f aca="false">'CalLite Replacement'!B160</f>
        <v>1788</v>
      </c>
      <c r="E134" s="24" t="n">
        <f aca="false">'CalLite Replacement'!C17</f>
        <v>57.29127054</v>
      </c>
      <c r="F134" s="24" t="n">
        <f aca="false">'CalLite Replacement'!D17</f>
        <v>189.6472924</v>
      </c>
      <c r="G134" s="38" t="n">
        <v>24.0311475409836</v>
      </c>
      <c r="H134" s="24" t="n">
        <f aca="false">'CalLite Replacement'!E27</f>
        <v>257.8506338</v>
      </c>
      <c r="I134" s="24" t="n">
        <f aca="false">'CalLite Replacement'!F103</f>
        <v>55.87666483</v>
      </c>
      <c r="J134" s="24" t="n">
        <f aca="false">'CalLite Replacement'!G103</f>
        <v>119.1551402</v>
      </c>
      <c r="K134" s="24" t="n">
        <f aca="false">'CalLite Replacement'!H35</f>
        <v>12.78</v>
      </c>
      <c r="L134" s="24" t="n">
        <f aca="false">'CalLite Replacement'!I280</f>
        <v>200</v>
      </c>
      <c r="M134" s="24" t="n">
        <f aca="false">'CalLite Replacement'!J74</f>
        <v>239.7322946</v>
      </c>
      <c r="N134" s="24" t="n">
        <f aca="false">'CalLite Replacement'!K17</f>
        <v>339.0707764</v>
      </c>
      <c r="O134" s="24" t="n">
        <f aca="false">'CalLite Replacement'!L17</f>
        <v>255.5874776</v>
      </c>
      <c r="P134" s="24" t="n">
        <f aca="false">'CalLite Replacement'!M17</f>
        <v>142.9463846</v>
      </c>
      <c r="Q134" s="24" t="n">
        <f aca="false">'CalLite Replacement'!N17</f>
        <v>38.35595392</v>
      </c>
      <c r="R134" s="24" t="n">
        <f aca="false">'CalLite Replacement'!O126</f>
        <v>3078</v>
      </c>
      <c r="S134" s="24" t="n">
        <f aca="false">'CalLite Replacement'!P250</f>
        <v>224.8</v>
      </c>
      <c r="T134" s="24" t="n">
        <f aca="false">'CalLite Replacement'!Q17</f>
        <v>121.4765328</v>
      </c>
      <c r="U134" s="39" t="n">
        <v>421</v>
      </c>
      <c r="V134" s="24" t="n">
        <f aca="false">'CalLite Replacement'!R17</f>
        <v>25.8278993</v>
      </c>
      <c r="W134" s="24" t="n">
        <f aca="false">'CalLite Replacement'!S246</f>
        <v>7438</v>
      </c>
      <c r="X134" s="24" t="n">
        <f aca="false">'CalLite Replacement'!T41</f>
        <v>5964</v>
      </c>
      <c r="Y134" s="24" t="n">
        <f aca="false">'CalLite Replacement'!U172</f>
        <v>14465</v>
      </c>
      <c r="Z134" s="24" t="n">
        <f aca="false">'CalLite Replacement'!V227</f>
        <v>1022</v>
      </c>
      <c r="AA134" s="24" t="n">
        <f aca="false">'CalLite Replacement'!W168</f>
        <v>1305</v>
      </c>
      <c r="AB134" s="24" t="n">
        <f aca="false">'CalLite Replacement'!X43</f>
        <v>403.6</v>
      </c>
      <c r="AC134" s="24" t="n">
        <f aca="false">'CalLite Replacement'!Y103</f>
        <v>186.8479471</v>
      </c>
      <c r="AD134" s="24" t="n">
        <f aca="false">'CalLite Replacement'!Z17</f>
        <v>118.1994095</v>
      </c>
      <c r="AE134" s="24" t="n">
        <f aca="false">'CalLite Replacement'!AA85</f>
        <v>250</v>
      </c>
      <c r="AF134" s="24" t="n">
        <f aca="false">'CalLite Replacement'!AB131</f>
        <v>1096</v>
      </c>
    </row>
    <row r="135" customFormat="false" ht="15" hidden="false" customHeight="false" outlineLevel="0" collapsed="false">
      <c r="A135" s="40" t="n">
        <v>12327</v>
      </c>
      <c r="B135" s="24" t="n">
        <f aca="false">B134+1</f>
        <v>129</v>
      </c>
      <c r="C135" s="17" t="n">
        <f aca="false">B135/($B$1+1)</f>
        <v>0.486792452830189</v>
      </c>
      <c r="D135" s="24" t="n">
        <f aca="false">'CalLite Replacement'!B68</f>
        <v>1769</v>
      </c>
      <c r="E135" s="24" t="n">
        <f aca="false">'CalLite Replacement'!C195</f>
        <v>55.24702121</v>
      </c>
      <c r="F135" s="24" t="n">
        <f aca="false">'CalLite Replacement'!D195</f>
        <v>182.8803566</v>
      </c>
      <c r="G135" s="38" t="n">
        <v>23.9785245901639</v>
      </c>
      <c r="H135" s="24" t="n">
        <f aca="false">'CalLite Replacement'!E104</f>
        <v>247.8601289</v>
      </c>
      <c r="I135" s="24" t="n">
        <f aca="false">'CalLite Replacement'!F261</f>
        <v>54.88360094</v>
      </c>
      <c r="J135" s="24" t="n">
        <f aca="false">'CalLite Replacement'!G261</f>
        <v>117.0374643</v>
      </c>
      <c r="K135" s="24" t="n">
        <f aca="false">'CalLite Replacement'!H167</f>
        <v>12.78</v>
      </c>
      <c r="L135" s="24" t="n">
        <f aca="false">'CalLite Replacement'!I69</f>
        <v>156.5</v>
      </c>
      <c r="M135" s="24" t="n">
        <f aca="false">'CalLite Replacement'!J27</f>
        <v>235.136435</v>
      </c>
      <c r="N135" s="24" t="n">
        <f aca="false">'CalLite Replacement'!K195</f>
        <v>326.9721582</v>
      </c>
      <c r="O135" s="24" t="n">
        <f aca="false">'CalLite Replacement'!L195</f>
        <v>246.4676846</v>
      </c>
      <c r="P135" s="24" t="n">
        <f aca="false">'CalLite Replacement'!M195</f>
        <v>137.845816</v>
      </c>
      <c r="Q135" s="24" t="n">
        <f aca="false">'CalLite Replacement'!N195</f>
        <v>36.98734868</v>
      </c>
      <c r="R135" s="24" t="n">
        <f aca="false">'CalLite Replacement'!O122</f>
        <v>3072</v>
      </c>
      <c r="S135" s="24" t="n">
        <f aca="false">'CalLite Replacement'!P261</f>
        <v>223.2</v>
      </c>
      <c r="T135" s="24" t="n">
        <f aca="false">'CalLite Replacement'!Q195</f>
        <v>117.1420449</v>
      </c>
      <c r="U135" s="39" t="n">
        <v>412</v>
      </c>
      <c r="V135" s="24" t="n">
        <f aca="false">'CalLite Replacement'!R195</f>
        <v>24.90631621</v>
      </c>
      <c r="W135" s="24" t="n">
        <f aca="false">'CalLite Replacement'!S277</f>
        <v>7385</v>
      </c>
      <c r="X135" s="24" t="n">
        <f aca="false">'CalLite Replacement'!T178</f>
        <v>5873</v>
      </c>
      <c r="Y135" s="24" t="n">
        <f aca="false">'CalLite Replacement'!U214</f>
        <v>14326</v>
      </c>
      <c r="Z135" s="24" t="n">
        <f aca="false">'CalLite Replacement'!V245</f>
        <v>1009</v>
      </c>
      <c r="AA135" s="24" t="n">
        <f aca="false">'CalLite Replacement'!W132</f>
        <v>1304</v>
      </c>
      <c r="AB135" s="24" t="n">
        <f aca="false">'CalLite Replacement'!X91</f>
        <v>402.9</v>
      </c>
      <c r="AC135" s="24" t="n">
        <f aca="false">'CalLite Replacement'!Y261</f>
        <v>183.5272058</v>
      </c>
      <c r="AD135" s="24" t="n">
        <f aca="false">'CalLite Replacement'!Z195</f>
        <v>113.9818549</v>
      </c>
      <c r="AE135" s="24" t="n">
        <f aca="false">'CalLite Replacement'!AA118</f>
        <v>250</v>
      </c>
      <c r="AF135" s="24" t="n">
        <f aca="false">'CalLite Replacement'!AB76</f>
        <v>1076</v>
      </c>
    </row>
    <row r="136" customFormat="false" ht="15" hidden="false" customHeight="false" outlineLevel="0" collapsed="false">
      <c r="A136" s="40" t="n">
        <v>12358</v>
      </c>
      <c r="B136" s="24" t="n">
        <f aca="false">B135+1</f>
        <v>130</v>
      </c>
      <c r="C136" s="17" t="n">
        <f aca="false">B136/($B$1+1)</f>
        <v>0.490566037735849</v>
      </c>
      <c r="D136" s="24" t="n">
        <f aca="false">'CalLite Replacement'!B84</f>
        <v>1769</v>
      </c>
      <c r="E136" s="24" t="n">
        <f aca="false">'CalLite Replacement'!C277</f>
        <v>54.43494932</v>
      </c>
      <c r="F136" s="24" t="n">
        <f aca="false">'CalLite Replacement'!D277</f>
        <v>180.1922117</v>
      </c>
      <c r="G136" s="38" t="n">
        <v>23.5224590163934</v>
      </c>
      <c r="H136" s="24" t="n">
        <f aca="false">'CalLite Replacement'!E125</f>
        <v>240.8287692</v>
      </c>
      <c r="I136" s="24" t="n">
        <f aca="false">'CalLite Replacement'!F78</f>
        <v>54.62610188</v>
      </c>
      <c r="J136" s="24" t="n">
        <f aca="false">'CalLite Replacement'!G78</f>
        <v>116.4883561</v>
      </c>
      <c r="K136" s="24" t="n">
        <f aca="false">'CalLite Replacement'!H25</f>
        <v>12.68</v>
      </c>
      <c r="L136" s="24" t="n">
        <f aca="false">'CalLite Replacement'!I81</f>
        <v>156.5</v>
      </c>
      <c r="M136" s="24" t="n">
        <f aca="false">'CalLite Replacement'!J136</f>
        <v>233.5486521</v>
      </c>
      <c r="N136" s="24" t="n">
        <f aca="false">'CalLite Replacement'!K277</f>
        <v>322.1660186</v>
      </c>
      <c r="O136" s="24" t="n">
        <f aca="false">'CalLite Replacement'!L277</f>
        <v>242.8448743</v>
      </c>
      <c r="P136" s="24" t="n">
        <f aca="false">'CalLite Replacement'!M277</f>
        <v>135.8196306</v>
      </c>
      <c r="Q136" s="24" t="n">
        <f aca="false">'CalLite Replacement'!N277</f>
        <v>36.44367437</v>
      </c>
      <c r="R136" s="24" t="n">
        <f aca="false">'CalLite Replacement'!O165</f>
        <v>3070</v>
      </c>
      <c r="S136" s="24" t="n">
        <f aca="false">'CalLite Replacement'!P142</f>
        <v>221.1</v>
      </c>
      <c r="T136" s="24" t="n">
        <f aca="false">'CalLite Replacement'!Q277</f>
        <v>115.4201826</v>
      </c>
      <c r="U136" s="39" t="n">
        <v>410</v>
      </c>
      <c r="V136" s="24" t="n">
        <f aca="false">'CalLite Replacement'!R277</f>
        <v>24.54022011</v>
      </c>
      <c r="W136" s="24" t="n">
        <f aca="false">'CalLite Replacement'!S164</f>
        <v>7384</v>
      </c>
      <c r="X136" s="24" t="n">
        <f aca="false">'CalLite Replacement'!T142</f>
        <v>5866</v>
      </c>
      <c r="Y136" s="24" t="n">
        <f aca="false">'CalLite Replacement'!U262</f>
        <v>14248</v>
      </c>
      <c r="Z136" s="24" t="n">
        <f aca="false">'CalLite Replacement'!V219</f>
        <v>1005</v>
      </c>
      <c r="AA136" s="24" t="n">
        <f aca="false">'CalLite Replacement'!W48</f>
        <v>1302</v>
      </c>
      <c r="AB136" s="24" t="n">
        <f aca="false">'CalLite Replacement'!X124</f>
        <v>392.7</v>
      </c>
      <c r="AC136" s="24" t="n">
        <f aca="false">'CalLite Replacement'!Y78</f>
        <v>182.6661456</v>
      </c>
      <c r="AD136" s="24" t="n">
        <f aca="false">'CalLite Replacement'!Z277</f>
        <v>112.306444</v>
      </c>
      <c r="AE136" s="24" t="n">
        <f aca="false">'CalLite Replacement'!AA119</f>
        <v>250</v>
      </c>
      <c r="AF136" s="24" t="n">
        <f aca="false">'CalLite Replacement'!AB258</f>
        <v>1076</v>
      </c>
    </row>
    <row r="137" customFormat="false" ht="15" hidden="false" customHeight="false" outlineLevel="0" collapsed="false">
      <c r="A137" s="40" t="n">
        <v>12388</v>
      </c>
      <c r="B137" s="24" t="n">
        <f aca="false">B136+1</f>
        <v>131</v>
      </c>
      <c r="C137" s="17" t="n">
        <f aca="false">B137/($B$1+1)</f>
        <v>0.494339622641509</v>
      </c>
      <c r="D137" s="24" t="n">
        <f aca="false">'CalLite Replacement'!B252</f>
        <v>1736</v>
      </c>
      <c r="E137" s="24" t="n">
        <f aca="false">'CalLite Replacement'!C39</f>
        <v>49.90486667</v>
      </c>
      <c r="F137" s="24" t="n">
        <f aca="false">'CalLite Replacement'!D39</f>
        <v>165.1965954</v>
      </c>
      <c r="G137" s="38" t="n">
        <v>23.3119672131148</v>
      </c>
      <c r="H137" s="24" t="n">
        <f aca="false">'CalLite Replacement'!E18</f>
        <v>219.8767278</v>
      </c>
      <c r="I137" s="24" t="n">
        <f aca="false">'CalLite Replacement'!F116</f>
        <v>54.55052471</v>
      </c>
      <c r="J137" s="24" t="n">
        <f aca="false">'CalLite Replacement'!G116</f>
        <v>116.3271902</v>
      </c>
      <c r="K137" s="24" t="n">
        <f aca="false">'CalLite Replacement'!H228</f>
        <v>12.62</v>
      </c>
      <c r="L137" s="24" t="n">
        <f aca="false">'CalLite Replacement'!I93</f>
        <v>156.5</v>
      </c>
      <c r="M137" s="24" t="n">
        <f aca="false">'CalLite Replacement'!J146</f>
        <v>231.5370649</v>
      </c>
      <c r="N137" s="24" t="n">
        <f aca="false">'CalLite Replacement'!K39</f>
        <v>295.355326</v>
      </c>
      <c r="O137" s="24" t="n">
        <f aca="false">'CalLite Replacement'!L39</f>
        <v>222.6352963</v>
      </c>
      <c r="P137" s="24" t="n">
        <f aca="false">'CalLite Replacement'!M39</f>
        <v>124.5167055</v>
      </c>
      <c r="Q137" s="24" t="n">
        <f aca="false">'CalLite Replacement'!N39</f>
        <v>33.41082766</v>
      </c>
      <c r="R137" s="24" t="n">
        <f aca="false">'CalLite Replacement'!O202</f>
        <v>3064</v>
      </c>
      <c r="S137" s="24" t="n">
        <f aca="false">'CalLite Replacement'!P224</f>
        <v>221.1</v>
      </c>
      <c r="T137" s="24" t="n">
        <f aca="false">'CalLite Replacement'!Q39</f>
        <v>105.8149019</v>
      </c>
      <c r="U137" s="39" t="n">
        <v>408</v>
      </c>
      <c r="V137" s="24" t="n">
        <f aca="false">'CalLite Replacement'!R39</f>
        <v>22.49798021</v>
      </c>
      <c r="W137" s="24" t="n">
        <f aca="false">'CalLite Replacement'!S115</f>
        <v>7365</v>
      </c>
      <c r="X137" s="24" t="n">
        <f aca="false">'CalLite Replacement'!T57</f>
        <v>5744</v>
      </c>
      <c r="Y137" s="24" t="n">
        <f aca="false">'CalLite Replacement'!U237</f>
        <v>14103</v>
      </c>
      <c r="Z137" s="24" t="n">
        <f aca="false">'CalLite Replacement'!V183</f>
        <v>997.3</v>
      </c>
      <c r="AA137" s="24" t="n">
        <f aca="false">'CalLite Replacement'!W258</f>
        <v>1287</v>
      </c>
      <c r="AB137" s="24" t="n">
        <f aca="false">'CalLite Replacement'!X275</f>
        <v>390.5</v>
      </c>
      <c r="AC137" s="24" t="n">
        <f aca="false">'CalLite Replacement'!Y116</f>
        <v>182.4134204</v>
      </c>
      <c r="AD137" s="24" t="n">
        <f aca="false">'CalLite Replacement'!Z39</f>
        <v>102.960289</v>
      </c>
      <c r="AE137" s="24" t="n">
        <f aca="false">'CalLite Replacement'!AA120</f>
        <v>250</v>
      </c>
      <c r="AF137" s="24" t="n">
        <f aca="false">'CalLite Replacement'!AB270</f>
        <v>1030</v>
      </c>
    </row>
    <row r="138" customFormat="false" ht="15" hidden="false" customHeight="false" outlineLevel="0" collapsed="false">
      <c r="A138" s="40" t="n">
        <v>12419</v>
      </c>
      <c r="B138" s="24" t="n">
        <f aca="false">B137+1</f>
        <v>132</v>
      </c>
      <c r="C138" s="17" t="n">
        <f aca="false">B138/($B$1+1)</f>
        <v>0.49811320754717</v>
      </c>
      <c r="D138" s="24" t="n">
        <f aca="false">'CalLite Replacement'!B280</f>
        <v>1735</v>
      </c>
      <c r="E138" s="24" t="n">
        <f aca="false">'CalLite Replacement'!C26</f>
        <v>49.50774867</v>
      </c>
      <c r="F138" s="24" t="n">
        <f aca="false">'CalLite Replacement'!D26</f>
        <v>163.8820435</v>
      </c>
      <c r="G138" s="38" t="n">
        <v>23.0488524590164</v>
      </c>
      <c r="H138" s="24" t="n">
        <f aca="false">'CalLite Replacement'!E207</f>
        <v>219.1785908</v>
      </c>
      <c r="I138" s="24" t="n">
        <f aca="false">'CalLite Replacement'!F198</f>
        <v>54.18030401</v>
      </c>
      <c r="J138" s="24" t="n">
        <f aca="false">'CalLite Replacement'!G198</f>
        <v>115.5377068</v>
      </c>
      <c r="K138" s="24" t="n">
        <f aca="false">'CalLite Replacement'!H96</f>
        <v>12.56</v>
      </c>
      <c r="L138" s="24" t="n">
        <f aca="false">'CalLite Replacement'!I25</f>
        <v>150</v>
      </c>
      <c r="M138" s="24" t="n">
        <f aca="false">'CalLite Replacement'!J138</f>
        <v>229.9729267</v>
      </c>
      <c r="N138" s="24" t="n">
        <f aca="false">'CalLite Replacement'!K26</f>
        <v>293.0050359</v>
      </c>
      <c r="O138" s="24" t="n">
        <f aca="false">'CalLite Replacement'!L26</f>
        <v>220.8636758</v>
      </c>
      <c r="P138" s="24" t="n">
        <f aca="false">'CalLite Replacement'!M26</f>
        <v>123.5258638</v>
      </c>
      <c r="Q138" s="24" t="n">
        <f aca="false">'CalLite Replacement'!N26</f>
        <v>33.14496098</v>
      </c>
      <c r="R138" s="24" t="n">
        <f aca="false">'CalLite Replacement'!O249</f>
        <v>3026</v>
      </c>
      <c r="S138" s="24" t="n">
        <f aca="false">'CalLite Replacement'!P179</f>
        <v>220.5</v>
      </c>
      <c r="T138" s="24" t="n">
        <f aca="false">'CalLite Replacement'!Q26</f>
        <v>104.9728798</v>
      </c>
      <c r="U138" s="39" t="n">
        <v>395</v>
      </c>
      <c r="V138" s="24" t="n">
        <f aca="false">'CalLite Replacement'!R26</f>
        <v>22.31895253</v>
      </c>
      <c r="W138" s="24" t="n">
        <f aca="false">'CalLite Replacement'!S147</f>
        <v>7355</v>
      </c>
      <c r="X138" s="24" t="n">
        <f aca="false">'CalLite Replacement'!T130</f>
        <v>5728</v>
      </c>
      <c r="Y138" s="24" t="n">
        <f aca="false">'CalLite Replacement'!U257</f>
        <v>13902</v>
      </c>
      <c r="Z138" s="24" t="n">
        <f aca="false">'CalLite Replacement'!V135</f>
        <v>994.9</v>
      </c>
      <c r="AA138" s="24" t="n">
        <f aca="false">'CalLite Replacement'!W228</f>
        <v>1282</v>
      </c>
      <c r="AB138" s="24" t="n">
        <f aca="false">'CalLite Replacement'!X88</f>
        <v>384.2</v>
      </c>
      <c r="AC138" s="24" t="n">
        <f aca="false">'CalLite Replacement'!Y198</f>
        <v>181.1754264</v>
      </c>
      <c r="AD138" s="24" t="n">
        <f aca="false">'CalLite Replacement'!Z26</f>
        <v>102.1409825</v>
      </c>
      <c r="AE138" s="24" t="n">
        <f aca="false">'CalLite Replacement'!AA121</f>
        <v>250</v>
      </c>
      <c r="AF138" s="24" t="n">
        <f aca="false">'CalLite Replacement'!AB42</f>
        <v>1017</v>
      </c>
    </row>
    <row r="139" customFormat="false" ht="15" hidden="false" customHeight="false" outlineLevel="0" collapsed="false">
      <c r="A139" s="40" t="n">
        <v>12450</v>
      </c>
      <c r="B139" s="24" t="n">
        <f aca="false">B138+1</f>
        <v>133</v>
      </c>
      <c r="C139" s="17" t="n">
        <f aca="false">B139/($B$1+1)</f>
        <v>0.50188679245283</v>
      </c>
      <c r="D139" s="24" t="n">
        <f aca="false">'CalLite Replacement'!B279</f>
        <v>1729</v>
      </c>
      <c r="E139" s="24" t="n">
        <f aca="false">'CalLite Replacement'!C199</f>
        <v>49.07114388</v>
      </c>
      <c r="F139" s="24" t="n">
        <f aca="false">'CalLite Replacement'!D199</f>
        <v>162.4367811</v>
      </c>
      <c r="G139" s="38" t="n">
        <v>22.9085245901639</v>
      </c>
      <c r="H139" s="24" t="n">
        <f aca="false">'CalLite Replacement'!E165</f>
        <v>218.9200111</v>
      </c>
      <c r="I139" s="24" t="n">
        <f aca="false">'CalLite Replacement'!F227</f>
        <v>54.15591091</v>
      </c>
      <c r="J139" s="24" t="n">
        <f aca="false">'CalLite Replacement'!G227</f>
        <v>115.4856894</v>
      </c>
      <c r="K139" s="24" t="n">
        <f aca="false">'CalLite Replacement'!H277</f>
        <v>12.5</v>
      </c>
      <c r="L139" s="24" t="n">
        <f aca="false">'CalLite Replacement'!I37</f>
        <v>150</v>
      </c>
      <c r="M139" s="24" t="n">
        <f aca="false">'CalLite Replacement'!J63</f>
        <v>227.2906008</v>
      </c>
      <c r="N139" s="24" t="n">
        <f aca="false">'CalLite Replacement'!K199</f>
        <v>290.4210484</v>
      </c>
      <c r="O139" s="24" t="n">
        <f aca="false">'CalLite Replacement'!L199</f>
        <v>218.9158971</v>
      </c>
      <c r="P139" s="24" t="n">
        <f aca="false">'CalLite Replacement'!M199</f>
        <v>122.4364993</v>
      </c>
      <c r="Q139" s="24" t="n">
        <f aca="false">'CalLite Replacement'!N199</f>
        <v>32.85265828</v>
      </c>
      <c r="R139" s="24" t="n">
        <f aca="false">'CalLite Replacement'!O213</f>
        <v>2979</v>
      </c>
      <c r="S139" s="24" t="n">
        <f aca="false">'CalLite Replacement'!P115</f>
        <v>218.5</v>
      </c>
      <c r="T139" s="24" t="n">
        <f aca="false">'CalLite Replacement'!Q199</f>
        <v>104.0471326</v>
      </c>
      <c r="U139" s="39" t="n">
        <v>395</v>
      </c>
      <c r="V139" s="24" t="n">
        <f aca="false">'CalLite Replacement'!R199</f>
        <v>22.1221235</v>
      </c>
      <c r="W139" s="24" t="n">
        <f aca="false">'CalLite Replacement'!S77</f>
        <v>7349</v>
      </c>
      <c r="X139" s="24" t="n">
        <f aca="false">'CalLite Replacement'!T162</f>
        <v>5704</v>
      </c>
      <c r="Y139" s="24" t="n">
        <f aca="false">'CalLite Replacement'!U166</f>
        <v>13816</v>
      </c>
      <c r="Z139" s="24" t="n">
        <f aca="false">'CalLite Replacement'!V173</f>
        <v>989.7</v>
      </c>
      <c r="AA139" s="24" t="n">
        <f aca="false">'CalLite Replacement'!W165</f>
        <v>1279</v>
      </c>
      <c r="AB139" s="24" t="n">
        <f aca="false">'CalLite Replacement'!X77</f>
        <v>381</v>
      </c>
      <c r="AC139" s="24" t="n">
        <f aca="false">'CalLite Replacement'!Y227</f>
        <v>181.0938575</v>
      </c>
      <c r="AD139" s="24" t="n">
        <f aca="false">'CalLite Replacement'!Z199</f>
        <v>101.2402095</v>
      </c>
      <c r="AE139" s="24" t="n">
        <f aca="false">'CalLite Replacement'!AA130</f>
        <v>250</v>
      </c>
      <c r="AF139" s="24" t="n">
        <f aca="false">'CalLite Replacement'!AB93</f>
        <v>1000</v>
      </c>
    </row>
    <row r="140" customFormat="false" ht="15" hidden="false" customHeight="false" outlineLevel="0" collapsed="false">
      <c r="A140" s="40" t="n">
        <v>12478</v>
      </c>
      <c r="B140" s="24" t="n">
        <f aca="false">B139+1</f>
        <v>134</v>
      </c>
      <c r="C140" s="17" t="n">
        <f aca="false">B140/($B$1+1)</f>
        <v>0.505660377358491</v>
      </c>
      <c r="D140" s="24" t="n">
        <f aca="false">'CalLite Replacement'!B45</f>
        <v>1713</v>
      </c>
      <c r="E140" s="24" t="n">
        <f aca="false">'CalLite Replacement'!C226</f>
        <v>48.39144301</v>
      </c>
      <c r="F140" s="24" t="n">
        <f aca="false">'CalLite Replacement'!D226</f>
        <v>160.1868148</v>
      </c>
      <c r="G140" s="38" t="n">
        <v>22.5577049180328</v>
      </c>
      <c r="H140" s="24" t="n">
        <f aca="false">'CalLite Replacement'!E17</f>
        <v>213.4219772</v>
      </c>
      <c r="I140" s="24" t="n">
        <f aca="false">'CalLite Replacement'!F79</f>
        <v>54.05962668</v>
      </c>
      <c r="J140" s="24" t="n">
        <f aca="false">'CalLite Replacement'!G79</f>
        <v>115.2803664</v>
      </c>
      <c r="K140" s="24" t="n">
        <f aca="false">'CalLite Replacement'!H204</f>
        <v>12.4</v>
      </c>
      <c r="L140" s="24" t="n">
        <f aca="false">'CalLite Replacement'!I46</f>
        <v>150</v>
      </c>
      <c r="M140" s="24" t="n">
        <f aca="false">'CalLite Replacement'!J214</f>
        <v>221.6823831</v>
      </c>
      <c r="N140" s="24" t="n">
        <f aca="false">'CalLite Replacement'!K226</f>
        <v>286.398329</v>
      </c>
      <c r="O140" s="24" t="n">
        <f aca="false">'CalLite Replacement'!L226</f>
        <v>215.8836196</v>
      </c>
      <c r="P140" s="24" t="n">
        <f aca="false">'CalLite Replacement'!M226</f>
        <v>120.7405903</v>
      </c>
      <c r="Q140" s="24" t="n">
        <f aca="false">'CalLite Replacement'!N226</f>
        <v>32.39760509</v>
      </c>
      <c r="R140" s="24" t="n">
        <f aca="false">'CalLite Replacement'!O144</f>
        <v>2972</v>
      </c>
      <c r="S140" s="24" t="n">
        <f aca="false">'CalLite Replacement'!P164</f>
        <v>217.2</v>
      </c>
      <c r="T140" s="24" t="n">
        <f aca="false">'CalLite Replacement'!Q226</f>
        <v>102.6059408</v>
      </c>
      <c r="U140" s="39" t="n">
        <v>386</v>
      </c>
      <c r="V140" s="24" t="n">
        <f aca="false">'CalLite Replacement'!R226</f>
        <v>21.81570255</v>
      </c>
      <c r="W140" s="24" t="n">
        <f aca="false">'CalLite Replacement'!S17</f>
        <v>7205</v>
      </c>
      <c r="X140" s="24" t="n">
        <f aca="false">'CalLite Replacement'!T254</f>
        <v>5693</v>
      </c>
      <c r="Y140" s="24" t="n">
        <f aca="false">'CalLite Replacement'!U204</f>
        <v>13778</v>
      </c>
      <c r="Z140" s="24" t="n">
        <f aca="false">'CalLite Replacement'!V167</f>
        <v>987.9</v>
      </c>
      <c r="AA140" s="24" t="n">
        <f aca="false">'CalLite Replacement'!W96</f>
        <v>1257</v>
      </c>
      <c r="AB140" s="24" t="n">
        <f aca="false">'CalLite Replacement'!X215</f>
        <v>370.3</v>
      </c>
      <c r="AC140" s="24" t="n">
        <f aca="false">'CalLite Replacement'!Y79</f>
        <v>180.7718892</v>
      </c>
      <c r="AD140" s="24" t="n">
        <f aca="false">'CalLite Replacement'!Z226</f>
        <v>99.83789739</v>
      </c>
      <c r="AE140" s="24" t="n">
        <f aca="false">'CalLite Replacement'!AA131</f>
        <v>250</v>
      </c>
      <c r="AF140" s="24" t="n">
        <f aca="false">'CalLite Replacement'!AB165</f>
        <v>1000</v>
      </c>
    </row>
    <row r="141" customFormat="false" ht="15" hidden="false" customHeight="false" outlineLevel="0" collapsed="false">
      <c r="A141" s="40" t="n">
        <v>12509</v>
      </c>
      <c r="B141" s="24" t="n">
        <f aca="false">B140+1</f>
        <v>135</v>
      </c>
      <c r="C141" s="17" t="n">
        <f aca="false">B141/($B$1+1)</f>
        <v>0.509433962264151</v>
      </c>
      <c r="D141" s="24" t="n">
        <f aca="false">'CalLite Replacement'!B60</f>
        <v>1701</v>
      </c>
      <c r="E141" s="24" t="n">
        <f aca="false">'CalLite Replacement'!C123</f>
        <v>48.22305056</v>
      </c>
      <c r="F141" s="24" t="n">
        <f aca="false">'CalLite Replacement'!D123</f>
        <v>159.629397</v>
      </c>
      <c r="G141" s="38" t="n">
        <v>22.3647540983607</v>
      </c>
      <c r="H141" s="24" t="n">
        <f aca="false">'CalLite Replacement'!E75</f>
        <v>213.324326</v>
      </c>
      <c r="I141" s="24" t="n">
        <f aca="false">'CalLite Replacement'!F32</f>
        <v>53.96256068</v>
      </c>
      <c r="J141" s="24" t="n">
        <f aca="false">'CalLite Replacement'!G32</f>
        <v>115.0733764</v>
      </c>
      <c r="K141" s="24" t="n">
        <f aca="false">'CalLite Replacement'!H179</f>
        <v>12.39</v>
      </c>
      <c r="L141" s="24" t="n">
        <f aca="false">'CalLite Replacement'!I49</f>
        <v>150</v>
      </c>
      <c r="M141" s="24" t="n">
        <f aca="false">'CalLite Replacement'!J240</f>
        <v>219.2729749</v>
      </c>
      <c r="N141" s="24" t="n">
        <f aca="false">'CalLite Replacement'!K123</f>
        <v>285.4017207</v>
      </c>
      <c r="O141" s="24" t="n">
        <f aca="false">'CalLite Replacement'!L123</f>
        <v>215.1323882</v>
      </c>
      <c r="P141" s="24" t="n">
        <f aca="false">'CalLite Replacement'!M123</f>
        <v>120.3204374</v>
      </c>
      <c r="Q141" s="24" t="n">
        <f aca="false">'CalLite Replacement'!N123</f>
        <v>32.28486797</v>
      </c>
      <c r="R141" s="24" t="n">
        <f aca="false">'CalLite Replacement'!O146</f>
        <v>2960</v>
      </c>
      <c r="S141" s="24" t="n">
        <f aca="false">'CalLite Replacement'!P183</f>
        <v>216.6</v>
      </c>
      <c r="T141" s="24" t="n">
        <f aca="false">'CalLite Replacement'!Q123</f>
        <v>102.2488929</v>
      </c>
      <c r="U141" s="39" t="n">
        <v>382</v>
      </c>
      <c r="V141" s="24" t="n">
        <f aca="false">'CalLite Replacement'!R123</f>
        <v>21.73978831</v>
      </c>
      <c r="W141" s="24" t="n">
        <f aca="false">'CalLite Replacement'!S113</f>
        <v>7192</v>
      </c>
      <c r="X141" s="24" t="n">
        <f aca="false">'CalLite Replacement'!T93</f>
        <v>5680</v>
      </c>
      <c r="Y141" s="24" t="n">
        <f aca="false">'CalLite Replacement'!U137</f>
        <v>13776</v>
      </c>
      <c r="Z141" s="24" t="n">
        <f aca="false">'CalLite Replacement'!V27</f>
        <v>980.4</v>
      </c>
      <c r="AA141" s="24" t="n">
        <f aca="false">'CalLite Replacement'!W195</f>
        <v>1255</v>
      </c>
      <c r="AB141" s="24" t="n">
        <f aca="false">'CalLite Replacement'!X23</f>
        <v>364.7</v>
      </c>
      <c r="AC141" s="24" t="n">
        <f aca="false">'CalLite Replacement'!Y32</f>
        <v>180.4473068</v>
      </c>
      <c r="AD141" s="24" t="n">
        <f aca="false">'CalLite Replacement'!Z123</f>
        <v>99.49048166</v>
      </c>
      <c r="AE141" s="24" t="n">
        <f aca="false">'CalLite Replacement'!AA132</f>
        <v>250</v>
      </c>
      <c r="AF141" s="24" t="n">
        <f aca="false">'CalLite Replacement'!AB191</f>
        <v>997</v>
      </c>
    </row>
    <row r="142" customFormat="false" ht="15" hidden="false" customHeight="false" outlineLevel="0" collapsed="false">
      <c r="A142" s="40" t="n">
        <v>12539</v>
      </c>
      <c r="B142" s="24" t="n">
        <f aca="false">B141+1</f>
        <v>136</v>
      </c>
      <c r="C142" s="17" t="n">
        <f aca="false">B142/($B$1+1)</f>
        <v>0.513207547169811</v>
      </c>
      <c r="D142" s="24" t="n">
        <f aca="false">'CalLite Replacement'!B263</f>
        <v>1697</v>
      </c>
      <c r="E142" s="24" t="n">
        <f aca="false">'CalLite Replacement'!C238</f>
        <v>47.85439215</v>
      </c>
      <c r="F142" s="24" t="n">
        <f aca="false">'CalLite Replacement'!D238</f>
        <v>158.4090528</v>
      </c>
      <c r="G142" s="38" t="n">
        <v>22.3296721311475</v>
      </c>
      <c r="H142" s="24" t="n">
        <f aca="false">'CalLite Replacement'!E25</f>
        <v>199.6270234</v>
      </c>
      <c r="I142" s="24" t="n">
        <f aca="false">'CalLite Replacement'!F141</f>
        <v>53.95957473</v>
      </c>
      <c r="J142" s="24" t="n">
        <f aca="false">'CalLite Replacement'!G141</f>
        <v>115.0670089</v>
      </c>
      <c r="K142" s="24" t="n">
        <f aca="false">'CalLite Replacement'!H107</f>
        <v>12.29</v>
      </c>
      <c r="L142" s="24" t="n">
        <f aca="false">'CalLite Replacement'!I50</f>
        <v>150</v>
      </c>
      <c r="M142" s="24" t="n">
        <f aca="false">'CalLite Replacement'!J77</f>
        <v>218.5316283</v>
      </c>
      <c r="N142" s="24" t="n">
        <f aca="false">'CalLite Replacement'!K238</f>
        <v>283.2198649</v>
      </c>
      <c r="O142" s="24" t="n">
        <f aca="false">'CalLite Replacement'!L238</f>
        <v>213.4877315</v>
      </c>
      <c r="P142" s="24" t="n">
        <f aca="false">'CalLite Replacement'!M238</f>
        <v>119.4006047</v>
      </c>
      <c r="Q142" s="24" t="n">
        <f aca="false">'CalLite Replacement'!N238</f>
        <v>32.03805472</v>
      </c>
      <c r="R142" s="24" t="n">
        <f aca="false">'CalLite Replacement'!O58</f>
        <v>2948</v>
      </c>
      <c r="S142" s="24" t="n">
        <f aca="false">'CalLite Replacement'!P273</f>
        <v>216.5</v>
      </c>
      <c r="T142" s="24" t="n">
        <f aca="false">'CalLite Replacement'!Q238</f>
        <v>101.4672145</v>
      </c>
      <c r="U142" s="39" t="n">
        <v>373</v>
      </c>
      <c r="V142" s="24" t="n">
        <f aca="false">'CalLite Replacement'!R238</f>
        <v>21.57359071</v>
      </c>
      <c r="W142" s="24" t="n">
        <f aca="false">'CalLite Replacement'!S270</f>
        <v>7142</v>
      </c>
      <c r="X142" s="24" t="n">
        <f aca="false">'CalLite Replacement'!T252</f>
        <v>5668</v>
      </c>
      <c r="Y142" s="24" t="n">
        <f aca="false">'CalLite Replacement'!U280</f>
        <v>13728</v>
      </c>
      <c r="Z142" s="24" t="n">
        <f aca="false">'CalLite Replacement'!V255</f>
        <v>971.1</v>
      </c>
      <c r="AA142" s="24" t="n">
        <f aca="false">'CalLite Replacement'!W108</f>
        <v>1234</v>
      </c>
      <c r="AB142" s="24" t="n">
        <f aca="false">'CalLite Replacement'!X162</f>
        <v>364.3</v>
      </c>
      <c r="AC142" s="24" t="n">
        <f aca="false">'CalLite Replacement'!Y141</f>
        <v>180.437322</v>
      </c>
      <c r="AD142" s="24" t="n">
        <f aca="false">'CalLite Replacement'!Z238</f>
        <v>98.729891</v>
      </c>
      <c r="AE142" s="24" t="n">
        <f aca="false">'CalLite Replacement'!AA133</f>
        <v>250</v>
      </c>
      <c r="AF142" s="24" t="n">
        <f aca="false">'CalLite Replacement'!AB275</f>
        <v>967.7</v>
      </c>
    </row>
    <row r="143" customFormat="false" ht="15" hidden="false" customHeight="false" outlineLevel="0" collapsed="false">
      <c r="A143" s="40" t="n">
        <v>12570</v>
      </c>
      <c r="B143" s="24" t="n">
        <f aca="false">B142+1</f>
        <v>137</v>
      </c>
      <c r="C143" s="17" t="n">
        <f aca="false">B143/($B$1+1)</f>
        <v>0.516981132075472</v>
      </c>
      <c r="D143" s="24" t="n">
        <f aca="false">'CalLite Replacement'!B272</f>
        <v>1670</v>
      </c>
      <c r="E143" s="24" t="n">
        <f aca="false">'CalLite Replacement'!C165</f>
        <v>47.51636275</v>
      </c>
      <c r="F143" s="24" t="n">
        <f aca="false">'CalLite Replacement'!D165</f>
        <v>157.2900977</v>
      </c>
      <c r="G143" s="38" t="n">
        <v>21.4</v>
      </c>
      <c r="H143" s="24" t="n">
        <f aca="false">'CalLite Replacement'!E159</f>
        <v>195.2757542</v>
      </c>
      <c r="I143" s="24" t="n">
        <f aca="false">'CalLite Replacement'!F115</f>
        <v>53.75537707</v>
      </c>
      <c r="J143" s="24" t="n">
        <f aca="false">'CalLite Replacement'!G115</f>
        <v>114.6315642</v>
      </c>
      <c r="K143" s="24" t="n">
        <f aca="false">'CalLite Replacement'!H265</f>
        <v>12.28</v>
      </c>
      <c r="L143" s="24" t="n">
        <f aca="false">'CalLite Replacement'!I51</f>
        <v>150</v>
      </c>
      <c r="M143" s="24" t="n">
        <f aca="false">'CalLite Replacement'!J62</f>
        <v>217.5154994</v>
      </c>
      <c r="N143" s="24" t="n">
        <f aca="false">'CalLite Replacement'!K165</f>
        <v>281.2192828</v>
      </c>
      <c r="O143" s="24" t="n">
        <f aca="false">'CalLite Replacement'!L165</f>
        <v>211.9797167</v>
      </c>
      <c r="P143" s="24" t="n">
        <f aca="false">'CalLite Replacement'!M165</f>
        <v>118.5571938</v>
      </c>
      <c r="Q143" s="24" t="n">
        <f aca="false">'CalLite Replacement'!N165</f>
        <v>31.81174729</v>
      </c>
      <c r="R143" s="24" t="n">
        <f aca="false">'CalLite Replacement'!O60</f>
        <v>2904</v>
      </c>
      <c r="S143" s="24" t="n">
        <f aca="false">'CalLite Replacement'!P130</f>
        <v>214.9</v>
      </c>
      <c r="T143" s="24" t="n">
        <f aca="false">'CalLite Replacement'!Q165</f>
        <v>100.7504799</v>
      </c>
      <c r="U143" s="39" t="n">
        <v>372</v>
      </c>
      <c r="V143" s="24" t="n">
        <f aca="false">'CalLite Replacement'!R165</f>
        <v>21.42120118</v>
      </c>
      <c r="W143" s="24" t="n">
        <f aca="false">'CalLite Replacement'!S45</f>
        <v>7129</v>
      </c>
      <c r="X143" s="24" t="n">
        <f aca="false">'CalLite Replacement'!T70</f>
        <v>5661</v>
      </c>
      <c r="Y143" s="24" t="n">
        <f aca="false">'CalLite Replacement'!U221</f>
        <v>13721</v>
      </c>
      <c r="Z143" s="24" t="n">
        <f aca="false">'CalLite Replacement'!V239</f>
        <v>965.4</v>
      </c>
      <c r="AA143" s="24" t="n">
        <f aca="false">'CalLite Replacement'!W159</f>
        <v>1234</v>
      </c>
      <c r="AB143" s="24" t="n">
        <f aca="false">'CalLite Replacement'!X259</f>
        <v>363.7</v>
      </c>
      <c r="AC143" s="24" t="n">
        <f aca="false">'CalLite Replacement'!Y115</f>
        <v>179.7544983</v>
      </c>
      <c r="AD143" s="24" t="n">
        <f aca="false">'CalLite Replacement'!Z165</f>
        <v>98.03249199</v>
      </c>
      <c r="AE143" s="24" t="n">
        <f aca="false">'CalLite Replacement'!AA142</f>
        <v>250</v>
      </c>
      <c r="AF143" s="24" t="n">
        <f aca="false">'CalLite Replacement'!AB162</f>
        <v>924.8</v>
      </c>
    </row>
    <row r="144" customFormat="false" ht="15" hidden="false" customHeight="false" outlineLevel="0" collapsed="false">
      <c r="A144" s="40" t="n">
        <v>12600</v>
      </c>
      <c r="B144" s="24" t="n">
        <f aca="false">B143+1</f>
        <v>138</v>
      </c>
      <c r="C144" s="17" t="n">
        <f aca="false">B144/($B$1+1)</f>
        <v>0.520754716981132</v>
      </c>
      <c r="D144" s="24" t="n">
        <f aca="false">'CalLite Replacement'!B107</f>
        <v>1663</v>
      </c>
      <c r="E144" s="24" t="n">
        <f aca="false">'CalLite Replacement'!C273</f>
        <v>46.74193486</v>
      </c>
      <c r="F144" s="24" t="n">
        <f aca="false">'CalLite Replacement'!D273</f>
        <v>154.7265631</v>
      </c>
      <c r="G144" s="38" t="n">
        <v>21.2772131147541</v>
      </c>
      <c r="H144" s="24" t="n">
        <f aca="false">'CalLite Replacement'!E255</f>
        <v>193.6191541</v>
      </c>
      <c r="I144" s="24" t="n">
        <f aca="false">'CalLite Replacement'!F197</f>
        <v>51.94361237</v>
      </c>
      <c r="J144" s="24" t="n">
        <f aca="false">'CalLite Replacement'!G197</f>
        <v>110.7680359</v>
      </c>
      <c r="K144" s="24" t="n">
        <f aca="false">'CalLite Replacement'!H262</f>
        <v>12.25</v>
      </c>
      <c r="L144" s="24" t="n">
        <f aca="false">'CalLite Replacement'!I52</f>
        <v>150</v>
      </c>
      <c r="M144" s="24" t="n">
        <f aca="false">'CalLite Replacement'!J172</f>
        <v>216.9141025</v>
      </c>
      <c r="N144" s="24" t="n">
        <f aca="false">'CalLite Replacement'!K273</f>
        <v>276.6359341</v>
      </c>
      <c r="O144" s="24" t="n">
        <f aca="false">'CalLite Replacement'!L273</f>
        <v>208.5248436</v>
      </c>
      <c r="P144" s="24" t="n">
        <f aca="false">'CalLite Replacement'!M273</f>
        <v>116.6249331</v>
      </c>
      <c r="Q144" s="24" t="n">
        <f aca="false">'CalLite Replacement'!N273</f>
        <v>31.29327528</v>
      </c>
      <c r="R144" s="24" t="n">
        <f aca="false">'CalLite Replacement'!O54</f>
        <v>2894</v>
      </c>
      <c r="S144" s="24" t="n">
        <f aca="false">'CalLite Replacement'!P255</f>
        <v>214.5</v>
      </c>
      <c r="T144" s="24" t="n">
        <f aca="false">'CalLite Replacement'!Q273</f>
        <v>99.10843539</v>
      </c>
      <c r="U144" s="39" t="n">
        <v>370</v>
      </c>
      <c r="V144" s="24" t="n">
        <f aca="false">'CalLite Replacement'!R273</f>
        <v>21.07207565</v>
      </c>
      <c r="W144" s="24" t="n">
        <f aca="false">'CalLite Replacement'!S237</f>
        <v>7083</v>
      </c>
      <c r="X144" s="24" t="n">
        <f aca="false">'CalLite Replacement'!T40</f>
        <v>5633</v>
      </c>
      <c r="Y144" s="24" t="n">
        <f aca="false">'CalLite Replacement'!U255</f>
        <v>13625</v>
      </c>
      <c r="Z144" s="24" t="n">
        <f aca="false">'CalLite Replacement'!V31</f>
        <v>963.1</v>
      </c>
      <c r="AA144" s="24" t="n">
        <f aca="false">'CalLite Replacement'!W36</f>
        <v>1231</v>
      </c>
      <c r="AB144" s="24" t="n">
        <f aca="false">'CalLite Replacement'!X40</f>
        <v>359.7</v>
      </c>
      <c r="AC144" s="24" t="n">
        <f aca="false">'CalLite Replacement'!Y197</f>
        <v>173.6960745</v>
      </c>
      <c r="AD144" s="24" t="n">
        <f aca="false">'CalLite Replacement'!Z273</f>
        <v>96.43474562</v>
      </c>
      <c r="AE144" s="24" t="n">
        <f aca="false">'CalLite Replacement'!AA144</f>
        <v>250</v>
      </c>
      <c r="AF144" s="24" t="n">
        <f aca="false">'CalLite Replacement'!AB155</f>
        <v>852.5</v>
      </c>
    </row>
    <row r="145" customFormat="false" ht="15" hidden="false" customHeight="false" outlineLevel="0" collapsed="false">
      <c r="A145" s="40" t="n">
        <v>12631</v>
      </c>
      <c r="B145" s="24" t="n">
        <f aca="false">B144+1</f>
        <v>139</v>
      </c>
      <c r="C145" s="17" t="n">
        <f aca="false">B145/($B$1+1)</f>
        <v>0.524528301886792</v>
      </c>
      <c r="D145" s="24" t="n">
        <f aca="false">'CalLite Replacement'!B136</f>
        <v>1661</v>
      </c>
      <c r="E145" s="24" t="n">
        <f aca="false">'CalLite Replacement'!C140</f>
        <v>46.17407934</v>
      </c>
      <c r="F145" s="24" t="n">
        <f aca="false">'CalLite Replacement'!D140</f>
        <v>152.8468306</v>
      </c>
      <c r="G145" s="38" t="n">
        <v>21.2772131147541</v>
      </c>
      <c r="H145" s="24" t="n">
        <f aca="false">'CalLite Replacement'!E171</f>
        <v>186.1261687</v>
      </c>
      <c r="I145" s="24" t="n">
        <f aca="false">'CalLite Replacement'!F104</f>
        <v>51.93326664</v>
      </c>
      <c r="J145" s="24" t="n">
        <f aca="false">'CalLite Replacement'!G104</f>
        <v>110.7459739</v>
      </c>
      <c r="K145" s="24" t="n">
        <f aca="false">'CalLite Replacement'!H36</f>
        <v>12.15</v>
      </c>
      <c r="L145" s="24" t="n">
        <f aca="false">'CalLite Replacement'!I54</f>
        <v>150</v>
      </c>
      <c r="M145" s="24" t="n">
        <f aca="false">'CalLite Replacement'!J178</f>
        <v>213.3416563</v>
      </c>
      <c r="N145" s="24" t="n">
        <f aca="false">'CalLite Replacement'!K140</f>
        <v>273.2751566</v>
      </c>
      <c r="O145" s="24" t="n">
        <f aca="false">'CalLite Replacement'!L140</f>
        <v>205.9915299</v>
      </c>
      <c r="P145" s="24" t="n">
        <f aca="false">'CalLite Replacement'!M140</f>
        <v>115.2080874</v>
      </c>
      <c r="Q145" s="24" t="n">
        <f aca="false">'CalLite Replacement'!N140</f>
        <v>30.91310147</v>
      </c>
      <c r="R145" s="24" t="n">
        <f aca="false">'CalLite Replacement'!O177</f>
        <v>2873</v>
      </c>
      <c r="S145" s="24" t="n">
        <f aca="false">'CalLite Replacement'!P166</f>
        <v>209.2</v>
      </c>
      <c r="T145" s="24" t="n">
        <f aca="false">'CalLite Replacement'!Q140</f>
        <v>97.90439296</v>
      </c>
      <c r="U145" s="39" t="n">
        <v>366</v>
      </c>
      <c r="V145" s="24" t="n">
        <f aca="false">'CalLite Replacement'!R140</f>
        <v>20.81607652</v>
      </c>
      <c r="W145" s="24" t="n">
        <f aca="false">'CalLite Replacement'!S194</f>
        <v>7031</v>
      </c>
      <c r="X145" s="24" t="n">
        <f aca="false">'CalLite Replacement'!T50</f>
        <v>5608</v>
      </c>
      <c r="Y145" s="24" t="n">
        <f aca="false">'CalLite Replacement'!U39</f>
        <v>13546</v>
      </c>
      <c r="Z145" s="24" t="n">
        <f aca="false">'CalLite Replacement'!V103</f>
        <v>947.7</v>
      </c>
      <c r="AA145" s="24" t="n">
        <f aca="false">'CalLite Replacement'!W180</f>
        <v>1220</v>
      </c>
      <c r="AB145" s="24" t="n">
        <f aca="false">'CalLite Replacement'!X161</f>
        <v>358.2</v>
      </c>
      <c r="AC145" s="24" t="n">
        <f aca="false">'CalLite Replacement'!Y104</f>
        <v>173.661479</v>
      </c>
      <c r="AD145" s="24" t="n">
        <f aca="false">'CalLite Replacement'!Z140</f>
        <v>95.26318515</v>
      </c>
      <c r="AE145" s="24" t="n">
        <f aca="false">'CalLite Replacement'!AA156</f>
        <v>250</v>
      </c>
      <c r="AF145" s="24" t="n">
        <f aca="false">'CalLite Replacement'!AB90</f>
        <v>830.1</v>
      </c>
    </row>
    <row r="146" customFormat="false" ht="15" hidden="false" customHeight="false" outlineLevel="0" collapsed="false">
      <c r="A146" s="40" t="n">
        <v>12662</v>
      </c>
      <c r="B146" s="24" t="n">
        <f aca="false">B145+1</f>
        <v>140</v>
      </c>
      <c r="C146" s="17" t="n">
        <f aca="false">B146/($B$1+1)</f>
        <v>0.528301886792453</v>
      </c>
      <c r="D146" s="24" t="n">
        <f aca="false">'CalLite Replacement'!B262</f>
        <v>1634</v>
      </c>
      <c r="E146" s="24" t="n">
        <f aca="false">'CalLite Replacement'!C200</f>
        <v>45.93006508</v>
      </c>
      <c r="F146" s="24" t="n">
        <f aca="false">'CalLite Replacement'!D200</f>
        <v>152.0390873</v>
      </c>
      <c r="G146" s="38" t="n">
        <v>20.5229508196721</v>
      </c>
      <c r="H146" s="24" t="n">
        <f aca="false">'CalLite Replacement'!E273</f>
        <v>182.8917259</v>
      </c>
      <c r="I146" s="24" t="n">
        <f aca="false">'CalLite Replacement'!F101</f>
        <v>50.86845313</v>
      </c>
      <c r="J146" s="24" t="n">
        <f aca="false">'CalLite Replacement'!G101</f>
        <v>108.4752943</v>
      </c>
      <c r="K146" s="24" t="n">
        <f aca="false">'CalLite Replacement'!H73</f>
        <v>12.15</v>
      </c>
      <c r="L146" s="24" t="n">
        <f aca="false">'CalLite Replacement'!I55</f>
        <v>150</v>
      </c>
      <c r="M146" s="24" t="n">
        <f aca="false">'CalLite Replacement'!J65</f>
        <v>211.5540173</v>
      </c>
      <c r="N146" s="24" t="n">
        <f aca="false">'CalLite Replacement'!K200</f>
        <v>271.8309906</v>
      </c>
      <c r="O146" s="24" t="n">
        <f aca="false">'CalLite Replacement'!L200</f>
        <v>204.9029349</v>
      </c>
      <c r="P146" s="24" t="n">
        <f aca="false">'CalLite Replacement'!M200</f>
        <v>114.5992519</v>
      </c>
      <c r="Q146" s="24" t="n">
        <f aca="false">'CalLite Replacement'!N200</f>
        <v>30.74973627</v>
      </c>
      <c r="R146" s="24" t="n">
        <f aca="false">'CalLite Replacement'!O106</f>
        <v>2866</v>
      </c>
      <c r="S146" s="24" t="n">
        <f aca="false">'CalLite Replacement'!P227</f>
        <v>207.7</v>
      </c>
      <c r="T146" s="24" t="n">
        <f aca="false">'CalLite Replacement'!Q200</f>
        <v>97.38700164</v>
      </c>
      <c r="U146" s="39" t="n">
        <v>365</v>
      </c>
      <c r="V146" s="24" t="n">
        <f aca="false">'CalLite Replacement'!R200</f>
        <v>20.70607066</v>
      </c>
      <c r="W146" s="24" t="n">
        <f aca="false">'CalLite Replacement'!S69</f>
        <v>7028</v>
      </c>
      <c r="X146" s="24" t="n">
        <f aca="false">'CalLite Replacement'!T280</f>
        <v>5596</v>
      </c>
      <c r="Y146" s="24" t="n">
        <f aca="false">'CalLite Replacement'!U192</f>
        <v>13511</v>
      </c>
      <c r="Z146" s="24" t="n">
        <f aca="false">'CalLite Replacement'!V91</f>
        <v>935.2</v>
      </c>
      <c r="AA146" s="24" t="n">
        <f aca="false">'CalLite Replacement'!W242</f>
        <v>1214</v>
      </c>
      <c r="AB146" s="24" t="n">
        <f aca="false">'CalLite Replacement'!X100</f>
        <v>353.6</v>
      </c>
      <c r="AC146" s="24" t="n">
        <f aca="false">'CalLite Replacement'!Y101</f>
        <v>170.1008116</v>
      </c>
      <c r="AD146" s="24" t="n">
        <f aca="false">'CalLite Replacement'!Z200</f>
        <v>94.75975171</v>
      </c>
      <c r="AE146" s="24" t="n">
        <f aca="false">'CalLite Replacement'!AA157</f>
        <v>250</v>
      </c>
      <c r="AF146" s="24" t="n">
        <f aca="false">'CalLite Replacement'!AB267</f>
        <v>813.3</v>
      </c>
    </row>
    <row r="147" customFormat="false" ht="15" hidden="false" customHeight="false" outlineLevel="0" collapsed="false">
      <c r="A147" s="40" t="n">
        <v>12692</v>
      </c>
      <c r="B147" s="24" t="n">
        <f aca="false">B146+1</f>
        <v>141</v>
      </c>
      <c r="C147" s="17" t="n">
        <f aca="false">B147/($B$1+1)</f>
        <v>0.532075471698113</v>
      </c>
      <c r="D147" s="24" t="n">
        <f aca="false">'CalLite Replacement'!B36</f>
        <v>1627</v>
      </c>
      <c r="E147" s="24" t="n">
        <f aca="false">'CalLite Replacement'!C139</f>
        <v>45.65004638</v>
      </c>
      <c r="F147" s="24" t="n">
        <f aca="false">'CalLite Replacement'!D139</f>
        <v>151.1121609</v>
      </c>
      <c r="G147" s="38" t="n">
        <v>19.5231147540984</v>
      </c>
      <c r="H147" s="24" t="n">
        <f aca="false">'CalLite Replacement'!E19</f>
        <v>180.4171155</v>
      </c>
      <c r="I147" s="24" t="n">
        <f aca="false">'CalLite Replacement'!F240</f>
        <v>50.61283515</v>
      </c>
      <c r="J147" s="24" t="n">
        <f aca="false">'CalLite Replacement'!G240</f>
        <v>107.9301975</v>
      </c>
      <c r="K147" s="24" t="n">
        <f aca="false">'CalLite Replacement'!H181</f>
        <v>12.11</v>
      </c>
      <c r="L147" s="24" t="n">
        <f aca="false">'CalLite Replacement'!I56</f>
        <v>150</v>
      </c>
      <c r="M147" s="24" t="n">
        <f aca="false">'CalLite Replacement'!J126</f>
        <v>211.032024</v>
      </c>
      <c r="N147" s="24" t="n">
        <f aca="false">'CalLite Replacement'!K139</f>
        <v>270.1737372</v>
      </c>
      <c r="O147" s="24" t="n">
        <f aca="false">'CalLite Replacement'!L139</f>
        <v>203.6537172</v>
      </c>
      <c r="P147" s="24" t="n">
        <f aca="false">'CalLite Replacement'!M139</f>
        <v>113.9005825</v>
      </c>
      <c r="Q147" s="24" t="n">
        <f aca="false">'CalLite Replacement'!N139</f>
        <v>30.56226645</v>
      </c>
      <c r="R147" s="24" t="n">
        <f aca="false">'CalLite Replacement'!O134</f>
        <v>2693</v>
      </c>
      <c r="S147" s="24" t="n">
        <f aca="false">'CalLite Replacement'!P256</f>
        <v>207.3</v>
      </c>
      <c r="T147" s="24" t="n">
        <f aca="false">'CalLite Replacement'!Q139</f>
        <v>96.79326894</v>
      </c>
      <c r="U147" s="39" t="n">
        <v>361</v>
      </c>
      <c r="V147" s="24" t="n">
        <f aca="false">'CalLite Replacement'!R139</f>
        <v>20.57983337</v>
      </c>
      <c r="W147" s="24" t="n">
        <f aca="false">'CalLite Replacement'!S104</f>
        <v>7020</v>
      </c>
      <c r="X147" s="24" t="n">
        <f aca="false">'CalLite Replacement'!T66</f>
        <v>5587</v>
      </c>
      <c r="Y147" s="24" t="n">
        <f aca="false">'CalLite Replacement'!U270</f>
        <v>13475</v>
      </c>
      <c r="Z147" s="24" t="n">
        <f aca="false">'CalLite Replacement'!V47</f>
        <v>933.4</v>
      </c>
      <c r="AA147" s="24" t="n">
        <f aca="false">'CalLite Replacement'!W179</f>
        <v>1201</v>
      </c>
      <c r="AB147" s="24" t="n">
        <f aca="false">'CalLite Replacement'!X203</f>
        <v>352.2</v>
      </c>
      <c r="AC147" s="24" t="n">
        <f aca="false">'CalLite Replacement'!Y240</f>
        <v>169.2460417</v>
      </c>
      <c r="AD147" s="24" t="n">
        <f aca="false">'CalLite Replacement'!Z139</f>
        <v>94.18203639</v>
      </c>
      <c r="AE147" s="24" t="n">
        <f aca="false">'CalLite Replacement'!AA178</f>
        <v>250</v>
      </c>
      <c r="AF147" s="24" t="n">
        <f aca="false">'CalLite Replacement'!AB101</f>
        <v>790.2</v>
      </c>
    </row>
    <row r="148" customFormat="false" ht="15" hidden="false" customHeight="false" outlineLevel="0" collapsed="false">
      <c r="A148" s="40" t="n">
        <v>12723</v>
      </c>
      <c r="B148" s="24" t="n">
        <f aca="false">B147+1</f>
        <v>142</v>
      </c>
      <c r="C148" s="17" t="n">
        <f aca="false">B148/($B$1+1)</f>
        <v>0.535849056603774</v>
      </c>
      <c r="D148" s="24" t="n">
        <f aca="false">'CalLite Replacement'!B135</f>
        <v>1615</v>
      </c>
      <c r="E148" s="24" t="n">
        <f aca="false">'CalLite Replacement'!C218</f>
        <v>44.91443968</v>
      </c>
      <c r="F148" s="24" t="n">
        <f aca="false">'CalLite Replacement'!D218</f>
        <v>148.6771334</v>
      </c>
      <c r="G148" s="38" t="n">
        <v>18.7162295081967</v>
      </c>
      <c r="H148" s="24" t="n">
        <f aca="false">'CalLite Replacement'!E196</f>
        <v>178.2267256</v>
      </c>
      <c r="I148" s="24" t="n">
        <f aca="false">'CalLite Replacement'!F213</f>
        <v>49.47858773</v>
      </c>
      <c r="J148" s="24" t="n">
        <f aca="false">'CalLite Replacement'!G213</f>
        <v>105.5114523</v>
      </c>
      <c r="K148" s="24" t="n">
        <f aca="false">'CalLite Replacement'!H155</f>
        <v>12.03</v>
      </c>
      <c r="L148" s="24" t="n">
        <f aca="false">'CalLite Replacement'!I58</f>
        <v>150</v>
      </c>
      <c r="M148" s="24" t="n">
        <f aca="false">'CalLite Replacement'!J91</f>
        <v>206.9886983</v>
      </c>
      <c r="N148" s="24" t="n">
        <f aca="false">'CalLite Replacement'!K218</f>
        <v>265.8201466</v>
      </c>
      <c r="O148" s="24" t="n">
        <f aca="false">'CalLite Replacement'!L218</f>
        <v>200.3720329</v>
      </c>
      <c r="P148" s="24" t="n">
        <f aca="false">'CalLite Replacement'!M218</f>
        <v>112.0651839</v>
      </c>
      <c r="Q148" s="24" t="n">
        <f aca="false">'CalLite Replacement'!N218</f>
        <v>30.06978485</v>
      </c>
      <c r="R148" s="24" t="n">
        <f aca="false">'CalLite Replacement'!O217</f>
        <v>2593</v>
      </c>
      <c r="S148" s="24" t="n">
        <f aca="false">'CalLite Replacement'!P248</f>
        <v>206.8</v>
      </c>
      <c r="T148" s="24" t="n">
        <f aca="false">'CalLite Replacement'!Q218</f>
        <v>95.23353827</v>
      </c>
      <c r="U148" s="39" t="n">
        <v>350</v>
      </c>
      <c r="V148" s="24" t="n">
        <f aca="false">'CalLite Replacement'!R218</f>
        <v>20.24820909</v>
      </c>
      <c r="W148" s="24" t="n">
        <f aca="false">'CalLite Replacement'!S207</f>
        <v>7007</v>
      </c>
      <c r="X148" s="24" t="n">
        <f aca="false">'CalLite Replacement'!T277</f>
        <v>5561</v>
      </c>
      <c r="Y148" s="24" t="n">
        <f aca="false">'CalLite Replacement'!U143</f>
        <v>13450</v>
      </c>
      <c r="Z148" s="24" t="n">
        <f aca="false">'CalLite Replacement'!V107</f>
        <v>930.5</v>
      </c>
      <c r="AA148" s="24" t="n">
        <f aca="false">'CalLite Replacement'!W142</f>
        <v>1198</v>
      </c>
      <c r="AB148" s="24" t="n">
        <f aca="false">'CalLite Replacement'!X89</f>
        <v>352</v>
      </c>
      <c r="AC148" s="24" t="n">
        <f aca="false">'CalLite Replacement'!Y213</f>
        <v>165.4531918</v>
      </c>
      <c r="AD148" s="24" t="n">
        <f aca="false">'CalLite Replacement'!Z218</f>
        <v>92.66438323</v>
      </c>
      <c r="AE148" s="24" t="n">
        <f aca="false">'CalLite Replacement'!AA179</f>
        <v>250</v>
      </c>
      <c r="AF148" s="24" t="n">
        <f aca="false">'CalLite Replacement'!AB27</f>
        <v>772.1</v>
      </c>
    </row>
    <row r="149" customFormat="false" ht="15" hidden="false" customHeight="false" outlineLevel="0" collapsed="false">
      <c r="A149" s="40" t="n">
        <v>12753</v>
      </c>
      <c r="B149" s="24" t="n">
        <f aca="false">B148+1</f>
        <v>143</v>
      </c>
      <c r="C149" s="17" t="n">
        <f aca="false">B149/($B$1+1)</f>
        <v>0.539622641509434</v>
      </c>
      <c r="D149" s="24" t="n">
        <f aca="false">'CalLite Replacement'!B70</f>
        <v>1598</v>
      </c>
      <c r="E149" s="24" t="n">
        <f aca="false">'CalLite Replacement'!C194</f>
        <v>43.55811951</v>
      </c>
      <c r="F149" s="24" t="n">
        <f aca="false">'CalLite Replacement'!D194</f>
        <v>144.1874015</v>
      </c>
      <c r="G149" s="38" t="n">
        <v>17.1901639344262</v>
      </c>
      <c r="H149" s="24" t="n">
        <f aca="false">'CalLite Replacement'!E117</f>
        <v>176.3076614</v>
      </c>
      <c r="I149" s="24" t="n">
        <f aca="false">'CalLite Replacement'!F159</f>
        <v>48.68656675</v>
      </c>
      <c r="J149" s="24" t="n">
        <f aca="false">'CalLite Replacement'!G159</f>
        <v>103.8224938</v>
      </c>
      <c r="K149" s="24" t="n">
        <f aca="false">'CalLite Replacement'!H85</f>
        <v>11.94</v>
      </c>
      <c r="L149" s="24" t="n">
        <f aca="false">'CalLite Replacement'!I61</f>
        <v>150</v>
      </c>
      <c r="M149" s="24" t="n">
        <f aca="false">'CalLite Replacement'!J46</f>
        <v>205.7851782</v>
      </c>
      <c r="N149" s="24" t="n">
        <f aca="false">'CalLite Replacement'!K194</f>
        <v>257.7929458</v>
      </c>
      <c r="O149" s="24" t="n">
        <f aca="false">'CalLite Replacement'!L194</f>
        <v>194.3212254</v>
      </c>
      <c r="P149" s="24" t="n">
        <f aca="false">'CalLite Replacement'!M194</f>
        <v>108.6810546</v>
      </c>
      <c r="Q149" s="24" t="n">
        <f aca="false">'CalLite Replacement'!N194</f>
        <v>29.16174155</v>
      </c>
      <c r="R149" s="24" t="n">
        <f aca="false">'CalLite Replacement'!O234</f>
        <v>2587</v>
      </c>
      <c r="S149" s="24" t="n">
        <f aca="false">'CalLite Replacement'!P19</f>
        <v>205.7</v>
      </c>
      <c r="T149" s="24" t="n">
        <f aca="false">'CalLite Replacement'!Q194</f>
        <v>92.35768877</v>
      </c>
      <c r="U149" s="39" t="n">
        <v>350</v>
      </c>
      <c r="V149" s="24" t="n">
        <f aca="false">'CalLite Replacement'!R194</f>
        <v>19.63675642</v>
      </c>
      <c r="W149" s="24" t="n">
        <f aca="false">'CalLite Replacement'!S157</f>
        <v>6965</v>
      </c>
      <c r="X149" s="24" t="n">
        <f aca="false">'CalLite Replacement'!T56</f>
        <v>5548</v>
      </c>
      <c r="Y149" s="24" t="n">
        <f aca="false">'CalLite Replacement'!U279</f>
        <v>13399</v>
      </c>
      <c r="Z149" s="24" t="n">
        <f aca="false">'CalLite Replacement'!V275</f>
        <v>926</v>
      </c>
      <c r="AA149" s="24" t="n">
        <f aca="false">'CalLite Replacement'!W73</f>
        <v>1197</v>
      </c>
      <c r="AB149" s="24" t="n">
        <f aca="false">'CalLite Replacement'!X256</f>
        <v>351.2</v>
      </c>
      <c r="AC149" s="24" t="n">
        <f aca="false">'CalLite Replacement'!Y159</f>
        <v>162.8047249</v>
      </c>
      <c r="AD149" s="24" t="n">
        <f aca="false">'CalLite Replacement'!Z194</f>
        <v>89.86611672</v>
      </c>
      <c r="AE149" s="24" t="n">
        <f aca="false">'CalLite Replacement'!AA180</f>
        <v>250</v>
      </c>
      <c r="AF149" s="24" t="n">
        <f aca="false">'CalLite Replacement'!AB51</f>
        <v>770.6</v>
      </c>
    </row>
    <row r="150" customFormat="false" ht="15" hidden="false" customHeight="false" outlineLevel="0" collapsed="false">
      <c r="A150" s="40" t="n">
        <v>12784</v>
      </c>
      <c r="B150" s="24" t="n">
        <f aca="false">B149+1</f>
        <v>144</v>
      </c>
      <c r="C150" s="17" t="n">
        <f aca="false">B150/($B$1+1)</f>
        <v>0.543396226415094</v>
      </c>
      <c r="D150" s="24" t="n">
        <f aca="false">'CalLite Replacement'!B85</f>
        <v>1596</v>
      </c>
      <c r="E150" s="24" t="n">
        <f aca="false">'CalLite Replacement'!C177</f>
        <v>43.29191519</v>
      </c>
      <c r="F150" s="24" t="n">
        <f aca="false">'CalLite Replacement'!D177</f>
        <v>143.3062039</v>
      </c>
      <c r="G150" s="38" t="n">
        <v>16.8393442622951</v>
      </c>
      <c r="H150" s="24" t="n">
        <f aca="false">'CalLite Replacement'!E177</f>
        <v>173.2865719</v>
      </c>
      <c r="I150" s="24" t="n">
        <f aca="false">'CalLite Replacement'!F177</f>
        <v>48.52771345</v>
      </c>
      <c r="J150" s="24" t="n">
        <f aca="false">'CalLite Replacement'!G177</f>
        <v>103.4837444</v>
      </c>
      <c r="K150" s="24" t="n">
        <f aca="false">'CalLite Replacement'!H59</f>
        <v>11.92</v>
      </c>
      <c r="L150" s="24" t="n">
        <f aca="false">'CalLite Replacement'!I62</f>
        <v>150</v>
      </c>
      <c r="M150" s="24" t="n">
        <f aca="false">'CalLite Replacement'!J64</f>
        <v>203.163694</v>
      </c>
      <c r="N150" s="24" t="n">
        <f aca="false">'CalLite Replacement'!K177</f>
        <v>256.2174509</v>
      </c>
      <c r="O150" s="24" t="n">
        <f aca="false">'CalLite Replacement'!L177</f>
        <v>193.1336363</v>
      </c>
      <c r="P150" s="24" t="n">
        <f aca="false">'CalLite Replacement'!M177</f>
        <v>108.0168532</v>
      </c>
      <c r="Q150" s="24" t="n">
        <f aca="false">'CalLite Replacement'!N177</f>
        <v>28.98352033</v>
      </c>
      <c r="R150" s="24" t="n">
        <f aca="false">'CalLite Replacement'!O133</f>
        <v>2531</v>
      </c>
      <c r="S150" s="24" t="n">
        <f aca="false">'CalLite Replacement'!P171</f>
        <v>205.5</v>
      </c>
      <c r="T150" s="24" t="n">
        <f aca="false">'CalLite Replacement'!Q177</f>
        <v>91.79324717</v>
      </c>
      <c r="U150" s="39" t="n">
        <v>348</v>
      </c>
      <c r="V150" s="24" t="n">
        <f aca="false">'CalLite Replacement'!R177</f>
        <v>19.51674689</v>
      </c>
      <c r="W150" s="24" t="n">
        <f aca="false">'CalLite Replacement'!S234</f>
        <v>6959</v>
      </c>
      <c r="X150" s="24" t="n">
        <f aca="false">'CalLite Replacement'!T104</f>
        <v>5528</v>
      </c>
      <c r="Y150" s="24" t="n">
        <f aca="false">'CalLite Replacement'!U104</f>
        <v>13311</v>
      </c>
      <c r="Z150" s="24" t="n">
        <f aca="false">'CalLite Replacement'!V130</f>
        <v>912.6</v>
      </c>
      <c r="AA150" s="24" t="n">
        <f aca="false">'CalLite Replacement'!W77</f>
        <v>1197</v>
      </c>
      <c r="AB150" s="24" t="n">
        <f aca="false">'CalLite Replacement'!X216</f>
        <v>349.5</v>
      </c>
      <c r="AC150" s="24" t="n">
        <f aca="false">'CalLite Replacement'!Y177</f>
        <v>162.2735298</v>
      </c>
      <c r="AD150" s="24" t="n">
        <f aca="false">'CalLite Replacement'!Z177</f>
        <v>89.3169023</v>
      </c>
      <c r="AE150" s="24" t="n">
        <f aca="false">'CalLite Replacement'!AA181</f>
        <v>250</v>
      </c>
      <c r="AF150" s="24" t="n">
        <f aca="false">'CalLite Replacement'!AB231</f>
        <v>769.2</v>
      </c>
    </row>
    <row r="151" customFormat="false" ht="15" hidden="false" customHeight="false" outlineLevel="0" collapsed="false">
      <c r="A151" s="40" t="n">
        <v>12815</v>
      </c>
      <c r="B151" s="24" t="n">
        <f aca="false">B150+1</f>
        <v>145</v>
      </c>
      <c r="C151" s="17" t="n">
        <f aca="false">B151/($B$1+1)</f>
        <v>0.547169811320755</v>
      </c>
      <c r="D151" s="24" t="n">
        <f aca="false">'CalLite Replacement'!B144</f>
        <v>1560</v>
      </c>
      <c r="E151" s="24" t="n">
        <f aca="false">'CalLite Replacement'!C80</f>
        <v>43.0119692</v>
      </c>
      <c r="F151" s="24" t="n">
        <f aca="false">'CalLite Replacement'!D80</f>
        <v>142.3795183</v>
      </c>
      <c r="G151" s="38" t="n">
        <v>16.6639344262295</v>
      </c>
      <c r="H151" s="24" t="n">
        <f aca="false">'CalLite Replacement'!E230</f>
        <v>172.1389748</v>
      </c>
      <c r="I151" s="24" t="n">
        <f aca="false">'CalLite Replacement'!F228</f>
        <v>48.43953859</v>
      </c>
      <c r="J151" s="24" t="n">
        <f aca="false">'CalLite Replacement'!G228</f>
        <v>103.2957144</v>
      </c>
      <c r="K151" s="24" t="n">
        <f aca="false">'CalLite Replacement'!H263</f>
        <v>11.92</v>
      </c>
      <c r="L151" s="24" t="n">
        <f aca="false">'CalLite Replacement'!I63</f>
        <v>150</v>
      </c>
      <c r="M151" s="24" t="n">
        <f aca="false">'CalLite Replacement'!J17</f>
        <v>202.7462249</v>
      </c>
      <c r="N151" s="24" t="n">
        <f aca="false">'CalLite Replacement'!K80</f>
        <v>254.5606277</v>
      </c>
      <c r="O151" s="24" t="n">
        <f aca="false">'CalLite Replacement'!L80</f>
        <v>191.8847429</v>
      </c>
      <c r="P151" s="24" t="n">
        <f aca="false">'CalLite Replacement'!M80</f>
        <v>107.3183651</v>
      </c>
      <c r="Q151" s="24" t="n">
        <f aca="false">'CalLite Replacement'!N80</f>
        <v>28.79609918</v>
      </c>
      <c r="R151" s="24" t="n">
        <f aca="false">'CalLite Replacement'!O132</f>
        <v>2495</v>
      </c>
      <c r="S151" s="24" t="n">
        <f aca="false">'CalLite Replacement'!P43</f>
        <v>202.3</v>
      </c>
      <c r="T151" s="24" t="n">
        <f aca="false">'CalLite Replacement'!Q80</f>
        <v>91.19966863</v>
      </c>
      <c r="U151" s="39" t="n">
        <v>345</v>
      </c>
      <c r="V151" s="24" t="n">
        <f aca="false">'CalLite Replacement'!R80</f>
        <v>19.39054238</v>
      </c>
      <c r="W151" s="24" t="n">
        <f aca="false">'CalLite Replacement'!S38</f>
        <v>6958</v>
      </c>
      <c r="X151" s="24" t="n">
        <f aca="false">'CalLite Replacement'!T92</f>
        <v>5526</v>
      </c>
      <c r="Y151" s="24" t="n">
        <f aca="false">'CalLite Replacement'!U57</f>
        <v>13232</v>
      </c>
      <c r="Z151" s="24" t="n">
        <f aca="false">'CalLite Replacement'!V76</f>
        <v>910.3</v>
      </c>
      <c r="AA151" s="24" t="n">
        <f aca="false">'CalLite Replacement'!W29</f>
        <v>1192</v>
      </c>
      <c r="AB151" s="24" t="n">
        <f aca="false">'CalLite Replacement'!X131</f>
        <v>345.9</v>
      </c>
      <c r="AC151" s="24" t="n">
        <f aca="false">'CalLite Replacement'!Y228</f>
        <v>161.9786788</v>
      </c>
      <c r="AD151" s="24" t="n">
        <f aca="false">'CalLite Replacement'!Z80</f>
        <v>88.73933697</v>
      </c>
      <c r="AE151" s="24" t="n">
        <f aca="false">'CalLite Replacement'!AA190</f>
        <v>250</v>
      </c>
      <c r="AF151" s="24" t="n">
        <f aca="false">'CalLite Replacement'!AB207</f>
        <v>764.1</v>
      </c>
    </row>
    <row r="152" customFormat="false" ht="15" hidden="false" customHeight="false" outlineLevel="0" collapsed="false">
      <c r="A152" s="40" t="n">
        <v>12843</v>
      </c>
      <c r="B152" s="24" t="n">
        <f aca="false">B151+1</f>
        <v>146</v>
      </c>
      <c r="C152" s="17" t="n">
        <f aca="false">B152/($B$1+1)</f>
        <v>0.550943396226415</v>
      </c>
      <c r="D152" s="24" t="n">
        <f aca="false">'CalLite Replacement'!B194</f>
        <v>1525</v>
      </c>
      <c r="E152" s="24" t="n">
        <f aca="false">'CalLite Replacement'!C255</f>
        <v>42.55922883</v>
      </c>
      <c r="F152" s="24" t="n">
        <f aca="false">'CalLite Replacement'!D255</f>
        <v>140.8808434</v>
      </c>
      <c r="G152" s="38" t="n">
        <v>16.5060655737705</v>
      </c>
      <c r="H152" s="24" t="n">
        <f aca="false">'CalLite Replacement'!E136</f>
        <v>171.1156535</v>
      </c>
      <c r="I152" s="24" t="n">
        <f aca="false">'CalLite Replacement'!F127</f>
        <v>48.27526527</v>
      </c>
      <c r="J152" s="24" t="n">
        <f aca="false">'CalLite Replacement'!G127</f>
        <v>102.945407</v>
      </c>
      <c r="K152" s="24" t="n">
        <f aca="false">'CalLite Replacement'!H108</f>
        <v>11.86</v>
      </c>
      <c r="L152" s="24" t="n">
        <f aca="false">'CalLite Replacement'!I64</f>
        <v>150</v>
      </c>
      <c r="M152" s="24" t="n">
        <f aca="false">'CalLite Replacement'!J100</f>
        <v>200.7689622</v>
      </c>
      <c r="N152" s="24" t="n">
        <f aca="false">'CalLite Replacement'!K255</f>
        <v>251.881144</v>
      </c>
      <c r="O152" s="24" t="n">
        <f aca="false">'CalLite Replacement'!L255</f>
        <v>189.8649802</v>
      </c>
      <c r="P152" s="24" t="n">
        <f aca="false">'CalLite Replacement'!M255</f>
        <v>106.188741</v>
      </c>
      <c r="Q152" s="24" t="n">
        <f aca="false">'CalLite Replacement'!N255</f>
        <v>28.49299386</v>
      </c>
      <c r="R152" s="24" t="n">
        <f aca="false">'CalLite Replacement'!O216</f>
        <v>2469</v>
      </c>
      <c r="S152" s="24" t="n">
        <f aca="false">'CalLite Replacement'!P55</f>
        <v>201.7</v>
      </c>
      <c r="T152" s="24" t="n">
        <f aca="false">'CalLite Replacement'!Q255</f>
        <v>90.23970859</v>
      </c>
      <c r="U152" s="39" t="n">
        <v>337</v>
      </c>
      <c r="V152" s="24" t="n">
        <f aca="false">'CalLite Replacement'!R255</f>
        <v>19.18643916</v>
      </c>
      <c r="W152" s="24" t="n">
        <f aca="false">'CalLite Replacement'!S51</f>
        <v>6929</v>
      </c>
      <c r="X152" s="24" t="n">
        <f aca="false">'CalLite Replacement'!T112</f>
        <v>5485</v>
      </c>
      <c r="Y152" s="24" t="n">
        <f aca="false">'CalLite Replacement'!U80</f>
        <v>13174</v>
      </c>
      <c r="Z152" s="24" t="n">
        <f aca="false">'CalLite Replacement'!V226</f>
        <v>908.8</v>
      </c>
      <c r="AA152" s="24" t="n">
        <f aca="false">'CalLite Replacement'!W103</f>
        <v>1188</v>
      </c>
      <c r="AB152" s="24" t="n">
        <f aca="false">'CalLite Replacement'!X192</f>
        <v>343.2</v>
      </c>
      <c r="AC152" s="24" t="n">
        <f aca="false">'CalLite Replacement'!Y127</f>
        <v>161.4293594</v>
      </c>
      <c r="AD152" s="24" t="n">
        <f aca="false">'CalLite Replacement'!Z255</f>
        <v>87.80527417</v>
      </c>
      <c r="AE152" s="24" t="n">
        <f aca="false">'CalLite Replacement'!AA192</f>
        <v>250</v>
      </c>
      <c r="AF152" s="24" t="n">
        <f aca="false">'CalLite Replacement'!AB52</f>
        <v>763.5</v>
      </c>
    </row>
    <row r="153" customFormat="false" ht="15" hidden="false" customHeight="false" outlineLevel="0" collapsed="false">
      <c r="A153" s="40" t="n">
        <v>12874</v>
      </c>
      <c r="B153" s="24" t="n">
        <f aca="false">B152+1</f>
        <v>147</v>
      </c>
      <c r="C153" s="17" t="n">
        <f aca="false">B153/($B$1+1)</f>
        <v>0.554716981132075</v>
      </c>
      <c r="D153" s="24" t="n">
        <f aca="false">'CalLite Replacement'!B206</f>
        <v>1509</v>
      </c>
      <c r="E153" s="24" t="n">
        <f aca="false">'CalLite Replacement'!C25</f>
        <v>42.25448794</v>
      </c>
      <c r="F153" s="24" t="n">
        <f aca="false">'CalLite Replacement'!D25</f>
        <v>139.8720809</v>
      </c>
      <c r="G153" s="38" t="n">
        <v>16.1552459016393</v>
      </c>
      <c r="H153" s="24" t="n">
        <f aca="false">'CalLite Replacement'!E218</f>
        <v>158.3458392</v>
      </c>
      <c r="I153" s="24" t="n">
        <f aca="false">'CalLite Replacement'!F17</f>
        <v>48.13652162</v>
      </c>
      <c r="J153" s="24" t="n">
        <f aca="false">'CalLite Replacement'!G17</f>
        <v>102.6495407</v>
      </c>
      <c r="K153" s="24" t="n">
        <f aca="false">'CalLite Replacement'!H191</f>
        <v>11.79</v>
      </c>
      <c r="L153" s="24" t="n">
        <f aca="false">'CalLite Replacement'!I65</f>
        <v>150</v>
      </c>
      <c r="M153" s="24" t="n">
        <f aca="false">'CalLite Replacement'!J259</f>
        <v>199.8298319</v>
      </c>
      <c r="N153" s="24" t="n">
        <f aca="false">'CalLite Replacement'!K25</f>
        <v>250.0775754</v>
      </c>
      <c r="O153" s="24" t="n">
        <f aca="false">'CalLite Replacement'!L25</f>
        <v>188.5054719</v>
      </c>
      <c r="P153" s="24" t="n">
        <f aca="false">'CalLite Replacement'!M25</f>
        <v>105.4283877</v>
      </c>
      <c r="Q153" s="24" t="n">
        <f aca="false">'CalLite Replacement'!N25</f>
        <v>28.28897277</v>
      </c>
      <c r="R153" s="24" t="n">
        <f aca="false">'CalLite Replacement'!O225</f>
        <v>2341</v>
      </c>
      <c r="S153" s="24" t="n">
        <f aca="false">'CalLite Replacement'!P143</f>
        <v>201.4</v>
      </c>
      <c r="T153" s="24" t="n">
        <f aca="false">'CalLite Replacement'!Q25</f>
        <v>89.59355662</v>
      </c>
      <c r="U153" s="39" t="n">
        <v>337</v>
      </c>
      <c r="V153" s="24" t="n">
        <f aca="false">'CalLite Replacement'!R25</f>
        <v>19.04905667</v>
      </c>
      <c r="W153" s="24" t="n">
        <f aca="false">'CalLite Replacement'!S50</f>
        <v>6894</v>
      </c>
      <c r="X153" s="24" t="n">
        <f aca="false">'CalLite Replacement'!T274</f>
        <v>5430</v>
      </c>
      <c r="Y153" s="24" t="n">
        <f aca="false">'CalLite Replacement'!U102</f>
        <v>13115</v>
      </c>
      <c r="Z153" s="24" t="n">
        <f aca="false">'CalLite Replacement'!V43</f>
        <v>895.7</v>
      </c>
      <c r="AA153" s="24" t="n">
        <f aca="false">'CalLite Replacement'!W57</f>
        <v>1187</v>
      </c>
      <c r="AB153" s="24" t="n">
        <f aca="false">'CalLite Replacement'!X67</f>
        <v>341.1</v>
      </c>
      <c r="AC153" s="24" t="n">
        <f aca="false">'CalLite Replacement'!Y17</f>
        <v>160.9654097</v>
      </c>
      <c r="AD153" s="24" t="n">
        <f aca="false">'CalLite Replacement'!Z25</f>
        <v>87.17655372</v>
      </c>
      <c r="AE153" s="24" t="n">
        <f aca="false">'CalLite Replacement'!AA193</f>
        <v>250</v>
      </c>
      <c r="AF153" s="24" t="n">
        <f aca="false">'CalLite Replacement'!AB111</f>
        <v>754.5</v>
      </c>
    </row>
    <row r="154" customFormat="false" ht="15" hidden="false" customHeight="false" outlineLevel="0" collapsed="false">
      <c r="A154" s="40" t="n">
        <v>12904</v>
      </c>
      <c r="B154" s="24" t="n">
        <f aca="false">B153+1</f>
        <v>148</v>
      </c>
      <c r="C154" s="17" t="n">
        <f aca="false">B154/($B$1+1)</f>
        <v>0.558490566037736</v>
      </c>
      <c r="D154" s="24" t="n">
        <f aca="false">'CalLite Replacement'!B221</f>
        <v>1509</v>
      </c>
      <c r="E154" s="24" t="n">
        <f aca="false">'CalLite Replacement'!C261</f>
        <v>42.04649706</v>
      </c>
      <c r="F154" s="24" t="n">
        <f aca="false">'CalLite Replacement'!D261</f>
        <v>139.1835833</v>
      </c>
      <c r="G154" s="38" t="n">
        <v>15.4536065573771</v>
      </c>
      <c r="H154" s="24" t="n">
        <f aca="false">'CalLite Replacement'!E195</f>
        <v>156.6783627</v>
      </c>
      <c r="I154" s="24" t="n">
        <f aca="false">'CalLite Replacement'!F102</f>
        <v>47.5496502</v>
      </c>
      <c r="J154" s="24" t="n">
        <f aca="false">'CalLite Replacement'!G102</f>
        <v>101.3980568</v>
      </c>
      <c r="K154" s="24" t="n">
        <f aca="false">'CalLite Replacement'!H251</f>
        <v>11.78</v>
      </c>
      <c r="L154" s="24" t="n">
        <f aca="false">'CalLite Replacement'!I66</f>
        <v>150</v>
      </c>
      <c r="M154" s="24" t="n">
        <f aca="false">'CalLite Replacement'!J78</f>
        <v>199.3717803</v>
      </c>
      <c r="N154" s="24" t="n">
        <f aca="false">'CalLite Replacement'!K261</f>
        <v>248.8466091</v>
      </c>
      <c r="O154" s="24" t="n">
        <f aca="false">'CalLite Replacement'!L261</f>
        <v>187.5775843</v>
      </c>
      <c r="P154" s="24" t="n">
        <f aca="false">'CalLite Replacement'!M261</f>
        <v>104.9094335</v>
      </c>
      <c r="Q154" s="24" t="n">
        <f aca="false">'CalLite Replacement'!N261</f>
        <v>28.14972488</v>
      </c>
      <c r="R154" s="24" t="n">
        <f aca="false">'CalLite Replacement'!O121</f>
        <v>2338</v>
      </c>
      <c r="S154" s="24" t="n">
        <f aca="false">'CalLite Replacement'!P172</f>
        <v>201.1</v>
      </c>
      <c r="T154" s="24" t="n">
        <f aca="false">'CalLite Replacement'!Q261</f>
        <v>89.15254685</v>
      </c>
      <c r="U154" s="39" t="n">
        <v>330</v>
      </c>
      <c r="V154" s="24" t="n">
        <f aca="false">'CalLite Replacement'!R261</f>
        <v>18.95529078</v>
      </c>
      <c r="W154" s="24" t="n">
        <f aca="false">'CalLite Replacement'!S72</f>
        <v>6866</v>
      </c>
      <c r="X154" s="24" t="n">
        <f aca="false">'CalLite Replacement'!T38</f>
        <v>5429</v>
      </c>
      <c r="Y154" s="24" t="n">
        <f aca="false">'CalLite Replacement'!U42</f>
        <v>13040</v>
      </c>
      <c r="Z154" s="24" t="n">
        <f aca="false">'CalLite Replacement'!V242</f>
        <v>894.1</v>
      </c>
      <c r="AA154" s="24" t="n">
        <f aca="false">'CalLite Replacement'!W97</f>
        <v>1177</v>
      </c>
      <c r="AB154" s="24" t="n">
        <f aca="false">'CalLite Replacement'!X36</f>
        <v>340.7</v>
      </c>
      <c r="AC154" s="24" t="n">
        <f aca="false">'CalLite Replacement'!Y102</f>
        <v>159.0029496</v>
      </c>
      <c r="AD154" s="24" t="n">
        <f aca="false">'CalLite Replacement'!Z261</f>
        <v>86.74744125</v>
      </c>
      <c r="AE154" s="24" t="n">
        <f aca="false">'CalLite Replacement'!AA203</f>
        <v>250</v>
      </c>
      <c r="AF154" s="24" t="n">
        <f aca="false">'CalLite Replacement'!AB65</f>
        <v>743.6</v>
      </c>
    </row>
    <row r="155" customFormat="false" ht="15" hidden="false" customHeight="false" outlineLevel="0" collapsed="false">
      <c r="A155" s="40" t="n">
        <v>12935</v>
      </c>
      <c r="B155" s="24" t="n">
        <f aca="false">B154+1</f>
        <v>149</v>
      </c>
      <c r="C155" s="17" t="n">
        <f aca="false">B155/($B$1+1)</f>
        <v>0.562264150943396</v>
      </c>
      <c r="D155" s="24" t="n">
        <f aca="false">'CalLite Replacement'!B192</f>
        <v>1507</v>
      </c>
      <c r="E155" s="24" t="n">
        <f aca="false">'CalLite Replacement'!C128</f>
        <v>40.59658865</v>
      </c>
      <c r="F155" s="24" t="n">
        <f aca="false">'CalLite Replacement'!D128</f>
        <v>134.3840527</v>
      </c>
      <c r="G155" s="38" t="n">
        <v>15.3308196721311</v>
      </c>
      <c r="H155" s="24" t="n">
        <f aca="false">'CalLite Replacement'!E277</f>
        <v>154.1733091</v>
      </c>
      <c r="I155" s="24" t="n">
        <f aca="false">'CalLite Replacement'!F274</f>
        <v>47.13435052</v>
      </c>
      <c r="J155" s="24" t="n">
        <f aca="false">'CalLite Replacement'!G274</f>
        <v>100.512444</v>
      </c>
      <c r="K155" s="24" t="n">
        <f aca="false">'CalLite Replacement'!H66</f>
        <v>11.72</v>
      </c>
      <c r="L155" s="24" t="n">
        <f aca="false">'CalLite Replacement'!I67</f>
        <v>150</v>
      </c>
      <c r="M155" s="24" t="n">
        <f aca="false">'CalLite Replacement'!J276</f>
        <v>198.227194</v>
      </c>
      <c r="N155" s="24" t="n">
        <f aca="false">'CalLite Replacement'!K128</f>
        <v>240.2655187</v>
      </c>
      <c r="O155" s="24" t="n">
        <f aca="false">'CalLite Replacement'!L128</f>
        <v>181.1092614</v>
      </c>
      <c r="P155" s="24" t="n">
        <f aca="false">'CalLite Replacement'!M128</f>
        <v>101.291794</v>
      </c>
      <c r="Q155" s="24" t="n">
        <f aca="false">'CalLite Replacement'!N128</f>
        <v>27.17902516</v>
      </c>
      <c r="R155" s="24" t="n">
        <f aca="false">'CalLite Replacement'!O94</f>
        <v>2332</v>
      </c>
      <c r="S155" s="24" t="n">
        <f aca="false">'CalLite Replacement'!P91</f>
        <v>199.9</v>
      </c>
      <c r="T155" s="24" t="n">
        <f aca="false">'CalLite Replacement'!Q128</f>
        <v>86.07825917</v>
      </c>
      <c r="U155" s="39" t="n">
        <v>329</v>
      </c>
      <c r="V155" s="24" t="n">
        <f aca="false">'CalLite Replacement'!R128</f>
        <v>18.3016469</v>
      </c>
      <c r="W155" s="24" t="n">
        <f aca="false">'CalLite Replacement'!S254</f>
        <v>6767</v>
      </c>
      <c r="X155" s="24" t="n">
        <f aca="false">'CalLite Replacement'!T24</f>
        <v>5378</v>
      </c>
      <c r="Y155" s="24" t="n">
        <f aca="false">'CalLite Replacement'!U254</f>
        <v>12985</v>
      </c>
      <c r="Z155" s="24" t="n">
        <f aca="false">'CalLite Replacement'!V71</f>
        <v>890.4</v>
      </c>
      <c r="AA155" s="24" t="n">
        <f aca="false">'CalLite Replacement'!W229</f>
        <v>1169</v>
      </c>
      <c r="AB155" s="24" t="n">
        <f aca="false">'CalLite Replacement'!X84</f>
        <v>340.7</v>
      </c>
      <c r="AC155" s="24" t="n">
        <f aca="false">'CalLite Replacement'!Y274</f>
        <v>157.6142144</v>
      </c>
      <c r="AD155" s="24" t="n">
        <f aca="false">'CalLite Replacement'!Z128</f>
        <v>83.75608992</v>
      </c>
      <c r="AE155" s="24" t="n">
        <f aca="false">'CalLite Replacement'!AA204</f>
        <v>250</v>
      </c>
      <c r="AF155" s="24" t="n">
        <f aca="false">'CalLite Replacement'!AB147</f>
        <v>733.5</v>
      </c>
    </row>
    <row r="156" customFormat="false" ht="15" hidden="false" customHeight="false" outlineLevel="0" collapsed="false">
      <c r="A156" s="40" t="n">
        <v>12965</v>
      </c>
      <c r="B156" s="24" t="n">
        <f aca="false">B155+1</f>
        <v>150</v>
      </c>
      <c r="C156" s="17" t="n">
        <f aca="false">B156/($B$1+1)</f>
        <v>0.566037735849057</v>
      </c>
      <c r="D156" s="24" t="n">
        <f aca="false">'CalLite Replacement'!B216</f>
        <v>1507</v>
      </c>
      <c r="E156" s="24" t="n">
        <f aca="false">'CalLite Replacement'!C103</f>
        <v>39.95730008</v>
      </c>
      <c r="F156" s="24" t="n">
        <f aca="false">'CalLite Replacement'!D103</f>
        <v>132.2678604</v>
      </c>
      <c r="G156" s="38" t="n">
        <v>15.2255737704918</v>
      </c>
      <c r="H156" s="24" t="n">
        <f aca="false">'CalLite Replacement'!E194</f>
        <v>149.1893782</v>
      </c>
      <c r="I156" s="24" t="n">
        <f aca="false">'CalLite Replacement'!F252</f>
        <v>46.8078413</v>
      </c>
      <c r="J156" s="24" t="n">
        <f aca="false">'CalLite Replacement'!G252</f>
        <v>99.81617387</v>
      </c>
      <c r="K156" s="24" t="n">
        <f aca="false">'CalLite Replacement'!H268</f>
        <v>11.69</v>
      </c>
      <c r="L156" s="24" t="n">
        <f aca="false">'CalLite Replacement'!I68</f>
        <v>150</v>
      </c>
      <c r="M156" s="24" t="n">
        <f aca="false">'CalLite Replacement'!J225</f>
        <v>197.5334438</v>
      </c>
      <c r="N156" s="24" t="n">
        <f aca="false">'CalLite Replacement'!K103</f>
        <v>236.4819742</v>
      </c>
      <c r="O156" s="24" t="n">
        <f aca="false">'CalLite Replacement'!L103</f>
        <v>178.257271</v>
      </c>
      <c r="P156" s="24" t="n">
        <f aca="false">'CalLite Replacement'!M103</f>
        <v>99.69671698</v>
      </c>
      <c r="Q156" s="24" t="n">
        <f aca="false">'CalLite Replacement'!N103</f>
        <v>26.75102763</v>
      </c>
      <c r="R156" s="24" t="n">
        <f aca="false">'CalLite Replacement'!O105</f>
        <v>2322</v>
      </c>
      <c r="S156" s="24" t="n">
        <f aca="false">'CalLite Replacement'!P79</f>
        <v>198.9</v>
      </c>
      <c r="T156" s="24" t="n">
        <f aca="false">'CalLite Replacement'!Q103</f>
        <v>84.72275496</v>
      </c>
      <c r="U156" s="39" t="n">
        <v>329</v>
      </c>
      <c r="V156" s="24" t="n">
        <f aca="false">'CalLite Replacement'!R103</f>
        <v>18.01344451</v>
      </c>
      <c r="W156" s="24" t="n">
        <f aca="false">'CalLite Replacement'!S114</f>
        <v>6716</v>
      </c>
      <c r="X156" s="24" t="n">
        <f aca="false">'CalLite Replacement'!T90</f>
        <v>5359</v>
      </c>
      <c r="Y156" s="24" t="n">
        <f aca="false">'CalLite Replacement'!U183</f>
        <v>12793</v>
      </c>
      <c r="Z156" s="24" t="n">
        <f aca="false">'CalLite Replacement'!V118</f>
        <v>870.5</v>
      </c>
      <c r="AA156" s="24" t="n">
        <f aca="false">'CalLite Replacement'!W109</f>
        <v>1168</v>
      </c>
      <c r="AB156" s="24" t="n">
        <f aca="false">'CalLite Replacement'!X228</f>
        <v>340.7</v>
      </c>
      <c r="AC156" s="24" t="n">
        <f aca="false">'CalLite Replacement'!Y252</f>
        <v>156.5223887</v>
      </c>
      <c r="AD156" s="24" t="n">
        <f aca="false">'CalLite Replacement'!Z103</f>
        <v>82.43715372</v>
      </c>
      <c r="AE156" s="24" t="n">
        <f aca="false">'CalLite Replacement'!AA205</f>
        <v>250</v>
      </c>
      <c r="AF156" s="24" t="n">
        <f aca="false">'CalLite Replacement'!AB221</f>
        <v>730.2</v>
      </c>
    </row>
    <row r="157" customFormat="false" ht="15" hidden="false" customHeight="false" outlineLevel="0" collapsed="false">
      <c r="A157" s="40" t="n">
        <v>12996</v>
      </c>
      <c r="B157" s="24" t="n">
        <f aca="false">B156+1</f>
        <v>151</v>
      </c>
      <c r="C157" s="17" t="n">
        <f aca="false">B157/($B$1+1)</f>
        <v>0.569811320754717</v>
      </c>
      <c r="D157" s="24" t="n">
        <f aca="false">'CalLite Replacement'!B161</f>
        <v>1502</v>
      </c>
      <c r="E157" s="24" t="n">
        <f aca="false">'CalLite Replacement'!C230</f>
        <v>39.84338201</v>
      </c>
      <c r="F157" s="24" t="n">
        <f aca="false">'CalLite Replacement'!D230</f>
        <v>131.8907653</v>
      </c>
      <c r="G157" s="38" t="n">
        <v>15.1729508196721</v>
      </c>
      <c r="H157" s="24" t="n">
        <f aca="false">'CalLite Replacement'!E76</f>
        <v>149.0560819</v>
      </c>
      <c r="I157" s="24" t="n">
        <f aca="false">'CalLite Replacement'!F192</f>
        <v>46.58896619</v>
      </c>
      <c r="J157" s="24" t="n">
        <f aca="false">'CalLite Replacement'!G192</f>
        <v>99.34942994</v>
      </c>
      <c r="K157" s="24" t="n">
        <f aca="false">'CalLite Replacement'!H239</f>
        <v>11.61</v>
      </c>
      <c r="L157" s="24" t="n">
        <f aca="false">'CalLite Replacement'!I73</f>
        <v>150</v>
      </c>
      <c r="M157" s="24" t="n">
        <f aca="false">'CalLite Replacement'!J116</f>
        <v>193.9103104</v>
      </c>
      <c r="N157" s="24" t="n">
        <f aca="false">'CalLite Replacement'!K230</f>
        <v>235.8077652</v>
      </c>
      <c r="O157" s="24" t="n">
        <f aca="false">'CalLite Replacement'!L230</f>
        <v>177.7490604</v>
      </c>
      <c r="P157" s="24" t="n">
        <f aca="false">'CalLite Replacement'!M230</f>
        <v>99.41248211</v>
      </c>
      <c r="Q157" s="24" t="n">
        <f aca="false">'CalLite Replacement'!N230</f>
        <v>26.67476057</v>
      </c>
      <c r="R157" s="24" t="n">
        <f aca="false">'CalLite Replacement'!O93</f>
        <v>2320</v>
      </c>
      <c r="S157" s="24" t="n">
        <f aca="false">'CalLite Replacement'!P228</f>
        <v>198.3</v>
      </c>
      <c r="T157" s="24" t="n">
        <f aca="false">'CalLite Replacement'!Q230</f>
        <v>84.48121079</v>
      </c>
      <c r="U157" s="39" t="n">
        <v>322</v>
      </c>
      <c r="V157" s="24" t="n">
        <f aca="false">'CalLite Replacement'!R230</f>
        <v>17.96208827</v>
      </c>
      <c r="W157" s="24" t="n">
        <f aca="false">'CalLite Replacement'!S232</f>
        <v>6687</v>
      </c>
      <c r="X157" s="24" t="n">
        <f aca="false">'CalLite Replacement'!T39</f>
        <v>5267</v>
      </c>
      <c r="Y157" s="24" t="n">
        <f aca="false">'CalLite Replacement'!U26</f>
        <v>12749</v>
      </c>
      <c r="Z157" s="24" t="n">
        <f aca="false">'CalLite Replacement'!V122</f>
        <v>869.5</v>
      </c>
      <c r="AA157" s="24" t="n">
        <f aca="false">'CalLite Replacement'!W162</f>
        <v>1159</v>
      </c>
      <c r="AB157" s="24" t="n">
        <f aca="false">'CalLite Replacement'!X240</f>
        <v>340.7</v>
      </c>
      <c r="AC157" s="24" t="n">
        <f aca="false">'CalLite Replacement'!Y192</f>
        <v>155.7904845</v>
      </c>
      <c r="AD157" s="24" t="n">
        <f aca="false">'CalLite Replacement'!Z230</f>
        <v>82.20212578</v>
      </c>
      <c r="AE157" s="24" t="n">
        <f aca="false">'CalLite Replacement'!AA214</f>
        <v>250</v>
      </c>
      <c r="AF157" s="24" t="n">
        <f aca="false">'CalLite Replacement'!AB41</f>
        <v>719</v>
      </c>
    </row>
    <row r="158" customFormat="false" ht="15" hidden="false" customHeight="false" outlineLevel="0" collapsed="false">
      <c r="A158" s="40" t="n">
        <v>13027</v>
      </c>
      <c r="B158" s="24" t="n">
        <f aca="false">B157+1</f>
        <v>152</v>
      </c>
      <c r="C158" s="17" t="n">
        <f aca="false">B158/($B$1+1)</f>
        <v>0.573584905660377</v>
      </c>
      <c r="D158" s="24" t="n">
        <f aca="false">'CalLite Replacement'!B155</f>
        <v>1498</v>
      </c>
      <c r="E158" s="24" t="n">
        <f aca="false">'CalLite Replacement'!C250</f>
        <v>38.99348312</v>
      </c>
      <c r="F158" s="24" t="n">
        <f aca="false">'CalLite Replacement'!D250</f>
        <v>129.0774044</v>
      </c>
      <c r="G158" s="38" t="n">
        <v>14.9098360655738</v>
      </c>
      <c r="H158" s="24" t="n">
        <f aca="false">'CalLite Replacement'!E238</f>
        <v>148.9523357</v>
      </c>
      <c r="I158" s="24" t="n">
        <f aca="false">'CalLite Replacement'!F69</f>
        <v>46.30529488</v>
      </c>
      <c r="J158" s="24" t="n">
        <f aca="false">'CalLite Replacement'!G69</f>
        <v>98.74451024</v>
      </c>
      <c r="K158" s="24" t="n">
        <f aca="false">'CalLite Replacement'!H131</f>
        <v>11.55</v>
      </c>
      <c r="L158" s="24" t="n">
        <f aca="false">'CalLite Replacement'!I74</f>
        <v>150</v>
      </c>
      <c r="M158" s="24" t="n">
        <f aca="false">'CalLite Replacement'!J202</f>
        <v>186.2534352</v>
      </c>
      <c r="N158" s="24" t="n">
        <f aca="false">'CalLite Replacement'!K250</f>
        <v>230.7777515</v>
      </c>
      <c r="O158" s="24" t="n">
        <f aca="false">'CalLite Replacement'!L250</f>
        <v>173.9574965</v>
      </c>
      <c r="P158" s="24" t="n">
        <f aca="false">'CalLite Replacement'!M250</f>
        <v>97.29191518</v>
      </c>
      <c r="Q158" s="24" t="n">
        <f aca="false">'CalLite Replacement'!N250</f>
        <v>26.10576145</v>
      </c>
      <c r="R158" s="24" t="n">
        <f aca="false">'CalLite Replacement'!O261</f>
        <v>2276</v>
      </c>
      <c r="S158" s="24" t="n">
        <f aca="false">'CalLite Replacement'!P136</f>
        <v>198.2</v>
      </c>
      <c r="T158" s="24" t="n">
        <f aca="false">'CalLite Replacement'!Q250</f>
        <v>82.67914269</v>
      </c>
      <c r="U158" s="39" t="n">
        <v>321</v>
      </c>
      <c r="V158" s="24" t="n">
        <f aca="false">'CalLite Replacement'!R250</f>
        <v>17.57893909</v>
      </c>
      <c r="W158" s="24" t="n">
        <f aca="false">'CalLite Replacement'!S225</f>
        <v>6656</v>
      </c>
      <c r="X158" s="24" t="n">
        <f aca="false">'CalLite Replacement'!T161</f>
        <v>5262</v>
      </c>
      <c r="Y158" s="24" t="n">
        <f aca="false">'CalLite Replacement'!U103</f>
        <v>12695</v>
      </c>
      <c r="Z158" s="24" t="n">
        <f aca="false">'CalLite Replacement'!V185</f>
        <v>864.9</v>
      </c>
      <c r="AA158" s="24" t="n">
        <f aca="false">'CalLite Replacement'!W178</f>
        <v>1156</v>
      </c>
      <c r="AB158" s="24" t="n">
        <f aca="false">'CalLite Replacement'!X252</f>
        <v>340.7</v>
      </c>
      <c r="AC158" s="24" t="n">
        <f aca="false">'CalLite Replacement'!Y69</f>
        <v>154.8419061</v>
      </c>
      <c r="AD158" s="24" t="n">
        <f aca="false">'CalLite Replacement'!Z250</f>
        <v>80.44867283</v>
      </c>
      <c r="AE158" s="24" t="n">
        <f aca="false">'CalLite Replacement'!AA215</f>
        <v>250</v>
      </c>
      <c r="AF158" s="24" t="n">
        <f aca="false">'CalLite Replacement'!AB268</f>
        <v>717.9</v>
      </c>
    </row>
    <row r="159" customFormat="false" ht="15" hidden="false" customHeight="false" outlineLevel="0" collapsed="false">
      <c r="A159" s="40" t="n">
        <v>13057</v>
      </c>
      <c r="B159" s="24" t="n">
        <f aca="false">B158+1</f>
        <v>153</v>
      </c>
      <c r="C159" s="17" t="n">
        <f aca="false">B159/($B$1+1)</f>
        <v>0.577358490566038</v>
      </c>
      <c r="D159" s="24" t="n">
        <f aca="false">'CalLite Replacement'!B115</f>
        <v>1495</v>
      </c>
      <c r="E159" s="24" t="n">
        <f aca="false">'CalLite Replacement'!C181</f>
        <v>38.63088854</v>
      </c>
      <c r="F159" s="24" t="n">
        <f aca="false">'CalLite Replacement'!D181</f>
        <v>127.8771329</v>
      </c>
      <c r="G159" s="38" t="n">
        <v>14.8396721311475</v>
      </c>
      <c r="H159" s="24" t="n">
        <f aca="false">'CalLite Replacement'!E140</f>
        <v>146.7162483</v>
      </c>
      <c r="I159" s="24" t="n">
        <f aca="false">'CalLite Replacement'!F200</f>
        <v>46.15553185</v>
      </c>
      <c r="J159" s="24" t="n">
        <f aca="false">'CalLite Replacement'!G200</f>
        <v>98.42514554</v>
      </c>
      <c r="K159" s="24" t="n">
        <f aca="false">'CalLite Replacement'!H95</f>
        <v>11.53</v>
      </c>
      <c r="L159" s="24" t="n">
        <f aca="false">'CalLite Replacement'!I75</f>
        <v>150</v>
      </c>
      <c r="M159" s="24" t="n">
        <f aca="false">'CalLite Replacement'!J70</f>
        <v>185.9790211</v>
      </c>
      <c r="N159" s="24" t="n">
        <f aca="false">'CalLite Replacement'!K181</f>
        <v>228.6317836</v>
      </c>
      <c r="O159" s="24" t="n">
        <f aca="false">'CalLite Replacement'!L181</f>
        <v>172.3398917</v>
      </c>
      <c r="P159" s="24" t="n">
        <f aca="false">'CalLite Replacement'!M181</f>
        <v>96.38721217</v>
      </c>
      <c r="Q159" s="24" t="n">
        <f aca="false">'CalLite Replacement'!N181</f>
        <v>25.86300787</v>
      </c>
      <c r="R159" s="24" t="n">
        <f aca="false">'CalLite Replacement'!O92</f>
        <v>2224</v>
      </c>
      <c r="S159" s="24" t="n">
        <f aca="false">'CalLite Replacement'!P251</f>
        <v>198.2</v>
      </c>
      <c r="T159" s="24" t="n">
        <f aca="false">'CalLite Replacement'!Q181</f>
        <v>81.91032168</v>
      </c>
      <c r="U159" s="39" t="n">
        <v>316</v>
      </c>
      <c r="V159" s="24" t="n">
        <f aca="false">'CalLite Replacement'!R181</f>
        <v>17.41547516</v>
      </c>
      <c r="W159" s="24" t="n">
        <f aca="false">'CalLite Replacement'!S96</f>
        <v>6624</v>
      </c>
      <c r="X159" s="24" t="n">
        <f aca="false">'CalLite Replacement'!T22</f>
        <v>5261</v>
      </c>
      <c r="Y159" s="24" t="n">
        <f aca="false">'CalLite Replacement'!U83</f>
        <v>12521</v>
      </c>
      <c r="Z159" s="24" t="n">
        <f aca="false">'CalLite Replacement'!V195</f>
        <v>862</v>
      </c>
      <c r="AA159" s="24" t="n">
        <f aca="false">'CalLite Replacement'!W277</f>
        <v>1155</v>
      </c>
      <c r="AB159" s="24" t="n">
        <f aca="false">'CalLite Replacement'!X172</f>
        <v>340.6</v>
      </c>
      <c r="AC159" s="24" t="n">
        <f aca="false">'CalLite Replacement'!Y200</f>
        <v>154.3411082</v>
      </c>
      <c r="AD159" s="24" t="n">
        <f aca="false">'CalLite Replacement'!Z181</f>
        <v>79.70059263</v>
      </c>
      <c r="AE159" s="24" t="n">
        <f aca="false">'CalLite Replacement'!AA216</f>
        <v>250</v>
      </c>
      <c r="AF159" s="24" t="n">
        <f aca="false">'CalLite Replacement'!AB137</f>
        <v>711.4</v>
      </c>
    </row>
    <row r="160" customFormat="false" ht="15" hidden="false" customHeight="false" outlineLevel="0" collapsed="false">
      <c r="A160" s="40" t="n">
        <v>13088</v>
      </c>
      <c r="B160" s="24" t="n">
        <f aca="false">B159+1</f>
        <v>154</v>
      </c>
      <c r="C160" s="17" t="n">
        <f aca="false">B160/($B$1+1)</f>
        <v>0.581132075471698</v>
      </c>
      <c r="D160" s="24" t="n">
        <f aca="false">'CalLite Replacement'!B124</f>
        <v>1466</v>
      </c>
      <c r="E160" s="24" t="n">
        <f aca="false">'CalLite Replacement'!C213</f>
        <v>38.46064851</v>
      </c>
      <c r="F160" s="24" t="n">
        <f aca="false">'CalLite Replacement'!D213</f>
        <v>127.3135992</v>
      </c>
      <c r="G160" s="38" t="n">
        <v>14.1731147540984</v>
      </c>
      <c r="H160" s="24" t="n">
        <f aca="false">'CalLite Replacement'!E69</f>
        <v>142.5968108</v>
      </c>
      <c r="I160" s="24" t="n">
        <f aca="false">'CalLite Replacement'!F80</f>
        <v>45.72356819</v>
      </c>
      <c r="J160" s="24" t="n">
        <f aca="false">'CalLite Replacement'!G80</f>
        <v>97.50399733</v>
      </c>
      <c r="K160" s="24" t="n">
        <f aca="false">'CalLite Replacement'!H217</f>
        <v>11.5</v>
      </c>
      <c r="L160" s="24" t="n">
        <f aca="false">'CalLite Replacement'!I76</f>
        <v>150</v>
      </c>
      <c r="M160" s="24" t="n">
        <f aca="false">'CalLite Replacement'!J120</f>
        <v>184.971649</v>
      </c>
      <c r="N160" s="24" t="n">
        <f aca="false">'CalLite Replacement'!K213</f>
        <v>227.6242406</v>
      </c>
      <c r="O160" s="24" t="n">
        <f aca="false">'CalLite Replacement'!L213</f>
        <v>171.5804179</v>
      </c>
      <c r="P160" s="24" t="n">
        <f aca="false">'CalLite Replacement'!M213</f>
        <v>95.96244944</v>
      </c>
      <c r="Q160" s="24" t="n">
        <f aca="false">'CalLite Replacement'!N213</f>
        <v>25.74903381</v>
      </c>
      <c r="R160" s="24" t="n">
        <f aca="false">'CalLite Replacement'!O84</f>
        <v>2202</v>
      </c>
      <c r="S160" s="24" t="n">
        <f aca="false">'CalLite Replacement'!P147</f>
        <v>198</v>
      </c>
      <c r="T160" s="24" t="n">
        <f aca="false">'CalLite Replacement'!Q213</f>
        <v>81.54935625</v>
      </c>
      <c r="U160" s="39" t="n">
        <v>308</v>
      </c>
      <c r="V160" s="24" t="n">
        <f aca="false">'CalLite Replacement'!R213</f>
        <v>17.338728</v>
      </c>
      <c r="W160" s="24" t="n">
        <f aca="false">'CalLite Replacement'!S92</f>
        <v>6619</v>
      </c>
      <c r="X160" s="24" t="n">
        <f aca="false">'CalLite Replacement'!T278</f>
        <v>5212</v>
      </c>
      <c r="Y160" s="24" t="n">
        <f aca="false">'CalLite Replacement'!U182</f>
        <v>12392</v>
      </c>
      <c r="Z160" s="24" t="n">
        <f aca="false">'CalLite Replacement'!V46</f>
        <v>856</v>
      </c>
      <c r="AA160" s="24" t="n">
        <f aca="false">'CalLite Replacement'!W276</f>
        <v>1154</v>
      </c>
      <c r="AB160" s="24" t="n">
        <f aca="false">'CalLite Replacement'!X268</f>
        <v>340.1</v>
      </c>
      <c r="AC160" s="24" t="n">
        <f aca="false">'CalLite Replacement'!Y80</f>
        <v>152.8966497</v>
      </c>
      <c r="AD160" s="24" t="n">
        <f aca="false">'CalLite Replacement'!Z213</f>
        <v>79.34936511</v>
      </c>
      <c r="AE160" s="24" t="n">
        <f aca="false">'CalLite Replacement'!AA217</f>
        <v>250</v>
      </c>
      <c r="AF160" s="24" t="n">
        <f aca="false">'CalLite Replacement'!AB40</f>
        <v>704.2</v>
      </c>
    </row>
    <row r="161" customFormat="false" ht="15" hidden="false" customHeight="false" outlineLevel="0" collapsed="false">
      <c r="A161" s="40" t="n">
        <v>13118</v>
      </c>
      <c r="B161" s="24" t="n">
        <f aca="false">B160+1</f>
        <v>155</v>
      </c>
      <c r="C161" s="17" t="n">
        <f aca="false">B161/($B$1+1)</f>
        <v>0.584905660377358</v>
      </c>
      <c r="D161" s="24" t="n">
        <f aca="false">'CalLite Replacement'!B156</f>
        <v>1429</v>
      </c>
      <c r="E161" s="24" t="n">
        <f aca="false">'CalLite Replacement'!C105</f>
        <v>38.0365758</v>
      </c>
      <c r="F161" s="24" t="n">
        <f aca="false">'CalLite Replacement'!D105</f>
        <v>125.9098209</v>
      </c>
      <c r="G161" s="38" t="n">
        <v>13.7170491803279</v>
      </c>
      <c r="H161" s="24" t="n">
        <f aca="false">'CalLite Replacement'!E39</f>
        <v>140.9570472</v>
      </c>
      <c r="I161" s="24" t="n">
        <f aca="false">'CalLite Replacement'!F190</f>
        <v>45.09603121</v>
      </c>
      <c r="J161" s="24" t="n">
        <f aca="false">'CalLite Replacement'!G190</f>
        <v>96.16579547</v>
      </c>
      <c r="K161" s="24" t="n">
        <f aca="false">'CalLite Replacement'!H83</f>
        <v>11.38</v>
      </c>
      <c r="L161" s="24" t="n">
        <f aca="false">'CalLite Replacement'!I77</f>
        <v>150</v>
      </c>
      <c r="M161" s="24" t="n">
        <f aca="false">'CalLite Replacement'!J80</f>
        <v>180.720245</v>
      </c>
      <c r="N161" s="24" t="n">
        <f aca="false">'CalLite Replacement'!K105</f>
        <v>225.1144226</v>
      </c>
      <c r="O161" s="24" t="n">
        <f aca="false">'CalLite Replacement'!L105</f>
        <v>169.6885472</v>
      </c>
      <c r="P161" s="24" t="n">
        <f aca="false">'CalLite Replacement'!M105</f>
        <v>94.90435351</v>
      </c>
      <c r="Q161" s="24" t="n">
        <f aca="false">'CalLite Replacement'!N105</f>
        <v>25.46512122</v>
      </c>
      <c r="R161" s="24" t="n">
        <f aca="false">'CalLite Replacement'!O69</f>
        <v>2167</v>
      </c>
      <c r="S161" s="24" t="n">
        <f aca="false">'CalLite Replacement'!P103</f>
        <v>197.3</v>
      </c>
      <c r="T161" s="24" t="n">
        <f aca="false">'CalLite Replacement'!Q105</f>
        <v>80.65018118</v>
      </c>
      <c r="U161" s="39" t="n">
        <v>307</v>
      </c>
      <c r="V161" s="24" t="n">
        <f aca="false">'CalLite Replacement'!R105</f>
        <v>17.14754866</v>
      </c>
      <c r="W161" s="24" t="n">
        <f aca="false">'CalLite Replacement'!S81</f>
        <v>6552</v>
      </c>
      <c r="X161" s="24" t="n">
        <f aca="false">'CalLite Replacement'!T89</f>
        <v>5191</v>
      </c>
      <c r="Y161" s="24" t="n">
        <f aca="false">'CalLite Replacement'!U91</f>
        <v>12372</v>
      </c>
      <c r="Z161" s="24" t="n">
        <f aca="false">'CalLite Replacement'!V159</f>
        <v>855.7</v>
      </c>
      <c r="AA161" s="24" t="n">
        <f aca="false">'CalLite Replacement'!W134</f>
        <v>1152</v>
      </c>
      <c r="AB161" s="24" t="n">
        <f aca="false">'CalLite Replacement'!X60</f>
        <v>335.9</v>
      </c>
      <c r="AC161" s="24" t="n">
        <f aca="false">'CalLite Replacement'!Y190</f>
        <v>150.7982067</v>
      </c>
      <c r="AD161" s="24" t="n">
        <f aca="false">'CalLite Replacement'!Z105</f>
        <v>78.47444747</v>
      </c>
      <c r="AE161" s="24" t="n">
        <f aca="false">'CalLite Replacement'!AA238</f>
        <v>250</v>
      </c>
      <c r="AF161" s="24" t="n">
        <f aca="false">'CalLite Replacement'!AB35</f>
        <v>700</v>
      </c>
    </row>
    <row r="162" customFormat="false" ht="15" hidden="false" customHeight="false" outlineLevel="0" collapsed="false">
      <c r="A162" s="40" t="n">
        <v>13149</v>
      </c>
      <c r="B162" s="24" t="n">
        <f aca="false">B161+1</f>
        <v>156</v>
      </c>
      <c r="C162" s="17" t="n">
        <f aca="false">B162/($B$1+1)</f>
        <v>0.588679245283019</v>
      </c>
      <c r="D162" s="24" t="n">
        <f aca="false">'CalLite Replacement'!B75</f>
        <v>1414</v>
      </c>
      <c r="E162" s="24" t="n">
        <f aca="false">'CalLite Replacement'!C141</f>
        <v>37.47972612</v>
      </c>
      <c r="F162" s="24" t="n">
        <f aca="false">'CalLite Replacement'!D141</f>
        <v>124.0665203</v>
      </c>
      <c r="G162" s="38" t="n">
        <v>12.9101639344262</v>
      </c>
      <c r="H162" s="24" t="n">
        <f aca="false">'CalLite Replacement'!E181</f>
        <v>132.3592354</v>
      </c>
      <c r="I162" s="24" t="n">
        <f aca="false">'CalLite Replacement'!F129</f>
        <v>45.04092809</v>
      </c>
      <c r="J162" s="24" t="n">
        <f aca="false">'CalLite Replacement'!G129</f>
        <v>96.04828987</v>
      </c>
      <c r="K162" s="24" t="n">
        <f aca="false">'CalLite Replacement'!H169</f>
        <v>11.38</v>
      </c>
      <c r="L162" s="24" t="n">
        <f aca="false">'CalLite Replacement'!I85</f>
        <v>150</v>
      </c>
      <c r="M162" s="24" t="n">
        <f aca="false">'CalLite Replacement'!J92</f>
        <v>179.4779775</v>
      </c>
      <c r="N162" s="24" t="n">
        <f aca="false">'CalLite Replacement'!K141</f>
        <v>221.8187817</v>
      </c>
      <c r="O162" s="24" t="n">
        <f aca="false">'CalLite Replacement'!L141</f>
        <v>167.2043327</v>
      </c>
      <c r="P162" s="24" t="n">
        <f aca="false">'CalLite Replacement'!M141</f>
        <v>93.5149682</v>
      </c>
      <c r="Q162" s="24" t="n">
        <f aca="false">'CalLite Replacement'!N141</f>
        <v>25.09231571</v>
      </c>
      <c r="R162" s="24" t="n">
        <f aca="false">'CalLite Replacement'!O120</f>
        <v>2028</v>
      </c>
      <c r="S162" s="24" t="n">
        <f aca="false">'CalLite Replacement'!P67</f>
        <v>196.6</v>
      </c>
      <c r="T162" s="24" t="n">
        <f aca="false">'CalLite Replacement'!Q141</f>
        <v>79.46947479</v>
      </c>
      <c r="U162" s="39" t="n">
        <v>307</v>
      </c>
      <c r="V162" s="24" t="n">
        <f aca="false">'CalLite Replacement'!R141</f>
        <v>16.89651116</v>
      </c>
      <c r="W162" s="24" t="n">
        <f aca="false">'CalLite Replacement'!S44</f>
        <v>6541</v>
      </c>
      <c r="X162" s="24" t="n">
        <f aca="false">'CalLite Replacement'!T237</f>
        <v>5066</v>
      </c>
      <c r="Y162" s="24" t="n">
        <f aca="false">'CalLite Replacement'!U180</f>
        <v>12299</v>
      </c>
      <c r="Z162" s="24" t="n">
        <f aca="false">'CalLite Replacement'!V134</f>
        <v>826.6</v>
      </c>
      <c r="AA162" s="24" t="n">
        <f aca="false">'CalLite Replacement'!W114</f>
        <v>1142</v>
      </c>
      <c r="AB162" s="24" t="n">
        <f aca="false">'CalLite Replacement'!X144</f>
        <v>335.9</v>
      </c>
      <c r="AC162" s="24" t="n">
        <f aca="false">'CalLite Replacement'!Y129</f>
        <v>150.6139454</v>
      </c>
      <c r="AD162" s="24" t="n">
        <f aca="false">'CalLite Replacement'!Z141</f>
        <v>77.32559348</v>
      </c>
      <c r="AE162" s="24" t="n">
        <f aca="false">'CalLite Replacement'!AA239</f>
        <v>250</v>
      </c>
      <c r="AF162" s="24" t="n">
        <f aca="false">'CalLite Replacement'!AB47</f>
        <v>700</v>
      </c>
    </row>
    <row r="163" customFormat="false" ht="15" hidden="false" customHeight="false" outlineLevel="0" collapsed="false">
      <c r="A163" s="40" t="n">
        <v>13180</v>
      </c>
      <c r="B163" s="24" t="n">
        <f aca="false">B162+1</f>
        <v>157</v>
      </c>
      <c r="C163" s="17" t="n">
        <f aca="false">B163/($B$1+1)</f>
        <v>0.592452830188679</v>
      </c>
      <c r="D163" s="24" t="n">
        <f aca="false">'CalLite Replacement'!B180</f>
        <v>1404</v>
      </c>
      <c r="E163" s="24" t="n">
        <f aca="false">'CalLite Replacement'!C171</f>
        <v>37.3449557</v>
      </c>
      <c r="F163" s="24" t="n">
        <f aca="false">'CalLite Replacement'!D171</f>
        <v>123.6203992</v>
      </c>
      <c r="G163" s="38" t="n">
        <v>12.8575409836066</v>
      </c>
      <c r="H163" s="24" t="n">
        <f aca="false">'CalLite Replacement'!E93</f>
        <v>131.4428919</v>
      </c>
      <c r="I163" s="24" t="n">
        <f aca="false">'CalLite Replacement'!F229</f>
        <v>44.96104</v>
      </c>
      <c r="J163" s="24" t="n">
        <f aca="false">'CalLite Replacement'!G229</f>
        <v>95.87793118</v>
      </c>
      <c r="K163" s="24" t="n">
        <f aca="false">'CalLite Replacement'!H133</f>
        <v>11.37</v>
      </c>
      <c r="L163" s="24" t="n">
        <f aca="false">'CalLite Replacement'!I97</f>
        <v>150</v>
      </c>
      <c r="M163" s="24" t="n">
        <f aca="false">'CalLite Replacement'!J158</f>
        <v>177.7515395</v>
      </c>
      <c r="N163" s="24" t="n">
        <f aca="false">'CalLite Replacement'!K171</f>
        <v>221.0211609</v>
      </c>
      <c r="O163" s="24" t="n">
        <f aca="false">'CalLite Replacement'!L171</f>
        <v>166.6030957</v>
      </c>
      <c r="P163" s="24" t="n">
        <f aca="false">'CalLite Replacement'!M171</f>
        <v>93.17870505</v>
      </c>
      <c r="Q163" s="24" t="n">
        <f aca="false">'CalLite Replacement'!N171</f>
        <v>25.00208822</v>
      </c>
      <c r="R163" s="24" t="n">
        <f aca="false">'CalLite Replacement'!O47</f>
        <v>1952</v>
      </c>
      <c r="S163" s="24" t="n">
        <f aca="false">'CalLite Replacement'!P274</f>
        <v>195.6</v>
      </c>
      <c r="T163" s="24" t="n">
        <f aca="false">'CalLite Replacement'!Q171</f>
        <v>79.18371672</v>
      </c>
      <c r="U163" s="39" t="n">
        <v>307</v>
      </c>
      <c r="V163" s="24" t="n">
        <f aca="false">'CalLite Replacement'!R171</f>
        <v>16.83575432</v>
      </c>
      <c r="W163" s="24" t="n">
        <f aca="false">'CalLite Replacement'!S76</f>
        <v>6511</v>
      </c>
      <c r="X163" s="24" t="n">
        <f aca="false">'CalLite Replacement'!T205</f>
        <v>5052</v>
      </c>
      <c r="Y163" s="24" t="n">
        <f aca="false">'CalLite Replacement'!U81</f>
        <v>12202</v>
      </c>
      <c r="Z163" s="24" t="n">
        <f aca="false">'CalLite Replacement'!V95</f>
        <v>818.8</v>
      </c>
      <c r="AA163" s="24" t="n">
        <f aca="false">'CalLite Replacement'!W265</f>
        <v>1137</v>
      </c>
      <c r="AB163" s="24" t="n">
        <f aca="false">'CalLite Replacement'!X180</f>
        <v>335.8</v>
      </c>
      <c r="AC163" s="24" t="n">
        <f aca="false">'CalLite Replacement'!Y229</f>
        <v>150.3468049</v>
      </c>
      <c r="AD163" s="24" t="n">
        <f aca="false">'CalLite Replacement'!Z171</f>
        <v>77.04754443</v>
      </c>
      <c r="AE163" s="24" t="n">
        <f aca="false">'CalLite Replacement'!AA240</f>
        <v>250</v>
      </c>
      <c r="AF163" s="24" t="n">
        <f aca="false">'CalLite Replacement'!AB59</f>
        <v>700</v>
      </c>
    </row>
    <row r="164" customFormat="false" ht="15" hidden="false" customHeight="false" outlineLevel="0" collapsed="false">
      <c r="A164" s="40" t="n">
        <v>13209</v>
      </c>
      <c r="B164" s="24" t="n">
        <f aca="false">B163+1</f>
        <v>158</v>
      </c>
      <c r="C164" s="17" t="n">
        <f aca="false">B164/($B$1+1)</f>
        <v>0.59622641509434</v>
      </c>
      <c r="D164" s="24" t="n">
        <f aca="false">'CalLite Replacement'!B240</f>
        <v>1402</v>
      </c>
      <c r="E164" s="24" t="n">
        <f aca="false">'CalLite Replacement'!C110</f>
        <v>36.92059538</v>
      </c>
      <c r="F164" s="24" t="n">
        <f aca="false">'CalLite Replacement'!D110</f>
        <v>122.2156688</v>
      </c>
      <c r="G164" s="38" t="n">
        <v>12.6470491803279</v>
      </c>
      <c r="H164" s="24" t="n">
        <f aca="false">'CalLite Replacement'!E261</f>
        <v>130.2499472</v>
      </c>
      <c r="I164" s="24" t="n">
        <f aca="false">'CalLite Replacement'!F39</f>
        <v>44.31166577</v>
      </c>
      <c r="J164" s="24" t="n">
        <f aca="false">'CalLite Replacement'!G39</f>
        <v>94.4931621</v>
      </c>
      <c r="K164" s="24" t="n">
        <f aca="false">'CalLite Replacement'!H23</f>
        <v>11.34</v>
      </c>
      <c r="L164" s="24" t="n">
        <f aca="false">'CalLite Replacement'!I98</f>
        <v>150</v>
      </c>
      <c r="M164" s="24" t="n">
        <f aca="false">'CalLite Replacement'!J200</f>
        <v>175.6063406</v>
      </c>
      <c r="N164" s="24" t="n">
        <f aca="false">'CalLite Replacement'!K110</f>
        <v>218.5096407</v>
      </c>
      <c r="O164" s="24" t="n">
        <f aca="false">'CalLite Replacement'!L110</f>
        <v>164.709942</v>
      </c>
      <c r="P164" s="24" t="n">
        <f aca="false">'CalLite Replacement'!M110</f>
        <v>92.1198915</v>
      </c>
      <c r="Q164" s="24" t="n">
        <f aca="false">'CalLite Replacement'!N110</f>
        <v>24.71798307</v>
      </c>
      <c r="R164" s="24" t="n">
        <f aca="false">'CalLite Replacement'!O36</f>
        <v>1943</v>
      </c>
      <c r="S164" s="24" t="n">
        <f aca="false">'CalLite Replacement'!P137</f>
        <v>194.6</v>
      </c>
      <c r="T164" s="24" t="n">
        <f aca="false">'CalLite Replacement'!Q110</f>
        <v>78.28393182</v>
      </c>
      <c r="U164" s="39" t="n">
        <v>306</v>
      </c>
      <c r="V164" s="24" t="n">
        <f aca="false">'CalLite Replacement'!R110</f>
        <v>16.64444532</v>
      </c>
      <c r="W164" s="24" t="n">
        <f aca="false">'CalLite Replacement'!S121</f>
        <v>6476</v>
      </c>
      <c r="X164" s="24" t="n">
        <f aca="false">'CalLite Replacement'!T103</f>
        <v>5019</v>
      </c>
      <c r="Y164" s="24" t="n">
        <f aca="false">'CalLite Replacement'!U58</f>
        <v>12104</v>
      </c>
      <c r="Z164" s="24" t="n">
        <f aca="false">'CalLite Replacement'!V170</f>
        <v>815.4</v>
      </c>
      <c r="AA164" s="24" t="n">
        <f aca="false">'CalLite Replacement'!W233</f>
        <v>1134</v>
      </c>
      <c r="AB164" s="24" t="n">
        <f aca="false">'CalLite Replacement'!X24</f>
        <v>335.7</v>
      </c>
      <c r="AC164" s="24" t="n">
        <f aca="false">'CalLite Replacement'!Y39</f>
        <v>148.1753395</v>
      </c>
      <c r="AD164" s="24" t="n">
        <f aca="false">'CalLite Replacement'!Z110</f>
        <v>76.1720334</v>
      </c>
      <c r="AE164" s="24" t="n">
        <f aca="false">'CalLite Replacement'!AA241</f>
        <v>250</v>
      </c>
      <c r="AF164" s="24" t="n">
        <f aca="false">'CalLite Replacement'!AB107</f>
        <v>700</v>
      </c>
    </row>
    <row r="165" customFormat="false" ht="15" hidden="false" customHeight="false" outlineLevel="0" collapsed="false">
      <c r="A165" s="40" t="n">
        <v>13240</v>
      </c>
      <c r="B165" s="24" t="n">
        <f aca="false">B164+1</f>
        <v>159</v>
      </c>
      <c r="C165" s="17" t="n">
        <f aca="false">B165/($B$1+1)</f>
        <v>0.6</v>
      </c>
      <c r="D165" s="24" t="n">
        <f aca="false">'CalLite Replacement'!B123</f>
        <v>1387</v>
      </c>
      <c r="E165" s="24" t="n">
        <f aca="false">'CalLite Replacement'!C217</f>
        <v>36.65380116</v>
      </c>
      <c r="F165" s="24" t="n">
        <f aca="false">'CalLite Replacement'!D217</f>
        <v>121.3325186</v>
      </c>
      <c r="G165" s="38" t="n">
        <v>12.6295081967213</v>
      </c>
      <c r="H165" s="24" t="n">
        <f aca="false">'CalLite Replacement'!E26</f>
        <v>125.1450898</v>
      </c>
      <c r="I165" s="24" t="n">
        <f aca="false">'CalLite Replacement'!F241</f>
        <v>43.59797433</v>
      </c>
      <c r="J165" s="24" t="n">
        <f aca="false">'CalLite Replacement'!G241</f>
        <v>92.9712387</v>
      </c>
      <c r="K165" s="24" t="n">
        <f aca="false">'CalLite Replacement'!H47</f>
        <v>11.33</v>
      </c>
      <c r="L165" s="24" t="n">
        <f aca="false">'CalLite Replacement'!I99</f>
        <v>150</v>
      </c>
      <c r="M165" s="24" t="n">
        <f aca="false">'CalLite Replacement'!J118</f>
        <v>173.3190334</v>
      </c>
      <c r="N165" s="24" t="n">
        <f aca="false">'CalLite Replacement'!K217</f>
        <v>216.9306545</v>
      </c>
      <c r="O165" s="24" t="n">
        <f aca="false">'CalLite Replacement'!L217</f>
        <v>163.5197212</v>
      </c>
      <c r="P165" s="24" t="n">
        <f aca="false">'CalLite Replacement'!M217</f>
        <v>91.45421819</v>
      </c>
      <c r="Q165" s="24" t="n">
        <f aca="false">'CalLite Replacement'!N217</f>
        <v>24.53936691</v>
      </c>
      <c r="R165" s="24" t="n">
        <f aca="false">'CalLite Replacement'!O240</f>
        <v>1803</v>
      </c>
      <c r="S165" s="24" t="n">
        <f aca="false">'CalLite Replacement'!P252</f>
        <v>193.8</v>
      </c>
      <c r="T165" s="24" t="n">
        <f aca="false">'CalLite Replacement'!Q217</f>
        <v>77.71823941</v>
      </c>
      <c r="U165" s="39" t="n">
        <v>305</v>
      </c>
      <c r="V165" s="24" t="n">
        <f aca="false">'CalLite Replacement'!R217</f>
        <v>16.52416985</v>
      </c>
      <c r="W165" s="24" t="n">
        <f aca="false">'CalLite Replacement'!S25</f>
        <v>6387</v>
      </c>
      <c r="X165" s="24" t="n">
        <f aca="false">'CalLite Replacement'!T192</f>
        <v>5000</v>
      </c>
      <c r="Y165" s="24" t="n">
        <f aca="false">'CalLite Replacement'!U252</f>
        <v>12067</v>
      </c>
      <c r="Z165" s="24" t="n">
        <f aca="false">'CalLite Replacement'!V70</f>
        <v>800.4</v>
      </c>
      <c r="AA165" s="24" t="n">
        <f aca="false">'CalLite Replacement'!W60</f>
        <v>1116</v>
      </c>
      <c r="AB165" s="24" t="n">
        <f aca="false">'CalLite Replacement'!X143</f>
        <v>335.3</v>
      </c>
      <c r="AC165" s="24" t="n">
        <f aca="false">'CalLite Replacement'!Y241</f>
        <v>145.7888016</v>
      </c>
      <c r="AD165" s="24" t="n">
        <f aca="false">'CalLite Replacement'!Z217</f>
        <v>75.62160191</v>
      </c>
      <c r="AE165" s="24" t="n">
        <f aca="false">'CalLite Replacement'!AA250</f>
        <v>250</v>
      </c>
      <c r="AF165" s="24" t="n">
        <f aca="false">'CalLite Replacement'!AB215</f>
        <v>700</v>
      </c>
    </row>
    <row r="166" customFormat="false" ht="15" hidden="false" customHeight="false" outlineLevel="0" collapsed="false">
      <c r="A166" s="40" t="n">
        <v>13270</v>
      </c>
      <c r="B166" s="24" t="n">
        <f aca="false">B165+1</f>
        <v>160</v>
      </c>
      <c r="C166" s="17" t="n">
        <f aca="false">B166/($B$1+1)</f>
        <v>0.60377358490566</v>
      </c>
      <c r="D166" s="24" t="n">
        <f aca="false">'CalLite Replacement'!B217</f>
        <v>1387</v>
      </c>
      <c r="E166" s="24" t="n">
        <f aca="false">'CalLite Replacement'!C153</f>
        <v>35.67639796</v>
      </c>
      <c r="F166" s="24" t="n">
        <f aca="false">'CalLite Replacement'!D153</f>
        <v>118.097089</v>
      </c>
      <c r="G166" s="38" t="n">
        <v>11.9454098360656</v>
      </c>
      <c r="H166" s="24" t="n">
        <f aca="false">'CalLite Replacement'!E254</f>
        <v>123.9184987</v>
      </c>
      <c r="I166" s="24" t="n">
        <f aca="false">'CalLite Replacement'!F203</f>
        <v>43.57684942</v>
      </c>
      <c r="J166" s="24" t="n">
        <f aca="false">'CalLite Replacement'!G203</f>
        <v>92.92619053</v>
      </c>
      <c r="K166" s="24" t="n">
        <f aca="false">'CalLite Replacement'!H49</f>
        <v>11.15</v>
      </c>
      <c r="L166" s="24" t="n">
        <f aca="false">'CalLite Replacement'!I100</f>
        <v>150</v>
      </c>
      <c r="M166" s="24" t="n">
        <f aca="false">'CalLite Replacement'!J75</f>
        <v>172.3776096</v>
      </c>
      <c r="N166" s="24" t="n">
        <f aca="false">'CalLite Replacement'!K153</f>
        <v>211.1460235</v>
      </c>
      <c r="O166" s="24" t="n">
        <f aca="false">'CalLite Replacement'!L153</f>
        <v>159.1593358</v>
      </c>
      <c r="P166" s="24" t="n">
        <f aca="false">'CalLite Replacement'!M153</f>
        <v>89.01551763</v>
      </c>
      <c r="Q166" s="24" t="n">
        <f aca="false">'CalLite Replacement'!N153</f>
        <v>23.88500488</v>
      </c>
      <c r="R166" s="24" t="n">
        <f aca="false">'CalLite Replacement'!O46</f>
        <v>1767</v>
      </c>
      <c r="S166" s="24" t="n">
        <f aca="false">'CalLite Replacement'!P180</f>
        <v>193.1</v>
      </c>
      <c r="T166" s="24" t="n">
        <f aca="false">'CalLite Replacement'!Q153</f>
        <v>75.64581981</v>
      </c>
      <c r="U166" s="39" t="n">
        <v>301</v>
      </c>
      <c r="V166" s="24" t="n">
        <f aca="false">'CalLite Replacement'!R153</f>
        <v>16.08353952</v>
      </c>
      <c r="W166" s="24" t="n">
        <f aca="false">'CalLite Replacement'!S74</f>
        <v>6355</v>
      </c>
      <c r="X166" s="24" t="n">
        <f aca="false">'CalLite Replacement'!T193</f>
        <v>5000</v>
      </c>
      <c r="Y166" s="24" t="n">
        <f aca="false">'CalLite Replacement'!U156</f>
        <v>11975</v>
      </c>
      <c r="Z166" s="24" t="n">
        <f aca="false">'CalLite Replacement'!V34</f>
        <v>787.1</v>
      </c>
      <c r="AA166" s="24" t="n">
        <f aca="false">'CalLite Replacement'!W143</f>
        <v>1114</v>
      </c>
      <c r="AB166" s="24" t="n">
        <f aca="false">'CalLite Replacement'!X167</f>
        <v>335.3</v>
      </c>
      <c r="AC166" s="24" t="n">
        <f aca="false">'CalLite Replacement'!Y203</f>
        <v>145.7181612</v>
      </c>
      <c r="AD166" s="24" t="n">
        <f aca="false">'CalLite Replacement'!Z153</f>
        <v>73.60509085</v>
      </c>
      <c r="AE166" s="24" t="n">
        <f aca="false">'CalLite Replacement'!AA251</f>
        <v>250</v>
      </c>
      <c r="AF166" s="24" t="n">
        <f aca="false">'CalLite Replacement'!AB239</f>
        <v>700</v>
      </c>
    </row>
    <row r="167" customFormat="false" ht="15" hidden="false" customHeight="false" outlineLevel="0" collapsed="false">
      <c r="A167" s="40" t="n">
        <v>13301</v>
      </c>
      <c r="B167" s="24" t="n">
        <f aca="false">B166+1</f>
        <v>161</v>
      </c>
      <c r="C167" s="17" t="n">
        <f aca="false">B167/($B$1+1)</f>
        <v>0.607547169811321</v>
      </c>
      <c r="D167" s="24" t="n">
        <f aca="false">'CalLite Replacement'!B137</f>
        <v>1384</v>
      </c>
      <c r="E167" s="24" t="n">
        <f aca="false">'CalLite Replacement'!C57</f>
        <v>35.39266251</v>
      </c>
      <c r="F167" s="24" t="n">
        <f aca="false">'CalLite Replacement'!D57</f>
        <v>117.1578593</v>
      </c>
      <c r="G167" s="38" t="n">
        <v>11.5770491803279</v>
      </c>
      <c r="H167" s="24" t="n">
        <f aca="false">'CalLite Replacement'!E217</f>
        <v>122.7067744</v>
      </c>
      <c r="I167" s="24" t="n">
        <f aca="false">'CalLite Replacement'!F123</f>
        <v>43.00752185</v>
      </c>
      <c r="J167" s="24" t="n">
        <f aca="false">'CalLite Replacement'!G123</f>
        <v>91.71211831</v>
      </c>
      <c r="K167" s="24" t="n">
        <f aca="false">'CalLite Replacement'!H227</f>
        <v>11.03</v>
      </c>
      <c r="L167" s="24" t="n">
        <f aca="false">'CalLite Replacement'!I101</f>
        <v>150</v>
      </c>
      <c r="M167" s="24" t="n">
        <f aca="false">'CalLite Replacement'!J156</f>
        <v>171.768169</v>
      </c>
      <c r="N167" s="24" t="n">
        <f aca="false">'CalLite Replacement'!K57</f>
        <v>209.4667729</v>
      </c>
      <c r="O167" s="24" t="n">
        <f aca="false">'CalLite Replacement'!L57</f>
        <v>157.8935369</v>
      </c>
      <c r="P167" s="24" t="n">
        <f aca="false">'CalLite Replacement'!M57</f>
        <v>88.30757458</v>
      </c>
      <c r="Q167" s="24" t="n">
        <f aca="false">'CalLite Replacement'!N57</f>
        <v>23.69504672</v>
      </c>
      <c r="R167" s="24" t="n">
        <f aca="false">'CalLite Replacement'!O222</f>
        <v>1718</v>
      </c>
      <c r="S167" s="24" t="n">
        <f aca="false">'CalLite Replacement'!P135</f>
        <v>192.2</v>
      </c>
      <c r="T167" s="24" t="n">
        <f aca="false">'CalLite Replacement'!Q57</f>
        <v>75.04420636</v>
      </c>
      <c r="U167" s="39" t="n">
        <v>301</v>
      </c>
      <c r="V167" s="24" t="n">
        <f aca="false">'CalLite Replacement'!R57</f>
        <v>15.95562665</v>
      </c>
      <c r="W167" s="24" t="n">
        <f aca="false">'CalLite Replacement'!S26</f>
        <v>6332</v>
      </c>
      <c r="X167" s="24" t="n">
        <f aca="false">'CalLite Replacement'!T203</f>
        <v>4984</v>
      </c>
      <c r="Y167" s="24" t="n">
        <f aca="false">'CalLite Replacement'!U266</f>
        <v>11903</v>
      </c>
      <c r="Z167" s="24" t="n">
        <f aca="false">'CalLite Replacement'!V166</f>
        <v>785.7</v>
      </c>
      <c r="AA167" s="24" t="n">
        <f aca="false">'CalLite Replacement'!W170</f>
        <v>1106</v>
      </c>
      <c r="AB167" s="24" t="n">
        <f aca="false">'CalLite Replacement'!X168</f>
        <v>335.2</v>
      </c>
      <c r="AC167" s="24" t="n">
        <f aca="false">'CalLite Replacement'!Y123</f>
        <v>143.8143667</v>
      </c>
      <c r="AD167" s="24" t="n">
        <f aca="false">'CalLite Replacement'!Z57</f>
        <v>73.01970738</v>
      </c>
      <c r="AE167" s="24" t="n">
        <f aca="false">'CalLite Replacement'!AA252</f>
        <v>250</v>
      </c>
      <c r="AF167" s="24" t="n">
        <f aca="false">'CalLite Replacement'!AB263</f>
        <v>700</v>
      </c>
    </row>
    <row r="168" customFormat="false" ht="15" hidden="false" customHeight="false" outlineLevel="0" collapsed="false">
      <c r="A168" s="40" t="n">
        <v>13331</v>
      </c>
      <c r="B168" s="24" t="n">
        <f aca="false">B167+1</f>
        <v>162</v>
      </c>
      <c r="C168" s="17" t="n">
        <f aca="false">B168/($B$1+1)</f>
        <v>0.611320754716981</v>
      </c>
      <c r="D168" s="24" t="n">
        <f aca="false">'CalLite Replacement'!B132</f>
        <v>1377</v>
      </c>
      <c r="E168" s="24" t="n">
        <f aca="false">'CalLite Replacement'!C193</f>
        <v>34.83445659</v>
      </c>
      <c r="F168" s="24" t="n">
        <f aca="false">'CalLite Replacement'!D193</f>
        <v>115.3100693</v>
      </c>
      <c r="G168" s="38" t="n">
        <v>11.454262295082</v>
      </c>
      <c r="H168" s="24" t="n">
        <f aca="false">'CalLite Replacement'!E110</f>
        <v>121.2529028</v>
      </c>
      <c r="I168" s="24" t="n">
        <f aca="false">'CalLite Replacement'!F195</f>
        <v>42.43673228</v>
      </c>
      <c r="J168" s="24" t="n">
        <f aca="false">'CalLite Replacement'!G195</f>
        <v>90.49492842</v>
      </c>
      <c r="K168" s="24" t="n">
        <f aca="false">'CalLite Replacement'!H193</f>
        <v>10.95</v>
      </c>
      <c r="L168" s="24" t="n">
        <f aca="false">'CalLite Replacement'!I104</f>
        <v>150</v>
      </c>
      <c r="M168" s="24" t="n">
        <f aca="false">'CalLite Replacement'!J58</f>
        <v>166.7837321</v>
      </c>
      <c r="N168" s="24" t="n">
        <f aca="false">'CalLite Replacement'!K193</f>
        <v>206.1631053</v>
      </c>
      <c r="O168" s="24" t="n">
        <f aca="false">'CalLite Replacement'!L193</f>
        <v>155.4032719</v>
      </c>
      <c r="P168" s="24" t="n">
        <f aca="false">'CalLite Replacement'!M193</f>
        <v>86.91480536</v>
      </c>
      <c r="Q168" s="24" t="n">
        <f aca="false">'CalLite Replacement'!N193</f>
        <v>23.32133324</v>
      </c>
      <c r="R168" s="24" t="n">
        <f aca="false">'CalLite Replacement'!O40</f>
        <v>1700</v>
      </c>
      <c r="S168" s="24" t="n">
        <f aca="false">'CalLite Replacement'!P260</f>
        <v>188.7</v>
      </c>
      <c r="T168" s="24" t="n">
        <f aca="false">'CalLite Replacement'!Q193</f>
        <v>73.86062431</v>
      </c>
      <c r="U168" s="39" t="n">
        <v>293</v>
      </c>
      <c r="V168" s="24" t="n">
        <f aca="false">'CalLite Replacement'!R193</f>
        <v>15.70397774</v>
      </c>
      <c r="W168" s="24" t="n">
        <f aca="false">'CalLite Replacement'!S138</f>
        <v>6327</v>
      </c>
      <c r="X168" s="24" t="n">
        <f aca="false">'CalLite Replacement'!T172</f>
        <v>4973</v>
      </c>
      <c r="Y168" s="24" t="n">
        <f aca="false">'CalLite Replacement'!U43</f>
        <v>11873</v>
      </c>
      <c r="Z168" s="24" t="n">
        <f aca="false">'CalLite Replacement'!V243</f>
        <v>774</v>
      </c>
      <c r="AA168" s="24" t="n">
        <f aca="false">'CalLite Replacement'!W63</f>
        <v>1105</v>
      </c>
      <c r="AB168" s="24" t="n">
        <f aca="false">'CalLite Replacement'!X193</f>
        <v>335</v>
      </c>
      <c r="AC168" s="24" t="n">
        <f aca="false">'CalLite Replacement'!Y195</f>
        <v>141.9056834</v>
      </c>
      <c r="AD168" s="24" t="n">
        <f aca="false">'CalLite Replacement'!Z193</f>
        <v>71.86805531</v>
      </c>
      <c r="AE168" s="24" t="n">
        <f aca="false">'CalLite Replacement'!AA253</f>
        <v>250</v>
      </c>
      <c r="AF168" s="24" t="n">
        <f aca="false">'CalLite Replacement'!AB219</f>
        <v>694.5</v>
      </c>
    </row>
    <row r="169" customFormat="false" ht="15" hidden="false" customHeight="false" outlineLevel="0" collapsed="false">
      <c r="A169" s="40" t="n">
        <v>13362</v>
      </c>
      <c r="B169" s="24" t="n">
        <f aca="false">B168+1</f>
        <v>163</v>
      </c>
      <c r="C169" s="17" t="n">
        <f aca="false">B169/($B$1+1)</f>
        <v>0.615094339622641</v>
      </c>
      <c r="D169" s="24" t="n">
        <f aca="false">'CalLite Replacement'!B25</f>
        <v>1345</v>
      </c>
      <c r="E169" s="24" t="n">
        <f aca="false">'CalLite Replacement'!C38</f>
        <v>33.56613669</v>
      </c>
      <c r="F169" s="24" t="n">
        <f aca="false">'CalLite Replacement'!D38</f>
        <v>111.1116385</v>
      </c>
      <c r="G169" s="38" t="n">
        <v>11.1911475409836</v>
      </c>
      <c r="H169" s="24" t="n">
        <f aca="false">'CalLite Replacement'!E157</f>
        <v>118.7454127</v>
      </c>
      <c r="I169" s="24" t="n">
        <f aca="false">'CalLite Replacement'!F217</f>
        <v>42.01560605</v>
      </c>
      <c r="J169" s="24" t="n">
        <f aca="false">'CalLite Replacement'!G217</f>
        <v>89.59689066</v>
      </c>
      <c r="K169" s="24" t="n">
        <f aca="false">'CalLite Replacement'!H166</f>
        <v>10.94</v>
      </c>
      <c r="L169" s="24" t="n">
        <f aca="false">'CalLite Replacement'!I109</f>
        <v>150</v>
      </c>
      <c r="M169" s="24" t="n">
        <f aca="false">'CalLite Replacement'!J124</f>
        <v>166.3532346</v>
      </c>
      <c r="N169" s="24" t="n">
        <f aca="false">'CalLite Replacement'!K38</f>
        <v>198.6567224</v>
      </c>
      <c r="O169" s="24" t="n">
        <f aca="false">'CalLite Replacement'!L38</f>
        <v>149.7450507</v>
      </c>
      <c r="P169" s="24" t="n">
        <f aca="false">'CalLite Replacement'!M38</f>
        <v>83.75024395</v>
      </c>
      <c r="Q169" s="24" t="n">
        <f aca="false">'CalLite Replacement'!N38</f>
        <v>22.47220528</v>
      </c>
      <c r="R169" s="24" t="n">
        <f aca="false">'CalLite Replacement'!O41</f>
        <v>1700</v>
      </c>
      <c r="S169" s="24" t="n">
        <f aca="false">'CalLite Replacement'!P267</f>
        <v>187.7</v>
      </c>
      <c r="T169" s="24" t="n">
        <f aca="false">'CalLite Replacement'!Q38</f>
        <v>71.17136462</v>
      </c>
      <c r="U169" s="39" t="n">
        <v>290</v>
      </c>
      <c r="V169" s="24" t="n">
        <f aca="false">'CalLite Replacement'!R38</f>
        <v>15.13219711</v>
      </c>
      <c r="W169" s="24" t="n">
        <f aca="false">'CalLite Replacement'!S278</f>
        <v>6300</v>
      </c>
      <c r="X169" s="24" t="n">
        <f aca="false">'CalLite Replacement'!T106</f>
        <v>4946</v>
      </c>
      <c r="Y169" s="24" t="n">
        <f aca="false">'CalLite Replacement'!U124</f>
        <v>11826</v>
      </c>
      <c r="Z169" s="24" t="n">
        <f aca="false">'CalLite Replacement'!V266</f>
        <v>767.6</v>
      </c>
      <c r="AA169" s="24" t="n">
        <f aca="false">'CalLite Replacement'!W253</f>
        <v>1100</v>
      </c>
      <c r="AB169" s="24" t="n">
        <f aca="false">'CalLite Replacement'!X132</f>
        <v>334.8</v>
      </c>
      <c r="AC169" s="24" t="n">
        <f aca="false">'CalLite Replacement'!Y217</f>
        <v>140.4974645</v>
      </c>
      <c r="AD169" s="24" t="n">
        <f aca="false">'CalLite Replacement'!Z38</f>
        <v>69.25134491</v>
      </c>
      <c r="AE169" s="24" t="n">
        <f aca="false">'CalLite Replacement'!AA68</f>
        <v>246.2</v>
      </c>
      <c r="AF169" s="24" t="n">
        <f aca="false">'CalLite Replacement'!AB220</f>
        <v>691.3</v>
      </c>
    </row>
    <row r="170" customFormat="false" ht="15" hidden="false" customHeight="false" outlineLevel="0" collapsed="false">
      <c r="A170" s="40" t="n">
        <v>13393</v>
      </c>
      <c r="B170" s="24" t="n">
        <f aca="false">B169+1</f>
        <v>164</v>
      </c>
      <c r="C170" s="17" t="n">
        <f aca="false">B170/($B$1+1)</f>
        <v>0.618867924528302</v>
      </c>
      <c r="D170" s="24" t="n">
        <f aca="false">'CalLite Replacement'!B227</f>
        <v>1328</v>
      </c>
      <c r="E170" s="24" t="n">
        <f aca="false">'CalLite Replacement'!C254</f>
        <v>33.53169826</v>
      </c>
      <c r="F170" s="24" t="n">
        <f aca="false">'CalLite Replacement'!D254</f>
        <v>110.9976393</v>
      </c>
      <c r="G170" s="38" t="n">
        <v>10.2965573770492</v>
      </c>
      <c r="H170" s="24" t="n">
        <f aca="false">'CalLite Replacement'!E213</f>
        <v>105.5282244</v>
      </c>
      <c r="I170" s="24" t="n">
        <f aca="false">'CalLite Replacement'!F251</f>
        <v>41.37468398</v>
      </c>
      <c r="J170" s="24" t="n">
        <f aca="false">'CalLite Replacement'!G251</f>
        <v>88.23014554</v>
      </c>
      <c r="K170" s="24" t="n">
        <f aca="false">'CalLite Replacement'!H270</f>
        <v>10.92</v>
      </c>
      <c r="L170" s="24" t="n">
        <f aca="false">'CalLite Replacement'!I110</f>
        <v>150</v>
      </c>
      <c r="M170" s="24" t="n">
        <f aca="false">'CalLite Replacement'!J274</f>
        <v>166.3006617</v>
      </c>
      <c r="N170" s="24" t="n">
        <f aca="false">'CalLite Replacement'!K254</f>
        <v>198.4529031</v>
      </c>
      <c r="O170" s="24" t="n">
        <f aca="false">'CalLite Replacement'!L254</f>
        <v>149.5914141</v>
      </c>
      <c r="P170" s="24" t="n">
        <f aca="false">'CalLite Replacement'!M254</f>
        <v>83.66431726</v>
      </c>
      <c r="Q170" s="24" t="n">
        <f aca="false">'CalLite Replacement'!N254</f>
        <v>22.44914908</v>
      </c>
      <c r="R170" s="24" t="n">
        <f aca="false">'CalLite Replacement'!O42</f>
        <v>1700</v>
      </c>
      <c r="S170" s="24" t="n">
        <f aca="false">'CalLite Replacement'!P118</f>
        <v>186.2</v>
      </c>
      <c r="T170" s="24" t="n">
        <f aca="false">'CalLite Replacement'!Q254</f>
        <v>71.09834371</v>
      </c>
      <c r="U170" s="39" t="n">
        <v>290</v>
      </c>
      <c r="V170" s="24" t="n">
        <f aca="false">'CalLite Replacement'!R254</f>
        <v>15.11667167</v>
      </c>
      <c r="W170" s="24" t="n">
        <f aca="false">'CalLite Replacement'!S205</f>
        <v>6283</v>
      </c>
      <c r="X170" s="24" t="n">
        <f aca="false">'CalLite Replacement'!T206</f>
        <v>4931</v>
      </c>
      <c r="Y170" s="24" t="n">
        <f aca="false">'CalLite Replacement'!U136</f>
        <v>11759</v>
      </c>
      <c r="Z170" s="24" t="n">
        <f aca="false">'CalLite Replacement'!V146</f>
        <v>758</v>
      </c>
      <c r="AA170" s="24" t="n">
        <f aca="false">'CalLite Replacement'!W278</f>
        <v>1093</v>
      </c>
      <c r="AB170" s="24" t="n">
        <f aca="false">'CalLite Replacement'!X263</f>
        <v>334.7</v>
      </c>
      <c r="AC170" s="24" t="n">
        <f aca="false">'CalLite Replacement'!Y251</f>
        <v>138.3542627</v>
      </c>
      <c r="AD170" s="24" t="n">
        <f aca="false">'CalLite Replacement'!Z254</f>
        <v>69.18029391</v>
      </c>
      <c r="AE170" s="24" t="n">
        <f aca="false">'CalLite Replacement'!AA104</f>
        <v>246.2</v>
      </c>
      <c r="AF170" s="24" t="n">
        <f aca="false">'CalLite Replacement'!AB136</f>
        <v>689</v>
      </c>
    </row>
    <row r="171" customFormat="false" ht="15" hidden="false" customHeight="false" outlineLevel="0" collapsed="false">
      <c r="A171" s="40" t="n">
        <v>13423</v>
      </c>
      <c r="B171" s="24" t="n">
        <f aca="false">B170+1</f>
        <v>165</v>
      </c>
      <c r="C171" s="17" t="n">
        <f aca="false">B171/($B$1+1)</f>
        <v>0.622641509433962</v>
      </c>
      <c r="D171" s="24" t="n">
        <f aca="false">'CalLite Replacement'!B218</f>
        <v>1326</v>
      </c>
      <c r="E171" s="24" t="n">
        <f aca="false">'CalLite Replacement'!C190</f>
        <v>33.28653416</v>
      </c>
      <c r="F171" s="24" t="n">
        <f aca="false">'CalLite Replacement'!D190</f>
        <v>110.1860897</v>
      </c>
      <c r="G171" s="38" t="n">
        <v>10.2088524590164</v>
      </c>
      <c r="H171" s="24" t="n">
        <f aca="false">'CalLite Replacement'!E192</f>
        <v>104.2239688</v>
      </c>
      <c r="I171" s="24" t="n">
        <f aca="false">'CalLite Replacement'!F140</f>
        <v>40.9502127</v>
      </c>
      <c r="J171" s="24" t="n">
        <f aca="false">'CalLite Replacement'!G140</f>
        <v>87.32497457</v>
      </c>
      <c r="K171" s="24" t="n">
        <f aca="false">'CalLite Replacement'!H109</f>
        <v>10.88</v>
      </c>
      <c r="L171" s="24" t="n">
        <f aca="false">'CalLite Replacement'!I111</f>
        <v>150</v>
      </c>
      <c r="M171" s="24" t="n">
        <f aca="false">'CalLite Replacement'!J159</f>
        <v>162.7763938</v>
      </c>
      <c r="N171" s="24" t="n">
        <f aca="false">'CalLite Replacement'!K190</f>
        <v>197.0019319</v>
      </c>
      <c r="O171" s="24" t="n">
        <f aca="false">'CalLite Replacement'!L190</f>
        <v>148.4976895</v>
      </c>
      <c r="P171" s="24" t="n">
        <f aca="false">'CalLite Replacement'!M190</f>
        <v>83.05261286</v>
      </c>
      <c r="Q171" s="24" t="n">
        <f aca="false">'CalLite Replacement'!N190</f>
        <v>22.28501408</v>
      </c>
      <c r="R171" s="24" t="n">
        <f aca="false">'CalLite Replacement'!O43</f>
        <v>1700</v>
      </c>
      <c r="S171" s="24" t="n">
        <f aca="false">'CalLite Replacement'!P33</f>
        <v>185</v>
      </c>
      <c r="T171" s="24" t="n">
        <f aca="false">'CalLite Replacement'!Q190</f>
        <v>70.57851434</v>
      </c>
      <c r="U171" s="39" t="n">
        <v>290</v>
      </c>
      <c r="V171" s="24" t="n">
        <f aca="false">'CalLite Replacement'!R190</f>
        <v>15.00614743</v>
      </c>
      <c r="W171" s="24" t="n">
        <f aca="false">'CalLite Replacement'!S181</f>
        <v>6278</v>
      </c>
      <c r="X171" s="24" t="n">
        <f aca="false">'CalLite Replacement'!T266</f>
        <v>4913</v>
      </c>
      <c r="Y171" s="24" t="n">
        <f aca="false">'CalLite Replacement'!U92</f>
        <v>11738</v>
      </c>
      <c r="Z171" s="24" t="n">
        <f aca="false">'CalLite Replacement'!V106</f>
        <v>757.9</v>
      </c>
      <c r="AA171" s="24" t="n">
        <f aca="false">'CalLite Replacement'!W45</f>
        <v>1088</v>
      </c>
      <c r="AB171" s="24" t="n">
        <f aca="false">'CalLite Replacement'!X179</f>
        <v>334.5</v>
      </c>
      <c r="AC171" s="24" t="n">
        <f aca="false">'CalLite Replacement'!Y140</f>
        <v>136.9348582</v>
      </c>
      <c r="AD171" s="24" t="n">
        <f aca="false">'CalLite Replacement'!Z190</f>
        <v>68.6744882</v>
      </c>
      <c r="AE171" s="24" t="n">
        <f aca="false">'CalLite Replacement'!AA69</f>
        <v>237.3</v>
      </c>
      <c r="AF171" s="24" t="n">
        <f aca="false">'CalLite Replacement'!AB69</f>
        <v>688.6</v>
      </c>
    </row>
    <row r="172" customFormat="false" ht="15" hidden="false" customHeight="false" outlineLevel="0" collapsed="false">
      <c r="A172" s="40" t="n">
        <v>13454</v>
      </c>
      <c r="B172" s="24" t="n">
        <f aca="false">B171+1</f>
        <v>166</v>
      </c>
      <c r="C172" s="17" t="n">
        <f aca="false">B172/($B$1+1)</f>
        <v>0.626415094339623</v>
      </c>
      <c r="D172" s="24" t="n">
        <f aca="false">'CalLite Replacement'!B120</f>
        <v>1320</v>
      </c>
      <c r="E172" s="24" t="n">
        <f aca="false">'CalLite Replacement'!C93</f>
        <v>32.76905108</v>
      </c>
      <c r="F172" s="24" t="n">
        <f aca="false">'CalLite Replacement'!D93</f>
        <v>108.4731016</v>
      </c>
      <c r="G172" s="38" t="n">
        <v>9.94573770491803</v>
      </c>
      <c r="H172" s="24" t="n">
        <f aca="false">'CalLite Replacement'!E204</f>
        <v>102.3053402</v>
      </c>
      <c r="I172" s="24" t="n">
        <f aca="false">'CalLite Replacement'!F26</f>
        <v>40.90229576</v>
      </c>
      <c r="J172" s="24" t="n">
        <f aca="false">'CalLite Replacement'!G26</f>
        <v>87.22279327</v>
      </c>
      <c r="K172" s="24" t="n">
        <f aca="false">'CalLite Replacement'!H71</f>
        <v>10.6</v>
      </c>
      <c r="L172" s="24" t="n">
        <f aca="false">'CalLite Replacement'!I112</f>
        <v>150</v>
      </c>
      <c r="M172" s="24" t="n">
        <f aca="false">'CalLite Replacement'!J260</f>
        <v>158.8249809</v>
      </c>
      <c r="N172" s="24" t="n">
        <f aca="false">'CalLite Replacement'!K93</f>
        <v>193.9392771</v>
      </c>
      <c r="O172" s="24" t="n">
        <f aca="false">'CalLite Replacement'!L93</f>
        <v>146.1890971</v>
      </c>
      <c r="P172" s="24" t="n">
        <f aca="false">'CalLite Replacement'!M93</f>
        <v>81.76145046</v>
      </c>
      <c r="Q172" s="24" t="n">
        <f aca="false">'CalLite Replacement'!N93</f>
        <v>21.93856414</v>
      </c>
      <c r="R172" s="24" t="n">
        <f aca="false">'CalLite Replacement'!O53</f>
        <v>1700</v>
      </c>
      <c r="S172" s="24" t="n">
        <f aca="false">'CalLite Replacement'!P81</f>
        <v>184.9</v>
      </c>
      <c r="T172" s="24" t="n">
        <f aca="false">'CalLite Replacement'!Q93</f>
        <v>69.48127825</v>
      </c>
      <c r="U172" s="39" t="n">
        <v>288</v>
      </c>
      <c r="V172" s="24" t="n">
        <f aca="false">'CalLite Replacement'!R93</f>
        <v>14.77285708</v>
      </c>
      <c r="W172" s="24" t="n">
        <f aca="false">'CalLite Replacement'!S95</f>
        <v>6242</v>
      </c>
      <c r="X172" s="24" t="n">
        <f aca="false">'CalLite Replacement'!T47</f>
        <v>4902</v>
      </c>
      <c r="Y172" s="24" t="n">
        <f aca="false">'CalLite Replacement'!U46</f>
        <v>11711</v>
      </c>
      <c r="Z172" s="24" t="n">
        <f aca="false">'CalLite Replacement'!V262</f>
        <v>757.7</v>
      </c>
      <c r="AA172" s="24" t="n">
        <f aca="false">'CalLite Replacement'!W122</f>
        <v>1088</v>
      </c>
      <c r="AB172" s="24" t="n">
        <f aca="false">'CalLite Replacement'!X48</f>
        <v>333.1</v>
      </c>
      <c r="AC172" s="24" t="n">
        <f aca="false">'CalLite Replacement'!Y26</f>
        <v>136.7746271</v>
      </c>
      <c r="AD172" s="24" t="n">
        <f aca="false">'CalLite Replacement'!Z93</f>
        <v>67.6068527</v>
      </c>
      <c r="AE172" s="24" t="n">
        <f aca="false">'CalLite Replacement'!AA105</f>
        <v>237.3</v>
      </c>
      <c r="AF172" s="24" t="n">
        <f aca="false">'CalLite Replacement'!AB124</f>
        <v>688.3</v>
      </c>
    </row>
    <row r="173" customFormat="false" ht="15" hidden="false" customHeight="false" outlineLevel="0" collapsed="false">
      <c r="A173" s="40" t="n">
        <v>13484</v>
      </c>
      <c r="B173" s="24" t="n">
        <f aca="false">B172+1</f>
        <v>167</v>
      </c>
      <c r="C173" s="17" t="n">
        <f aca="false">B173/($B$1+1)</f>
        <v>0.630188679245283</v>
      </c>
      <c r="D173" s="24" t="n">
        <f aca="false">'CalLite Replacement'!B228</f>
        <v>1295</v>
      </c>
      <c r="E173" s="24" t="n">
        <f aca="false">'CalLite Replacement'!C157</f>
        <v>32.59116277</v>
      </c>
      <c r="F173" s="24" t="n">
        <f aca="false">'CalLite Replacement'!D157</f>
        <v>107.8842504</v>
      </c>
      <c r="G173" s="38" t="n">
        <v>9.85803278688525</v>
      </c>
      <c r="H173" s="24" t="n">
        <f aca="false">'CalLite Replacement'!E86</f>
        <v>95.6402712</v>
      </c>
      <c r="I173" s="24" t="n">
        <f aca="false">'CalLite Replacement'!F218</f>
        <v>40.83681123</v>
      </c>
      <c r="J173" s="24" t="n">
        <f aca="false">'CalLite Replacement'!G218</f>
        <v>87.08314968</v>
      </c>
      <c r="K173" s="24" t="n">
        <f aca="false">'CalLite Replacement'!H48</f>
        <v>10.56</v>
      </c>
      <c r="L173" s="24" t="n">
        <f aca="false">'CalLite Replacement'!I113</f>
        <v>150</v>
      </c>
      <c r="M173" s="24" t="n">
        <f aca="false">'CalLite Replacement'!J72</f>
        <v>158.383996</v>
      </c>
      <c r="N173" s="24" t="n">
        <f aca="false">'CalLite Replacement'!K157</f>
        <v>192.8864687</v>
      </c>
      <c r="O173" s="24" t="n">
        <f aca="false">'CalLite Replacement'!L157</f>
        <v>145.3955028</v>
      </c>
      <c r="P173" s="24" t="n">
        <f aca="false">'CalLite Replacement'!M157</f>
        <v>81.31760464</v>
      </c>
      <c r="Q173" s="24" t="n">
        <f aca="false">'CalLite Replacement'!N157</f>
        <v>21.81946963</v>
      </c>
      <c r="R173" s="24" t="n">
        <f aca="false">'CalLite Replacement'!O113</f>
        <v>1700</v>
      </c>
      <c r="S173" s="24" t="n">
        <f aca="false">'CalLite Replacement'!P131</f>
        <v>182.7</v>
      </c>
      <c r="T173" s="24" t="n">
        <f aca="false">'CalLite Replacement'!Q157</f>
        <v>69.10409591</v>
      </c>
      <c r="U173" s="39" t="n">
        <v>288</v>
      </c>
      <c r="V173" s="24" t="n">
        <f aca="false">'CalLite Replacement'!R157</f>
        <v>14.69266194</v>
      </c>
      <c r="W173" s="24" t="n">
        <f aca="false">'CalLite Replacement'!S140</f>
        <v>6207</v>
      </c>
      <c r="X173" s="24" t="n">
        <f aca="false">'CalLite Replacement'!T74</f>
        <v>4875</v>
      </c>
      <c r="Y173" s="24" t="n">
        <f aca="false">'CalLite Replacement'!U165</f>
        <v>11705</v>
      </c>
      <c r="Z173" s="24" t="n">
        <f aca="false">'CalLite Replacement'!V67</f>
        <v>751.6</v>
      </c>
      <c r="AA173" s="24" t="n">
        <f aca="false">'CalLite Replacement'!W26</f>
        <v>1085</v>
      </c>
      <c r="AB173" s="24" t="n">
        <f aca="false">'CalLite Replacement'!X35</f>
        <v>332.9</v>
      </c>
      <c r="AC173" s="24" t="n">
        <f aca="false">'CalLite Replacement'!Y218</f>
        <v>136.555651</v>
      </c>
      <c r="AD173" s="24" t="n">
        <f aca="false">'CalLite Replacement'!Z157</f>
        <v>67.23984577</v>
      </c>
      <c r="AE173" s="24" t="n">
        <f aca="false">'CalLite Replacement'!AA230</f>
        <v>215.2</v>
      </c>
      <c r="AF173" s="24" t="n">
        <f aca="false">'CalLite Replacement'!AB280</f>
        <v>688.2</v>
      </c>
    </row>
    <row r="174" customFormat="false" ht="15" hidden="false" customHeight="false" outlineLevel="0" collapsed="false">
      <c r="A174" s="40" t="n">
        <v>13515</v>
      </c>
      <c r="B174" s="24" t="n">
        <f aca="false">B173+1</f>
        <v>168</v>
      </c>
      <c r="C174" s="17" t="n">
        <f aca="false">B174/($B$1+1)</f>
        <v>0.633962264150943</v>
      </c>
      <c r="D174" s="24" t="n">
        <f aca="false">'CalLite Replacement'!B37</f>
        <v>1294</v>
      </c>
      <c r="E174" s="24" t="n">
        <f aca="false">'CalLite Replacement'!C229</f>
        <v>32.24596917</v>
      </c>
      <c r="F174" s="24" t="n">
        <f aca="false">'CalLite Replacement'!D229</f>
        <v>106.7415801</v>
      </c>
      <c r="G174" s="38" t="n">
        <v>9.80540983606558</v>
      </c>
      <c r="H174" s="24" t="n">
        <f aca="false">'CalLite Replacement'!E45</f>
        <v>90.04535833</v>
      </c>
      <c r="I174" s="24" t="n">
        <f aca="false">'CalLite Replacement'!F178</f>
        <v>40.53542139</v>
      </c>
      <c r="J174" s="24" t="n">
        <f aca="false">'CalLite Replacement'!G178</f>
        <v>86.44044582</v>
      </c>
      <c r="K174" s="24" t="n">
        <f aca="false">'CalLite Replacement'!H143</f>
        <v>10.55</v>
      </c>
      <c r="L174" s="24" t="n">
        <f aca="false">'CalLite Replacement'!I114</f>
        <v>150</v>
      </c>
      <c r="M174" s="24" t="n">
        <f aca="false">'CalLite Replacement'!J123</f>
        <v>156.342777</v>
      </c>
      <c r="N174" s="24" t="n">
        <f aca="false">'CalLite Replacement'!K229</f>
        <v>190.8434863</v>
      </c>
      <c r="O174" s="24" t="n">
        <f aca="false">'CalLite Replacement'!L229</f>
        <v>143.8555271</v>
      </c>
      <c r="P174" s="24" t="n">
        <f aca="false">'CalLite Replacement'!M229</f>
        <v>80.45631851</v>
      </c>
      <c r="Q174" s="24" t="n">
        <f aca="false">'CalLite Replacement'!N229</f>
        <v>21.58836584</v>
      </c>
      <c r="R174" s="24" t="n">
        <f aca="false">'CalLite Replacement'!O114</f>
        <v>1700</v>
      </c>
      <c r="S174" s="24" t="n">
        <f aca="false">'CalLite Replacement'!P132</f>
        <v>182</v>
      </c>
      <c r="T174" s="24" t="n">
        <f aca="false">'CalLite Replacement'!Q229</f>
        <v>68.37217077</v>
      </c>
      <c r="U174" s="39" t="n">
        <v>288</v>
      </c>
      <c r="V174" s="24" t="n">
        <f aca="false">'CalLite Replacement'!R229</f>
        <v>14.53704267</v>
      </c>
      <c r="W174" s="24" t="n">
        <f aca="false">'CalLite Replacement'!S30</f>
        <v>6182</v>
      </c>
      <c r="X174" s="24" t="n">
        <f aca="false">'CalLite Replacement'!T202</f>
        <v>4844</v>
      </c>
      <c r="Y174" s="24" t="n">
        <f aca="false">'CalLite Replacement'!U269</f>
        <v>11684</v>
      </c>
      <c r="Z174" s="24" t="n">
        <f aca="false">'CalLite Replacement'!V77</f>
        <v>750.1</v>
      </c>
      <c r="AA174" s="24" t="n">
        <f aca="false">'CalLite Replacement'!W264</f>
        <v>1069</v>
      </c>
      <c r="AB174" s="24" t="n">
        <f aca="false">'CalLite Replacement'!X120</f>
        <v>332.8</v>
      </c>
      <c r="AC174" s="24" t="n">
        <f aca="false">'CalLite Replacement'!Y178</f>
        <v>135.5478229</v>
      </c>
      <c r="AD174" s="24" t="n">
        <f aca="false">'CalLite Replacement'!Z229</f>
        <v>66.52766608</v>
      </c>
      <c r="AE174" s="24" t="n">
        <f aca="false">'CalLite Replacement'!AA278</f>
        <v>215.2</v>
      </c>
      <c r="AF174" s="24" t="n">
        <f aca="false">'CalLite Replacement'!AB204</f>
        <v>682.8</v>
      </c>
    </row>
    <row r="175" customFormat="false" ht="15" hidden="false" customHeight="false" outlineLevel="0" collapsed="false">
      <c r="A175" s="40" t="n">
        <v>13546</v>
      </c>
      <c r="B175" s="24" t="n">
        <f aca="false">B174+1</f>
        <v>169</v>
      </c>
      <c r="C175" s="17" t="n">
        <f aca="false">B175/($B$1+1)</f>
        <v>0.637735849056604</v>
      </c>
      <c r="D175" s="24" t="n">
        <f aca="false">'CalLite Replacement'!B193</f>
        <v>1287</v>
      </c>
      <c r="E175" s="24" t="n">
        <f aca="false">'CalLite Replacement'!C129</f>
        <v>32.11959208</v>
      </c>
      <c r="F175" s="24" t="n">
        <f aca="false">'CalLite Replacement'!D129</f>
        <v>106.3232429</v>
      </c>
      <c r="G175" s="38" t="n">
        <v>9.70016393442623</v>
      </c>
      <c r="H175" s="24" t="n">
        <f aca="false">'CalLite Replacement'!E153</f>
        <v>89.95346931</v>
      </c>
      <c r="I175" s="24" t="n">
        <f aca="false">'CalLite Replacement'!F276</f>
        <v>40.25048133</v>
      </c>
      <c r="J175" s="24" t="n">
        <f aca="false">'CalLite Replacement'!G276</f>
        <v>85.83282056</v>
      </c>
      <c r="K175" s="24" t="n">
        <f aca="false">'CalLite Replacement'!H121</f>
        <v>10.49</v>
      </c>
      <c r="L175" s="24" t="n">
        <f aca="false">'CalLite Replacement'!I115</f>
        <v>150</v>
      </c>
      <c r="M175" s="24" t="n">
        <f aca="false">'CalLite Replacement'!J104</f>
        <v>153.4415504</v>
      </c>
      <c r="N175" s="24" t="n">
        <f aca="false">'CalLite Replacement'!K129</f>
        <v>190.0955402</v>
      </c>
      <c r="O175" s="24" t="n">
        <f aca="false">'CalLite Replacement'!L129</f>
        <v>143.2917344</v>
      </c>
      <c r="P175" s="24" t="n">
        <f aca="false">'CalLite Replacement'!M129</f>
        <v>80.14099737</v>
      </c>
      <c r="Q175" s="24" t="n">
        <f aca="false">'CalLite Replacement'!N129</f>
        <v>21.50375759</v>
      </c>
      <c r="R175" s="24" t="n">
        <f aca="false">'CalLite Replacement'!O115</f>
        <v>1700</v>
      </c>
      <c r="S175" s="24" t="n">
        <f aca="false">'CalLite Replacement'!P269</f>
        <v>181.2</v>
      </c>
      <c r="T175" s="24" t="n">
        <f aca="false">'CalLite Replacement'!Q129</f>
        <v>68.10420933</v>
      </c>
      <c r="U175" s="39" t="n">
        <v>288</v>
      </c>
      <c r="V175" s="24" t="n">
        <f aca="false">'CalLite Replacement'!R129</f>
        <v>14.48006969</v>
      </c>
      <c r="W175" s="24" t="n">
        <f aca="false">'CalLite Replacement'!S28</f>
        <v>6147</v>
      </c>
      <c r="X175" s="24" t="n">
        <f aca="false">'CalLite Replacement'!T204</f>
        <v>4844</v>
      </c>
      <c r="Y175" s="24" t="n">
        <f aca="false">'CalLite Replacement'!U219</f>
        <v>11655</v>
      </c>
      <c r="Z175" s="24" t="n">
        <f aca="false">'CalLite Replacement'!V86</f>
        <v>746.9</v>
      </c>
      <c r="AA175" s="24" t="n">
        <f aca="false">'CalLite Replacement'!W256</f>
        <v>1068</v>
      </c>
      <c r="AB175" s="24" t="n">
        <f aca="false">'CalLite Replacement'!X276</f>
        <v>331.8</v>
      </c>
      <c r="AC175" s="24" t="n">
        <f aca="false">'CalLite Replacement'!Y276</f>
        <v>134.5950018</v>
      </c>
      <c r="AD175" s="24" t="n">
        <f aca="false">'CalLite Replacement'!Z129</f>
        <v>66.26693355</v>
      </c>
      <c r="AE175" s="24" t="n">
        <f aca="false">'CalLite Replacement'!AA38</f>
        <v>207.3</v>
      </c>
      <c r="AF175" s="24" t="n">
        <f aca="false">'CalLite Replacement'!AB123</f>
        <v>682.2</v>
      </c>
    </row>
    <row r="176" customFormat="false" ht="15" hidden="false" customHeight="false" outlineLevel="0" collapsed="false">
      <c r="A176" s="40" t="n">
        <v>13574</v>
      </c>
      <c r="B176" s="24" t="n">
        <f aca="false">B175+1</f>
        <v>170</v>
      </c>
      <c r="C176" s="17" t="n">
        <f aca="false">B176/($B$1+1)</f>
        <v>0.641509433962264</v>
      </c>
      <c r="D176" s="24" t="n">
        <f aca="false">'CalLite Replacement'!B256</f>
        <v>1279</v>
      </c>
      <c r="E176" s="24" t="n">
        <f aca="false">'CalLite Replacement'!C18</f>
        <v>31.64842882</v>
      </c>
      <c r="F176" s="24" t="n">
        <f aca="false">'CalLite Replacement'!D18</f>
        <v>104.763584</v>
      </c>
      <c r="G176" s="38" t="n">
        <v>8.96344262295082</v>
      </c>
      <c r="H176" s="24" t="n">
        <f aca="false">'CalLite Replacement'!E33</f>
        <v>80.67868532</v>
      </c>
      <c r="I176" s="24" t="n">
        <f aca="false">'CalLite Replacement'!F25</f>
        <v>39.61175995</v>
      </c>
      <c r="J176" s="24" t="n">
        <f aca="false">'CalLite Replacement'!G25</f>
        <v>84.47076834</v>
      </c>
      <c r="K176" s="24" t="n">
        <f aca="false">'CalLite Replacement'!H250</f>
        <v>10.48</v>
      </c>
      <c r="L176" s="24" t="n">
        <f aca="false">'CalLite Replacement'!I118</f>
        <v>150</v>
      </c>
      <c r="M176" s="24" t="n">
        <f aca="false">'CalLite Replacement'!J277</f>
        <v>152.842614</v>
      </c>
      <c r="N176" s="24" t="n">
        <f aca="false">'CalLite Replacement'!K18</f>
        <v>187.307023</v>
      </c>
      <c r="O176" s="24" t="n">
        <f aca="false">'CalLite Replacement'!L18</f>
        <v>141.1897836</v>
      </c>
      <c r="P176" s="24" t="n">
        <f aca="false">'CalLite Replacement'!M18</f>
        <v>78.96540667</v>
      </c>
      <c r="Q176" s="24" t="n">
        <f aca="false">'CalLite Replacement'!N18</f>
        <v>21.18831833</v>
      </c>
      <c r="R176" s="24" t="n">
        <f aca="false">'CalLite Replacement'!O207</f>
        <v>1700</v>
      </c>
      <c r="S176" s="24" t="n">
        <f aca="false">'CalLite Replacement'!P268</f>
        <v>179.6</v>
      </c>
      <c r="T176" s="24" t="n">
        <f aca="false">'CalLite Replacement'!Q18</f>
        <v>67.10518664</v>
      </c>
      <c r="U176" s="39" t="n">
        <v>286</v>
      </c>
      <c r="V176" s="24" t="n">
        <f aca="false">'CalLite Replacement'!R18</f>
        <v>14.26766111</v>
      </c>
      <c r="W176" s="24" t="n">
        <f aca="false">'CalLite Replacement'!S49</f>
        <v>6086</v>
      </c>
      <c r="X176" s="24" t="n">
        <f aca="false">'CalLite Replacement'!T268</f>
        <v>4806</v>
      </c>
      <c r="Y176" s="24" t="n">
        <f aca="false">'CalLite Replacement'!U171</f>
        <v>11645</v>
      </c>
      <c r="Z176" s="24" t="n">
        <f aca="false">'CalLite Replacement'!V230</f>
        <v>745.4</v>
      </c>
      <c r="AA176" s="24" t="n">
        <f aca="false">'CalLite Replacement'!W182</f>
        <v>1058</v>
      </c>
      <c r="AB176" s="24" t="n">
        <f aca="false">'CalLite Replacement'!X217</f>
        <v>331.1</v>
      </c>
      <c r="AC176" s="24" t="n">
        <f aca="false">'CalLite Replacement'!Y25</f>
        <v>132.4591589</v>
      </c>
      <c r="AD176" s="24" t="n">
        <f aca="false">'CalLite Replacement'!Z18</f>
        <v>65.29486191</v>
      </c>
      <c r="AE176" s="24" t="n">
        <f aca="false">'CalLite Replacement'!AA98</f>
        <v>207.3</v>
      </c>
      <c r="AF176" s="24" t="n">
        <f aca="false">'CalLite Replacement'!AB172</f>
        <v>680.3</v>
      </c>
    </row>
    <row r="177" customFormat="false" ht="15" hidden="false" customHeight="false" outlineLevel="0" collapsed="false">
      <c r="A177" s="40" t="n">
        <v>13605</v>
      </c>
      <c r="B177" s="24" t="n">
        <f aca="false">B176+1</f>
        <v>171</v>
      </c>
      <c r="C177" s="17" t="n">
        <f aca="false">B177/($B$1+1)</f>
        <v>0.645283018867924</v>
      </c>
      <c r="D177" s="24" t="n">
        <f aca="false">'CalLite Replacement'!B157</f>
        <v>1276</v>
      </c>
      <c r="E177" s="24" t="n">
        <f aca="false">'CalLite Replacement'!C206</f>
        <v>31.61485403</v>
      </c>
      <c r="F177" s="24" t="n">
        <f aca="false">'CalLite Replacement'!D206</f>
        <v>104.6524437</v>
      </c>
      <c r="G177" s="38" t="n">
        <v>8.94590163934426</v>
      </c>
      <c r="H177" s="24" t="n">
        <f aca="false">'CalLite Replacement'!E98</f>
        <v>75.472882</v>
      </c>
      <c r="I177" s="24" t="n">
        <f aca="false">'CalLite Replacement'!F166</f>
        <v>39.41240979</v>
      </c>
      <c r="J177" s="24" t="n">
        <f aca="false">'CalLite Replacement'!G166</f>
        <v>84.04566072</v>
      </c>
      <c r="K177" s="24" t="n">
        <f aca="false">'CalLite Replacement'!H238</f>
        <v>10.39</v>
      </c>
      <c r="L177" s="24" t="n">
        <f aca="false">'CalLite Replacement'!I121</f>
        <v>150</v>
      </c>
      <c r="M177" s="24" t="n">
        <f aca="false">'CalLite Replacement'!J256</f>
        <v>149.1313728</v>
      </c>
      <c r="N177" s="24" t="n">
        <f aca="false">'CalLite Replacement'!K206</f>
        <v>187.1083151</v>
      </c>
      <c r="O177" s="24" t="n">
        <f aca="false">'CalLite Replacement'!L206</f>
        <v>141.04</v>
      </c>
      <c r="P177" s="24" t="n">
        <f aca="false">'CalLite Replacement'!M206</f>
        <v>78.88163485</v>
      </c>
      <c r="Q177" s="24" t="n">
        <f aca="false">'CalLite Replacement'!N206</f>
        <v>21.16584033</v>
      </c>
      <c r="R177" s="24" t="n">
        <f aca="false">'CalLite Replacement'!O208</f>
        <v>1700</v>
      </c>
      <c r="S177" s="24" t="n">
        <f aca="false">'CalLite Replacement'!P270</f>
        <v>178</v>
      </c>
      <c r="T177" s="24" t="n">
        <f aca="false">'CalLite Replacement'!Q206</f>
        <v>67.03399693</v>
      </c>
      <c r="U177" s="39" t="n">
        <v>284</v>
      </c>
      <c r="V177" s="24" t="n">
        <f aca="false">'CalLite Replacement'!R206</f>
        <v>14.25252501</v>
      </c>
      <c r="W177" s="24" t="n">
        <f aca="false">'CalLite Replacement'!S55</f>
        <v>6070</v>
      </c>
      <c r="X177" s="24" t="n">
        <f aca="false">'CalLite Replacement'!T79</f>
        <v>4738</v>
      </c>
      <c r="Y177" s="24" t="n">
        <f aca="false">'CalLite Replacement'!U62</f>
        <v>11546</v>
      </c>
      <c r="Z177" s="24" t="n">
        <f aca="false">'CalLite Replacement'!V199</f>
        <v>727.5</v>
      </c>
      <c r="AA177" s="24" t="n">
        <f aca="false">'CalLite Replacement'!W260</f>
        <v>1051</v>
      </c>
      <c r="AB177" s="24" t="n">
        <f aca="false">'CalLite Replacement'!X264</f>
        <v>329</v>
      </c>
      <c r="AC177" s="24" t="n">
        <f aca="false">'CalLite Replacement'!Y166</f>
        <v>131.7925449</v>
      </c>
      <c r="AD177" s="24" t="n">
        <f aca="false">'CalLite Replacement'!Z206</f>
        <v>65.22559272</v>
      </c>
      <c r="AE177" s="24" t="n">
        <f aca="false">'CalLite Replacement'!AA41</f>
        <v>202.2</v>
      </c>
      <c r="AF177" s="24" t="n">
        <f aca="false">'CalLite Replacement'!AB183</f>
        <v>679.9</v>
      </c>
    </row>
    <row r="178" customFormat="false" ht="15" hidden="false" customHeight="false" outlineLevel="0" collapsed="false">
      <c r="A178" s="40" t="n">
        <v>13635</v>
      </c>
      <c r="B178" s="24" t="n">
        <f aca="false">B177+1</f>
        <v>172</v>
      </c>
      <c r="C178" s="17" t="n">
        <f aca="false">B178/($B$1+1)</f>
        <v>0.649056603773585</v>
      </c>
      <c r="D178" s="24" t="n">
        <f aca="false">'CalLite Replacement'!B255</f>
        <v>1268</v>
      </c>
      <c r="E178" s="24" t="n">
        <f aca="false">'CalLite Replacement'!C19</f>
        <v>31.11980906</v>
      </c>
      <c r="F178" s="24" t="n">
        <f aca="false">'CalLite Replacement'!D19</f>
        <v>103.0137309</v>
      </c>
      <c r="G178" s="38" t="n">
        <v>8.57754098360656</v>
      </c>
      <c r="H178" s="24" t="n">
        <f aca="false">'CalLite Replacement'!E61</f>
        <v>75.39885591</v>
      </c>
      <c r="I178" s="24" t="n">
        <f aca="false">'CalLite Replacement'!F264</f>
        <v>39.06623769</v>
      </c>
      <c r="J178" s="24" t="n">
        <f aca="false">'CalLite Replacement'!G264</f>
        <v>83.30746015</v>
      </c>
      <c r="K178" s="24" t="n">
        <f aca="false">'CalLite Replacement'!H162</f>
        <v>10.33</v>
      </c>
      <c r="L178" s="24" t="n">
        <f aca="false">'CalLite Replacement'!I122</f>
        <v>150</v>
      </c>
      <c r="M178" s="24" t="n">
        <f aca="false">'CalLite Replacement'!J28</f>
        <v>141.6198323</v>
      </c>
      <c r="N178" s="24" t="n">
        <f aca="false">'CalLite Replacement'!K19</f>
        <v>184.1784572</v>
      </c>
      <c r="O178" s="24" t="n">
        <f aca="false">'CalLite Replacement'!L19</f>
        <v>138.8315083</v>
      </c>
      <c r="P178" s="24" t="n">
        <f aca="false">'CalLite Replacement'!M19</f>
        <v>77.64645733</v>
      </c>
      <c r="Q178" s="24" t="n">
        <f aca="false">'CalLite Replacement'!N19</f>
        <v>20.83441249</v>
      </c>
      <c r="R178" s="24" t="n">
        <f aca="false">'CalLite Replacement'!O218</f>
        <v>1700</v>
      </c>
      <c r="S178" s="24" t="n">
        <f aca="false">'CalLite Replacement'!P262</f>
        <v>177.1</v>
      </c>
      <c r="T178" s="24" t="n">
        <f aca="false">'CalLite Replacement'!Q19</f>
        <v>65.98433707</v>
      </c>
      <c r="U178" s="39" t="n">
        <v>282</v>
      </c>
      <c r="V178" s="24" t="n">
        <f aca="false">'CalLite Replacement'!R19</f>
        <v>14.02935014</v>
      </c>
      <c r="W178" s="24" t="n">
        <f aca="false">'CalLite Replacement'!S195</f>
        <v>6055</v>
      </c>
      <c r="X178" s="24" t="n">
        <f aca="false">'CalLite Replacement'!T220</f>
        <v>4725</v>
      </c>
      <c r="Y178" s="24" t="n">
        <f aca="false">'CalLite Replacement'!U89</f>
        <v>11540</v>
      </c>
      <c r="Z178" s="24" t="n">
        <f aca="false">'CalLite Replacement'!V218</f>
        <v>720.1</v>
      </c>
      <c r="AA178" s="24" t="n">
        <f aca="false">'CalLite Replacement'!W59</f>
        <v>1049</v>
      </c>
      <c r="AB178" s="24" t="n">
        <f aca="false">'CalLite Replacement'!X239</f>
        <v>319</v>
      </c>
      <c r="AC178" s="24" t="n">
        <f aca="false">'CalLite Replacement'!Y264</f>
        <v>130.6349678</v>
      </c>
      <c r="AD178" s="24" t="n">
        <f aca="false">'CalLite Replacement'!Z19</f>
        <v>64.20424997</v>
      </c>
      <c r="AE178" s="24" t="n">
        <f aca="false">'CalLite Replacement'!AA101</f>
        <v>197.2</v>
      </c>
      <c r="AF178" s="24" t="n">
        <f aca="false">'CalLite Replacement'!AB171</f>
        <v>678.7</v>
      </c>
    </row>
    <row r="179" customFormat="false" ht="15" hidden="false" customHeight="false" outlineLevel="0" collapsed="false">
      <c r="A179" s="40" t="n">
        <v>13666</v>
      </c>
      <c r="B179" s="24" t="n">
        <f aca="false">B178+1</f>
        <v>173</v>
      </c>
      <c r="C179" s="17" t="n">
        <f aca="false">B179/($B$1+1)</f>
        <v>0.652830188679245</v>
      </c>
      <c r="D179" s="24" t="n">
        <f aca="false">'CalLite Replacement'!B77</f>
        <v>1266</v>
      </c>
      <c r="E179" s="24" t="n">
        <f aca="false">'CalLite Replacement'!C241</f>
        <v>30.47805372</v>
      </c>
      <c r="F179" s="24" t="n">
        <f aca="false">'CalLite Replacement'!D241</f>
        <v>100.889373</v>
      </c>
      <c r="G179" s="38" t="n">
        <v>8.38459016393443</v>
      </c>
      <c r="H179" s="24" t="n">
        <f aca="false">'CalLite Replacement'!E193</f>
        <v>74.397668</v>
      </c>
      <c r="I179" s="24" t="n">
        <f aca="false">'CalLite Replacement'!F58</f>
        <v>38.92923254</v>
      </c>
      <c r="J179" s="24" t="n">
        <f aca="false">'CalLite Replacement'!G58</f>
        <v>83.01530119</v>
      </c>
      <c r="K179" s="24" t="n">
        <f aca="false">'CalLite Replacement'!H110</f>
        <v>10.24</v>
      </c>
      <c r="L179" s="24" t="n">
        <f aca="false">'CalLite Replacement'!I123</f>
        <v>150</v>
      </c>
      <c r="M179" s="24" t="n">
        <f aca="false">'CalLite Replacement'!J264</f>
        <v>140.8232966</v>
      </c>
      <c r="N179" s="24" t="n">
        <f aca="false">'CalLite Replacement'!K241</f>
        <v>180.3803134</v>
      </c>
      <c r="O179" s="24" t="n">
        <f aca="false">'CalLite Replacement'!L241</f>
        <v>135.9685131</v>
      </c>
      <c r="P179" s="24" t="n">
        <f aca="false">'CalLite Replacement'!M241</f>
        <v>76.0452255</v>
      </c>
      <c r="Q179" s="24" t="n">
        <f aca="false">'CalLite Replacement'!N241</f>
        <v>20.40476347</v>
      </c>
      <c r="R179" s="24" t="n">
        <f aca="false">'CalLite Replacement'!O219</f>
        <v>1700</v>
      </c>
      <c r="S179" s="24" t="n">
        <f aca="false">'CalLite Replacement'!P22</f>
        <v>176.1</v>
      </c>
      <c r="T179" s="24" t="n">
        <f aca="false">'CalLite Replacement'!Q241</f>
        <v>64.62360248</v>
      </c>
      <c r="U179" s="39" t="n">
        <v>276</v>
      </c>
      <c r="V179" s="24" t="n">
        <f aca="false">'CalLite Replacement'!R241</f>
        <v>13.7400357</v>
      </c>
      <c r="W179" s="24" t="n">
        <f aca="false">'CalLite Replacement'!S43</f>
        <v>6040</v>
      </c>
      <c r="X179" s="24" t="n">
        <f aca="false">'CalLite Replacement'!T63</f>
        <v>4709</v>
      </c>
      <c r="Y179" s="24" t="n">
        <f aca="false">'CalLite Replacement'!U111</f>
        <v>11521</v>
      </c>
      <c r="Z179" s="24" t="n">
        <f aca="false">'CalLite Replacement'!V196</f>
        <v>709.6</v>
      </c>
      <c r="AA179" s="24" t="n">
        <f aca="false">'CalLite Replacement'!W251</f>
        <v>1049</v>
      </c>
      <c r="AB179" s="24" t="n">
        <f aca="false">'CalLite Replacement'!X227</f>
        <v>318.4</v>
      </c>
      <c r="AC179" s="24" t="n">
        <f aca="false">'CalLite Replacement'!Y58</f>
        <v>130.1768315</v>
      </c>
      <c r="AD179" s="24" t="n">
        <f aca="false">'CalLite Replacement'!Z241</f>
        <v>62.88022449</v>
      </c>
      <c r="AE179" s="24" t="n">
        <f aca="false">'CalLite Replacement'!AA233</f>
        <v>196.6</v>
      </c>
      <c r="AF179" s="24" t="n">
        <f aca="false">'CalLite Replacement'!AB89</f>
        <v>676.7</v>
      </c>
    </row>
    <row r="180" customFormat="false" ht="15" hidden="false" customHeight="false" outlineLevel="0" collapsed="false">
      <c r="A180" s="40" t="n">
        <v>13696</v>
      </c>
      <c r="B180" s="24" t="n">
        <f aca="false">B179+1</f>
        <v>174</v>
      </c>
      <c r="C180" s="17" t="n">
        <f aca="false">B180/($B$1+1)</f>
        <v>0.656603773584906</v>
      </c>
      <c r="D180" s="24" t="n">
        <f aca="false">'CalLite Replacement'!B222</f>
        <v>1261</v>
      </c>
      <c r="E180" s="24" t="n">
        <f aca="false">'CalLite Replacement'!C170</f>
        <v>30.44994174</v>
      </c>
      <c r="F180" s="24" t="n">
        <f aca="false">'CalLite Replacement'!D170</f>
        <v>100.7963159</v>
      </c>
      <c r="G180" s="38" t="n">
        <v>7.89344262295082</v>
      </c>
      <c r="H180" s="24" t="n">
        <f aca="false">'CalLite Replacement'!E20</f>
        <v>73.95534593</v>
      </c>
      <c r="I180" s="24" t="n">
        <f aca="false">'CalLite Replacement'!F191</f>
        <v>38.71862949</v>
      </c>
      <c r="J180" s="24" t="n">
        <f aca="false">'CalLite Replacement'!G191</f>
        <v>82.56619716</v>
      </c>
      <c r="K180" s="24" t="n">
        <f aca="false">'CalLite Replacement'!H70</f>
        <v>9.739</v>
      </c>
      <c r="L180" s="24" t="n">
        <f aca="false">'CalLite Replacement'!I124</f>
        <v>150</v>
      </c>
      <c r="M180" s="24" t="n">
        <f aca="false">'CalLite Replacement'!J26</f>
        <v>138.1761683</v>
      </c>
      <c r="N180" s="24" t="n">
        <f aca="false">'CalLite Replacement'!K170</f>
        <v>180.2139364</v>
      </c>
      <c r="O180" s="24" t="n">
        <f aca="false">'CalLite Replacement'!L170</f>
        <v>135.8431002</v>
      </c>
      <c r="P180" s="24" t="n">
        <f aca="false">'CalLite Replacement'!M170</f>
        <v>75.97508382</v>
      </c>
      <c r="Q180" s="24" t="n">
        <f aca="false">'CalLite Replacement'!N170</f>
        <v>20.38594277</v>
      </c>
      <c r="R180" s="24" t="n">
        <f aca="false">'CalLite Replacement'!O220</f>
        <v>1700</v>
      </c>
      <c r="S180" s="24" t="n">
        <f aca="false">'CalLite Replacement'!P280</f>
        <v>175.9</v>
      </c>
      <c r="T180" s="24" t="n">
        <f aca="false">'CalLite Replacement'!Q170</f>
        <v>64.56399574</v>
      </c>
      <c r="U180" s="39" t="n">
        <v>272</v>
      </c>
      <c r="V180" s="24" t="n">
        <f aca="false">'CalLite Replacement'!R170</f>
        <v>13.72736233</v>
      </c>
      <c r="W180" s="24" t="n">
        <f aca="false">'CalLite Replacement'!S52</f>
        <v>6035</v>
      </c>
      <c r="X180" s="24" t="n">
        <f aca="false">'CalLite Replacement'!T137</f>
        <v>4693</v>
      </c>
      <c r="Y180" s="24" t="n">
        <f aca="false">'CalLite Replacement'!U59</f>
        <v>11517</v>
      </c>
      <c r="Z180" s="24" t="n">
        <f aca="false">'CalLite Replacement'!V114</f>
        <v>708</v>
      </c>
      <c r="AA180" s="24" t="n">
        <f aca="false">'CalLite Replacement'!W119</f>
        <v>1045</v>
      </c>
      <c r="AB180" s="24" t="n">
        <f aca="false">'CalLite Replacement'!X251</f>
        <v>315.9</v>
      </c>
      <c r="AC180" s="24" t="n">
        <f aca="false">'CalLite Replacement'!Y191</f>
        <v>129.4725885</v>
      </c>
      <c r="AD180" s="24" t="n">
        <f aca="false">'CalLite Replacement'!Z170</f>
        <v>62.82222578</v>
      </c>
      <c r="AE180" s="24" t="n">
        <f aca="false">'CalLite Replacement'!AA40</f>
        <v>190.8</v>
      </c>
      <c r="AF180" s="24" t="n">
        <f aca="false">'CalLite Replacement'!AB64</f>
        <v>671.7</v>
      </c>
    </row>
    <row r="181" customFormat="false" ht="15" hidden="false" customHeight="false" outlineLevel="0" collapsed="false">
      <c r="A181" s="40" t="n">
        <v>13727</v>
      </c>
      <c r="B181" s="24" t="n">
        <f aca="false">B180+1</f>
        <v>175</v>
      </c>
      <c r="C181" s="17" t="n">
        <f aca="false">B181/($B$1+1)</f>
        <v>0.660377358490566</v>
      </c>
      <c r="D181" s="24" t="n">
        <f aca="false">'CalLite Replacement'!B158</f>
        <v>1260</v>
      </c>
      <c r="E181" s="24" t="n">
        <f aca="false">'CalLite Replacement'!C134</f>
        <v>30.19883713</v>
      </c>
      <c r="F181" s="24" t="n">
        <f aca="false">'CalLite Replacement'!D134</f>
        <v>99.96510185</v>
      </c>
      <c r="G181" s="38" t="n">
        <v>7.78819672131148</v>
      </c>
      <c r="H181" s="24" t="n">
        <f aca="false">'CalLite Replacement'!E229</f>
        <v>72.19270247</v>
      </c>
      <c r="I181" s="24" t="n">
        <f aca="false">'CalLite Replacement'!F214</f>
        <v>38.64288829</v>
      </c>
      <c r="J181" s="24" t="n">
        <f aca="false">'CalLite Replacement'!G214</f>
        <v>82.40468155</v>
      </c>
      <c r="K181" s="24" t="n">
        <f aca="false">'CalLite Replacement'!H214</f>
        <v>9.726</v>
      </c>
      <c r="L181" s="24" t="n">
        <f aca="false">'CalLite Replacement'!I125</f>
        <v>150</v>
      </c>
      <c r="M181" s="24" t="n">
        <f aca="false">'CalLite Replacement'!J45</f>
        <v>137.5406311</v>
      </c>
      <c r="N181" s="24" t="n">
        <f aca="false">'CalLite Replacement'!K134</f>
        <v>178.7278071</v>
      </c>
      <c r="O181" s="24" t="n">
        <f aca="false">'CalLite Replacement'!L134</f>
        <v>134.7228737</v>
      </c>
      <c r="P181" s="24" t="n">
        <f aca="false">'CalLite Replacement'!M134</f>
        <v>75.34855738</v>
      </c>
      <c r="Q181" s="24" t="n">
        <f aca="false">'CalLite Replacement'!N134</f>
        <v>20.21783065</v>
      </c>
      <c r="R181" s="24" t="n">
        <f aca="false">'CalLite Replacement'!O221</f>
        <v>1700</v>
      </c>
      <c r="S181" s="24" t="n">
        <f aca="false">'CalLite Replacement'!P105</f>
        <v>172.3</v>
      </c>
      <c r="T181" s="24" t="n">
        <f aca="false">'CalLite Replacement'!Q134</f>
        <v>64.03157051</v>
      </c>
      <c r="U181" s="39" t="n">
        <v>271</v>
      </c>
      <c r="V181" s="24" t="n">
        <f aca="false">'CalLite Replacement'!R134</f>
        <v>13.61416001</v>
      </c>
      <c r="W181" s="24" t="n">
        <f aca="false">'CalLite Replacement'!S134</f>
        <v>6032</v>
      </c>
      <c r="X181" s="24" t="n">
        <f aca="false">'CalLite Replacement'!T238</f>
        <v>4677</v>
      </c>
      <c r="Y181" s="24" t="n">
        <f aca="false">'CalLite Replacement'!U228</f>
        <v>11482</v>
      </c>
      <c r="Z181" s="24" t="n">
        <f aca="false">'CalLite Replacement'!V182</f>
        <v>697.4</v>
      </c>
      <c r="AA181" s="24" t="n">
        <f aca="false">'CalLite Replacement'!W266</f>
        <v>1044</v>
      </c>
      <c r="AB181" s="24" t="n">
        <f aca="false">'CalLite Replacement'!X82</f>
        <v>301.4</v>
      </c>
      <c r="AC181" s="24" t="n">
        <f aca="false">'CalLite Replacement'!Y214</f>
        <v>129.2193148</v>
      </c>
      <c r="AD181" s="24" t="n">
        <f aca="false">'CalLite Replacement'!Z134</f>
        <v>62.30416402</v>
      </c>
      <c r="AE181" s="24" t="n">
        <f aca="false">'CalLite Replacement'!AA100</f>
        <v>186.7</v>
      </c>
      <c r="AF181" s="24" t="n">
        <f aca="false">'CalLite Replacement'!AB63</f>
        <v>662.5</v>
      </c>
    </row>
    <row r="182" customFormat="false" ht="15" hidden="false" customHeight="false" outlineLevel="0" collapsed="false">
      <c r="A182" s="40" t="n">
        <v>13758</v>
      </c>
      <c r="B182" s="24" t="n">
        <f aca="false">B181+1</f>
        <v>176</v>
      </c>
      <c r="C182" s="17" t="n">
        <f aca="false">B182/($B$1+1)</f>
        <v>0.664150943396226</v>
      </c>
      <c r="D182" s="24" t="n">
        <f aca="false">'CalLite Replacement'!B181</f>
        <v>1258</v>
      </c>
      <c r="E182" s="24" t="n">
        <f aca="false">'CalLite Replacement'!C239</f>
        <v>29.38282911</v>
      </c>
      <c r="F182" s="24" t="n">
        <f aca="false">'CalLite Replacement'!D239</f>
        <v>97.2639275</v>
      </c>
      <c r="G182" s="38" t="n">
        <v>7.70049180327869</v>
      </c>
      <c r="H182" s="24" t="n">
        <f aca="false">'CalLite Replacement'!E252</f>
        <v>70.73718963</v>
      </c>
      <c r="I182" s="24" t="n">
        <f aca="false">'CalLite Replacement'!F193</f>
        <v>38.6345413</v>
      </c>
      <c r="J182" s="24" t="n">
        <f aca="false">'CalLite Replacement'!G193</f>
        <v>82.38688187</v>
      </c>
      <c r="K182" s="24" t="n">
        <f aca="false">'CalLite Replacement'!H165</f>
        <v>9.351</v>
      </c>
      <c r="L182" s="24" t="n">
        <f aca="false">'CalLite Replacement'!I126</f>
        <v>150</v>
      </c>
      <c r="M182" s="24" t="n">
        <f aca="false">'CalLite Replacement'!J110</f>
        <v>137.4072718</v>
      </c>
      <c r="N182" s="24" t="n">
        <f aca="false">'CalLite Replacement'!K239</f>
        <v>173.898372</v>
      </c>
      <c r="O182" s="24" t="n">
        <f aca="false">'CalLite Replacement'!L239</f>
        <v>131.0825036</v>
      </c>
      <c r="P182" s="24" t="n">
        <f aca="false">'CalLite Replacement'!M239</f>
        <v>73.31255094</v>
      </c>
      <c r="Q182" s="24" t="n">
        <f aca="false">'CalLite Replacement'!N239</f>
        <v>19.67152114</v>
      </c>
      <c r="R182" s="24" t="n">
        <f aca="false">'CalLite Replacement'!O230</f>
        <v>1700</v>
      </c>
      <c r="S182" s="24" t="n">
        <f aca="false">'CalLite Replacement'!P18</f>
        <v>170.4</v>
      </c>
      <c r="T182" s="24" t="n">
        <f aca="false">'CalLite Replacement'!Q239</f>
        <v>62.30136234</v>
      </c>
      <c r="U182" s="39" t="n">
        <v>269</v>
      </c>
      <c r="V182" s="24" t="n">
        <f aca="false">'CalLite Replacement'!R239</f>
        <v>13.24628943</v>
      </c>
      <c r="W182" s="24" t="n">
        <f aca="false">'CalLite Replacement'!S133</f>
        <v>6021</v>
      </c>
      <c r="X182" s="24" t="n">
        <f aca="false">'CalLite Replacement'!T155</f>
        <v>4659</v>
      </c>
      <c r="Y182" s="24" t="n">
        <f aca="false">'CalLite Replacement'!U278</f>
        <v>11451</v>
      </c>
      <c r="Z182" s="24" t="n">
        <f aca="false">'CalLite Replacement'!V111</f>
        <v>692</v>
      </c>
      <c r="AA182" s="24" t="n">
        <f aca="false">'CalLite Replacement'!W84</f>
        <v>1031</v>
      </c>
      <c r="AB182" s="24" t="n">
        <f aca="false">'CalLite Replacement'!X112</f>
        <v>300.2</v>
      </c>
      <c r="AC182" s="24" t="n">
        <f aca="false">'CalLite Replacement'!Y193</f>
        <v>129.1914031</v>
      </c>
      <c r="AD182" s="24" t="n">
        <f aca="false">'CalLite Replacement'!Z239</f>
        <v>60.6206324</v>
      </c>
      <c r="AE182" s="24" t="n">
        <f aca="false">'CalLite Replacement'!AA232</f>
        <v>182.6</v>
      </c>
      <c r="AF182" s="24" t="n">
        <f aca="false">'CalLite Replacement'!AB39</f>
        <v>657.7</v>
      </c>
    </row>
    <row r="183" customFormat="false" ht="15" hidden="false" customHeight="false" outlineLevel="0" collapsed="false">
      <c r="A183" s="40" t="n">
        <v>13788</v>
      </c>
      <c r="B183" s="24" t="n">
        <f aca="false">B182+1</f>
        <v>177</v>
      </c>
      <c r="C183" s="17" t="n">
        <f aca="false">B183/($B$1+1)</f>
        <v>0.667924528301887</v>
      </c>
      <c r="D183" s="24" t="n">
        <f aca="false">'CalLite Replacement'!B162</f>
        <v>1246</v>
      </c>
      <c r="E183" s="24" t="n">
        <f aca="false">'CalLite Replacement'!C227</f>
        <v>28.46368488</v>
      </c>
      <c r="F183" s="24" t="n">
        <f aca="false">'CalLite Replacement'!D227</f>
        <v>94.22134854</v>
      </c>
      <c r="G183" s="38" t="n">
        <v>7.13918032786885</v>
      </c>
      <c r="H183" s="24" t="n">
        <f aca="false">'CalLite Replacement'!E81</f>
        <v>69.34050162</v>
      </c>
      <c r="I183" s="24" t="n">
        <f aca="false">'CalLite Replacement'!F262</f>
        <v>38.42476424</v>
      </c>
      <c r="J183" s="24" t="n">
        <f aca="false">'CalLite Replacement'!G262</f>
        <v>81.93953923</v>
      </c>
      <c r="K183" s="24" t="n">
        <f aca="false">'CalLite Replacement'!H106</f>
        <v>9.297</v>
      </c>
      <c r="L183" s="24" t="n">
        <f aca="false">'CalLite Replacement'!I127</f>
        <v>150</v>
      </c>
      <c r="M183" s="24" t="n">
        <f aca="false">'CalLite Replacement'!J154</f>
        <v>135.358083</v>
      </c>
      <c r="N183" s="24" t="n">
        <f aca="false">'CalLite Replacement'!K227</f>
        <v>168.458539</v>
      </c>
      <c r="O183" s="24" t="n">
        <f aca="false">'CalLite Replacement'!L227</f>
        <v>126.9820228</v>
      </c>
      <c r="P183" s="24" t="n">
        <f aca="false">'CalLite Replacement'!M227</f>
        <v>71.01921125</v>
      </c>
      <c r="Q183" s="24" t="n">
        <f aca="false">'CalLite Replacement'!N227</f>
        <v>19.05616293</v>
      </c>
      <c r="R183" s="24" t="n">
        <f aca="false">'CalLite Replacement'!O231</f>
        <v>1700</v>
      </c>
      <c r="S183" s="24" t="n">
        <f aca="false">'CalLite Replacement'!P93</f>
        <v>170.2</v>
      </c>
      <c r="T183" s="24" t="n">
        <f aca="false">'CalLite Replacement'!Q227</f>
        <v>60.35247112</v>
      </c>
      <c r="U183" s="39" t="n">
        <v>266</v>
      </c>
      <c r="V183" s="24" t="n">
        <f aca="false">'CalLite Replacement'!R227</f>
        <v>12.83192326</v>
      </c>
      <c r="W183" s="24" t="n">
        <f aca="false">'CalLite Replacement'!S222</f>
        <v>6019</v>
      </c>
      <c r="X183" s="24" t="n">
        <f aca="false">'CalLite Replacement'!T156</f>
        <v>4659</v>
      </c>
      <c r="Y183" s="24" t="n">
        <f aca="false">'CalLite Replacement'!U68</f>
        <v>11411</v>
      </c>
      <c r="Z183" s="24" t="n">
        <f aca="false">'CalLite Replacement'!V171</f>
        <v>689.3</v>
      </c>
      <c r="AA183" s="24" t="n">
        <f aca="false">'CalLite Replacement'!W230</f>
        <v>1017</v>
      </c>
      <c r="AB183" s="24" t="n">
        <f aca="false">'CalLite Replacement'!X159</f>
        <v>300</v>
      </c>
      <c r="AC183" s="24" t="n">
        <f aca="false">'CalLite Replacement'!Y262</f>
        <v>128.4899222</v>
      </c>
      <c r="AD183" s="24" t="n">
        <f aca="false">'CalLite Replacement'!Z227</f>
        <v>58.72431723</v>
      </c>
      <c r="AE183" s="24" t="n">
        <f aca="false">'CalLite Replacement'!AA280</f>
        <v>181.3</v>
      </c>
      <c r="AF183" s="24" t="n">
        <f aca="false">'CalLite Replacement'!AB100</f>
        <v>655.5</v>
      </c>
    </row>
    <row r="184" customFormat="false" ht="15" hidden="false" customHeight="false" outlineLevel="0" collapsed="false">
      <c r="A184" s="40" t="n">
        <v>13819</v>
      </c>
      <c r="B184" s="24" t="n">
        <f aca="false">B183+1</f>
        <v>178</v>
      </c>
      <c r="C184" s="17" t="n">
        <f aca="false">B184/($B$1+1)</f>
        <v>0.671698113207547</v>
      </c>
      <c r="D184" s="24" t="n">
        <f aca="false">'CalLite Replacement'!B242</f>
        <v>1240</v>
      </c>
      <c r="E184" s="24" t="n">
        <f aca="false">'CalLite Replacement'!C81</f>
        <v>28.37269817</v>
      </c>
      <c r="F184" s="24" t="n">
        <f aca="false">'CalLite Replacement'!D81</f>
        <v>93.92016159</v>
      </c>
      <c r="G184" s="38" t="n">
        <v>6.71819672131148</v>
      </c>
      <c r="H184" s="24" t="n">
        <f aca="false">'CalLite Replacement'!E21</f>
        <v>67.17789369</v>
      </c>
      <c r="I184" s="24" t="n">
        <f aca="false">'CalLite Replacement'!F71</f>
        <v>38.02653738</v>
      </c>
      <c r="J184" s="24" t="n">
        <f aca="false">'CalLite Replacement'!G71</f>
        <v>81.09033361</v>
      </c>
      <c r="K184" s="24" t="n">
        <f aca="false">'CalLite Replacement'!H226</f>
        <v>9.181</v>
      </c>
      <c r="L184" s="24" t="n">
        <f aca="false">'CalLite Replacement'!I128</f>
        <v>150</v>
      </c>
      <c r="M184" s="24" t="n">
        <f aca="false">'CalLite Replacement'!J60</f>
        <v>133.3201052</v>
      </c>
      <c r="N184" s="24" t="n">
        <f aca="false">'CalLite Replacement'!K81</f>
        <v>167.9200462</v>
      </c>
      <c r="O184" s="24" t="n">
        <f aca="false">'CalLite Replacement'!L81</f>
        <v>126.5761134</v>
      </c>
      <c r="P184" s="24" t="n">
        <f aca="false">'CalLite Replacement'!M81</f>
        <v>70.792192</v>
      </c>
      <c r="Q184" s="24" t="n">
        <f aca="false">'CalLite Replacement'!N81</f>
        <v>18.9952482</v>
      </c>
      <c r="R184" s="24" t="n">
        <f aca="false">'CalLite Replacement'!O232</f>
        <v>1700</v>
      </c>
      <c r="S184" s="24" t="n">
        <f aca="false">'CalLite Replacement'!P272</f>
        <v>169.8</v>
      </c>
      <c r="T184" s="24" t="n">
        <f aca="false">'CalLite Replacement'!Q81</f>
        <v>60.15954906</v>
      </c>
      <c r="U184" s="39" t="n">
        <v>240</v>
      </c>
      <c r="V184" s="24" t="n">
        <f aca="false">'CalLite Replacement'!R81</f>
        <v>12.79090487</v>
      </c>
      <c r="W184" s="24" t="n">
        <f aca="false">'CalLite Replacement'!S206</f>
        <v>5942</v>
      </c>
      <c r="X184" s="24" t="n">
        <f aca="false">'CalLite Replacement'!T157</f>
        <v>4659</v>
      </c>
      <c r="Y184" s="24" t="n">
        <f aca="false">'CalLite Replacement'!U40</f>
        <v>11353</v>
      </c>
      <c r="Z184" s="24" t="n">
        <f aca="false">'CalLite Replacement'!V267</f>
        <v>688</v>
      </c>
      <c r="AA184" s="24" t="n">
        <f aca="false">'CalLite Replacement'!W130</f>
        <v>1014</v>
      </c>
      <c r="AB184" s="24" t="n">
        <f aca="false">'CalLite Replacement'!X160</f>
        <v>300</v>
      </c>
      <c r="AC184" s="24" t="n">
        <f aca="false">'CalLite Replacement'!Y71</f>
        <v>127.1582773</v>
      </c>
      <c r="AD184" s="24" t="n">
        <f aca="false">'CalLite Replacement'!Z81</f>
        <v>58.53659971</v>
      </c>
      <c r="AE184" s="24" t="n">
        <f aca="false">'CalLite Replacement'!AA39</f>
        <v>180</v>
      </c>
      <c r="AF184" s="24" t="n">
        <f aca="false">'CalLite Replacement'!AB94</f>
        <v>650</v>
      </c>
    </row>
    <row r="185" customFormat="false" ht="15" hidden="false" customHeight="false" outlineLevel="0" collapsed="false">
      <c r="A185" s="40" t="n">
        <v>13849</v>
      </c>
      <c r="B185" s="24" t="n">
        <f aca="false">B184+1</f>
        <v>179</v>
      </c>
      <c r="C185" s="17" t="n">
        <f aca="false">B185/($B$1+1)</f>
        <v>0.675471698113207</v>
      </c>
      <c r="D185" s="24" t="n">
        <f aca="false">'CalLite Replacement'!B102</f>
        <v>1238</v>
      </c>
      <c r="E185" s="24" t="n">
        <f aca="false">'CalLite Replacement'!C253</f>
        <v>28.03067243</v>
      </c>
      <c r="F185" s="24" t="n">
        <f aca="false">'CalLite Replacement'!D253</f>
        <v>92.78797765</v>
      </c>
      <c r="G185" s="38" t="n">
        <v>6.68311475409836</v>
      </c>
      <c r="H185" s="24" t="n">
        <f aca="false">'CalLite Replacement'!E240</f>
        <v>60.99799653</v>
      </c>
      <c r="I185" s="24" t="n">
        <f aca="false">'CalLite Replacement'!F194</f>
        <v>38.00089903</v>
      </c>
      <c r="J185" s="24" t="n">
        <f aca="false">'CalLite Replacement'!G194</f>
        <v>81.03566069</v>
      </c>
      <c r="K185" s="24" t="n">
        <f aca="false">'CalLite Replacement'!H178</f>
        <v>9</v>
      </c>
      <c r="L185" s="24" t="n">
        <f aca="false">'CalLite Replacement'!I130</f>
        <v>150</v>
      </c>
      <c r="M185" s="24" t="n">
        <f aca="false">'CalLite Replacement'!J273</f>
        <v>130.8049068</v>
      </c>
      <c r="N185" s="24" t="n">
        <f aca="false">'CalLite Replacement'!K253</f>
        <v>165.8958123</v>
      </c>
      <c r="O185" s="24" t="n">
        <f aca="false">'CalLite Replacement'!L253</f>
        <v>125.0502702</v>
      </c>
      <c r="P185" s="24" t="n">
        <f aca="false">'CalLite Replacement'!M253</f>
        <v>69.93880993</v>
      </c>
      <c r="Q185" s="24" t="n">
        <f aca="false">'CalLite Replacement'!N253</f>
        <v>18.76626526</v>
      </c>
      <c r="R185" s="24" t="n">
        <f aca="false">'CalLite Replacement'!O233</f>
        <v>1700</v>
      </c>
      <c r="S185" s="24" t="n">
        <f aca="false">'CalLite Replacement'!P279</f>
        <v>169.7</v>
      </c>
      <c r="T185" s="24" t="n">
        <f aca="false">'CalLite Replacement'!Q253</f>
        <v>59.43434082</v>
      </c>
      <c r="U185" s="39" t="n">
        <v>234</v>
      </c>
      <c r="V185" s="24" t="n">
        <f aca="false">'CalLite Replacement'!R253</f>
        <v>12.63671373</v>
      </c>
      <c r="W185" s="24" t="n">
        <f aca="false">'CalLite Replacement'!S217</f>
        <v>5932</v>
      </c>
      <c r="X185" s="24" t="n">
        <f aca="false">'CalLite Replacement'!T158</f>
        <v>4659</v>
      </c>
      <c r="Y185" s="24" t="n">
        <f aca="false">'CalLite Replacement'!U94</f>
        <v>11338</v>
      </c>
      <c r="Z185" s="24" t="n">
        <f aca="false">'CalLite Replacement'!V198</f>
        <v>687.8</v>
      </c>
      <c r="AA185" s="24" t="n">
        <f aca="false">'CalLite Replacement'!W215</f>
        <v>1012</v>
      </c>
      <c r="AB185" s="24" t="n">
        <f aca="false">'CalLite Replacement'!X53</f>
        <v>285.3</v>
      </c>
      <c r="AC185" s="24" t="n">
        <f aca="false">'CalLite Replacement'!Y194</f>
        <v>127.0725444</v>
      </c>
      <c r="AD185" s="24" t="n">
        <f aca="false">'CalLite Replacement'!Z253</f>
        <v>57.83095572</v>
      </c>
      <c r="AE185" s="24" t="n">
        <f aca="false">'CalLite Replacement'!AA42</f>
        <v>180</v>
      </c>
      <c r="AF185" s="24" t="n">
        <f aca="false">'CalLite Replacement'!AB166</f>
        <v>650</v>
      </c>
    </row>
    <row r="186" customFormat="false" ht="15" hidden="false" customHeight="false" outlineLevel="0" collapsed="false">
      <c r="A186" s="40" t="n">
        <v>13880</v>
      </c>
      <c r="B186" s="24" t="n">
        <f aca="false">B185+1</f>
        <v>180</v>
      </c>
      <c r="C186" s="17" t="n">
        <f aca="false">B186/($B$1+1)</f>
        <v>0.679245283018868</v>
      </c>
      <c r="D186" s="24" t="n">
        <f aca="false">'CalLite Replacement'!B254</f>
        <v>1223</v>
      </c>
      <c r="E186" s="24" t="n">
        <f aca="false">'CalLite Replacement'!C192</f>
        <v>27.65755378</v>
      </c>
      <c r="F186" s="24" t="n">
        <f aca="false">'CalLite Replacement'!D192</f>
        <v>91.55286903</v>
      </c>
      <c r="G186" s="38" t="n">
        <v>6.6655737704918</v>
      </c>
      <c r="H186" s="24" t="n">
        <f aca="false">'CalLite Replacement'!E38</f>
        <v>59.81970147</v>
      </c>
      <c r="I186" s="24" t="n">
        <f aca="false">'CalLite Replacement'!F60</f>
        <v>37.67822792</v>
      </c>
      <c r="J186" s="24" t="n">
        <f aca="false">'CalLite Replacement'!G60</f>
        <v>80.34757521</v>
      </c>
      <c r="K186" s="24" t="n">
        <f aca="false">'CalLite Replacement'!H142</f>
        <v>8.858</v>
      </c>
      <c r="L186" s="24" t="n">
        <f aca="false">'CalLite Replacement'!I133</f>
        <v>150</v>
      </c>
      <c r="M186" s="24" t="n">
        <f aca="false">'CalLite Replacement'!J128</f>
        <v>129.3282108</v>
      </c>
      <c r="N186" s="24" t="n">
        <f aca="false">'CalLite Replacement'!K192</f>
        <v>163.6875591</v>
      </c>
      <c r="O186" s="24" t="n">
        <f aca="false">'CalLite Replacement'!L192</f>
        <v>123.3857155</v>
      </c>
      <c r="P186" s="24" t="n">
        <f aca="false">'CalLite Replacement'!M192</f>
        <v>69.00784851</v>
      </c>
      <c r="Q186" s="24" t="n">
        <f aca="false">'CalLite Replacement'!N192</f>
        <v>18.51646592</v>
      </c>
      <c r="R186" s="24" t="n">
        <f aca="false">'CalLite Replacement'!O242</f>
        <v>1700</v>
      </c>
      <c r="S186" s="24" t="n">
        <f aca="false">'CalLite Replacement'!P34</f>
        <v>169.2</v>
      </c>
      <c r="T186" s="24" t="n">
        <f aca="false">'CalLite Replacement'!Q192</f>
        <v>58.64320528</v>
      </c>
      <c r="U186" s="39" t="n">
        <v>232</v>
      </c>
      <c r="V186" s="24" t="n">
        <f aca="false">'CalLite Replacement'!R192</f>
        <v>12.46850536</v>
      </c>
      <c r="W186" s="24" t="n">
        <f aca="false">'CalLite Replacement'!S229</f>
        <v>5909</v>
      </c>
      <c r="X186" s="24" t="n">
        <f aca="false">'CalLite Replacement'!T159</f>
        <v>4659</v>
      </c>
      <c r="Y186" s="24" t="n">
        <f aca="false">'CalLite Replacement'!U194</f>
        <v>11328</v>
      </c>
      <c r="Z186" s="24" t="n">
        <f aca="false">'CalLite Replacement'!V250</f>
        <v>685.1</v>
      </c>
      <c r="AA186" s="24" t="n">
        <f aca="false">'CalLite Replacement'!W67</f>
        <v>1011</v>
      </c>
      <c r="AB186" s="24" t="n">
        <f aca="false">'CalLite Replacement'!X229</f>
        <v>283.7</v>
      </c>
      <c r="AC186" s="24" t="n">
        <f aca="false">'CalLite Replacement'!Y60</f>
        <v>125.9935531</v>
      </c>
      <c r="AD186" s="24" t="n">
        <f aca="false">'CalLite Replacement'!Z192</f>
        <v>57.06116297</v>
      </c>
      <c r="AE186" s="24" t="n">
        <f aca="false">'CalLite Replacement'!AA43</f>
        <v>180</v>
      </c>
      <c r="AF186" s="24" t="n">
        <f aca="false">'CalLite Replacement'!AB134</f>
        <v>649</v>
      </c>
    </row>
    <row r="187" customFormat="false" ht="15" hidden="false" customHeight="false" outlineLevel="0" collapsed="false">
      <c r="A187" s="40" t="n">
        <v>13911</v>
      </c>
      <c r="B187" s="24" t="n">
        <f aca="false">B186+1</f>
        <v>181</v>
      </c>
      <c r="C187" s="17" t="n">
        <f aca="false">B187/($B$1+1)</f>
        <v>0.683018867924528</v>
      </c>
      <c r="D187" s="24" t="n">
        <f aca="false">'CalLite Replacement'!B61</f>
        <v>1221</v>
      </c>
      <c r="E187" s="24" t="n">
        <f aca="false">'CalLite Replacement'!C86</f>
        <v>27.55282573</v>
      </c>
      <c r="F187" s="24" t="n">
        <f aca="false">'CalLite Replacement'!D86</f>
        <v>91.2061951</v>
      </c>
      <c r="G187" s="38" t="n">
        <v>6.59540983606557</v>
      </c>
      <c r="H187" s="24" t="n">
        <f aca="false">'CalLite Replacement'!E168</f>
        <v>57.66557976</v>
      </c>
      <c r="I187" s="24" t="n">
        <f aca="false">'CalLite Replacement'!F201</f>
        <v>37.31381487</v>
      </c>
      <c r="J187" s="24" t="n">
        <f aca="false">'CalLite Replacement'!G201</f>
        <v>79.57047643</v>
      </c>
      <c r="K187" s="24" t="n">
        <f aca="false">'CalLite Replacement'!H154</f>
        <v>8.846</v>
      </c>
      <c r="L187" s="24" t="n">
        <f aca="false">'CalLite Replacement'!I134</f>
        <v>150</v>
      </c>
      <c r="M187" s="24" t="n">
        <f aca="false">'CalLite Replacement'!J206</f>
        <v>128.6876752</v>
      </c>
      <c r="N187" s="24" t="n">
        <f aca="false">'CalLite Replacement'!K86</f>
        <v>163.0677401</v>
      </c>
      <c r="O187" s="24" t="n">
        <f aca="false">'CalLite Replacement'!L86</f>
        <v>122.9185034</v>
      </c>
      <c r="P187" s="24" t="n">
        <f aca="false">'CalLite Replacement'!M86</f>
        <v>68.74654352</v>
      </c>
      <c r="Q187" s="24" t="n">
        <f aca="false">'CalLite Replacement'!N86</f>
        <v>18.4463515</v>
      </c>
      <c r="R187" s="24" t="n">
        <f aca="false">'CalLite Replacement'!O243</f>
        <v>1700</v>
      </c>
      <c r="S187" s="24" t="n">
        <f aca="false">'CalLite Replacement'!P39</f>
        <v>168</v>
      </c>
      <c r="T187" s="24" t="n">
        <f aca="false">'CalLite Replacement'!Q86</f>
        <v>58.42114703</v>
      </c>
      <c r="U187" s="39" t="n">
        <v>232</v>
      </c>
      <c r="V187" s="24" t="n">
        <f aca="false">'CalLite Replacement'!R86</f>
        <v>12.42129214</v>
      </c>
      <c r="W187" s="24" t="n">
        <f aca="false">'CalLite Replacement'!S91</f>
        <v>5812</v>
      </c>
      <c r="X187" s="24" t="n">
        <f aca="false">'CalLite Replacement'!T82</f>
        <v>4615</v>
      </c>
      <c r="Y187" s="24" t="n">
        <f aca="false">'CalLite Replacement'!U206</f>
        <v>11260</v>
      </c>
      <c r="Z187" s="24" t="n">
        <f aca="false">'CalLite Replacement'!V278</f>
        <v>676.7</v>
      </c>
      <c r="AA187" s="24" t="n">
        <f aca="false">'CalLite Replacement'!W118</f>
        <v>1009</v>
      </c>
      <c r="AB187" s="24" t="n">
        <f aca="false">'CalLite Replacement'!X265</f>
        <v>283.7</v>
      </c>
      <c r="AC187" s="24" t="n">
        <f aca="false">'CalLite Replacement'!Y201</f>
        <v>124.7749794</v>
      </c>
      <c r="AD187" s="24" t="n">
        <f aca="false">'CalLite Replacement'!Z86</f>
        <v>56.84509528</v>
      </c>
      <c r="AE187" s="24" t="n">
        <f aca="false">'CalLite Replacement'!AA99</f>
        <v>180</v>
      </c>
      <c r="AF187" s="24" t="n">
        <f aca="false">'CalLite Replacement'!AB279</f>
        <v>642.9</v>
      </c>
    </row>
    <row r="188" customFormat="false" ht="15" hidden="false" customHeight="false" outlineLevel="0" collapsed="false">
      <c r="A188" s="40" t="n">
        <v>13939</v>
      </c>
      <c r="B188" s="24" t="n">
        <f aca="false">B187+1</f>
        <v>182</v>
      </c>
      <c r="C188" s="17" t="n">
        <f aca="false">B188/($B$1+1)</f>
        <v>0.686792452830189</v>
      </c>
      <c r="D188" s="24" t="n">
        <f aca="false">'CalLite Replacement'!B133</f>
        <v>1216</v>
      </c>
      <c r="E188" s="24" t="n">
        <f aca="false">'CalLite Replacement'!C240</f>
        <v>27.50026074</v>
      </c>
      <c r="F188" s="24" t="n">
        <f aca="false">'CalLite Replacement'!D240</f>
        <v>91.03219288</v>
      </c>
      <c r="G188" s="38" t="n">
        <v>6.59540983606557</v>
      </c>
      <c r="H188" s="24" t="n">
        <f aca="false">'CalLite Replacement'!E105</f>
        <v>51.16772857</v>
      </c>
      <c r="I188" s="24" t="n">
        <f aca="false">'CalLite Replacement'!F230</f>
        <v>37.03817422</v>
      </c>
      <c r="J188" s="24" t="n">
        <f aca="false">'CalLite Replacement'!G230</f>
        <v>78.98268186</v>
      </c>
      <c r="K188" s="24" t="n">
        <f aca="false">'CalLite Replacement'!H114</f>
        <v>8.655</v>
      </c>
      <c r="L188" s="24" t="n">
        <f aca="false">'CalLite Replacement'!I135</f>
        <v>150</v>
      </c>
      <c r="M188" s="24" t="n">
        <f aca="false">'CalLite Replacement'!J170</f>
        <v>126.6142638</v>
      </c>
      <c r="N188" s="24" t="n">
        <f aca="false">'CalLite Replacement'!K240</f>
        <v>162.7566411</v>
      </c>
      <c r="O188" s="24" t="n">
        <f aca="false">'CalLite Replacement'!L240</f>
        <v>122.6840007</v>
      </c>
      <c r="P188" s="24" t="n">
        <f aca="false">'CalLite Replacement'!M240</f>
        <v>68.61538958</v>
      </c>
      <c r="Q188" s="24" t="n">
        <f aca="false">'CalLite Replacement'!N240</f>
        <v>18.41115974</v>
      </c>
      <c r="R188" s="24" t="n">
        <f aca="false">'CalLite Replacement'!O244</f>
        <v>1700</v>
      </c>
      <c r="S188" s="24" t="n">
        <f aca="false">'CalLite Replacement'!P57</f>
        <v>167.6</v>
      </c>
      <c r="T188" s="24" t="n">
        <f aca="false">'CalLite Replacement'!Q240</f>
        <v>58.30969177</v>
      </c>
      <c r="U188" s="39" t="n">
        <v>229</v>
      </c>
      <c r="V188" s="24" t="n">
        <f aca="false">'CalLite Replacement'!R240</f>
        <v>12.39759493</v>
      </c>
      <c r="W188" s="24" t="n">
        <f aca="false">'CalLite Replacement'!S160</f>
        <v>5805</v>
      </c>
      <c r="X188" s="24" t="n">
        <f aca="false">'CalLite Replacement'!T253</f>
        <v>4586</v>
      </c>
      <c r="Y188" s="24" t="n">
        <f aca="false">'CalLite Replacement'!U220</f>
        <v>11154</v>
      </c>
      <c r="Z188" s="24" t="n">
        <f aca="false">'CalLite Replacement'!V254</f>
        <v>676.2</v>
      </c>
      <c r="AA188" s="24" t="n">
        <f aca="false">'CalLite Replacement'!W226</f>
        <v>1005</v>
      </c>
      <c r="AB188" s="24" t="n">
        <f aca="false">'CalLite Replacement'!X49</f>
        <v>282.4</v>
      </c>
      <c r="AC188" s="24" t="n">
        <f aca="false">'CalLite Replacement'!Y230</f>
        <v>123.853255</v>
      </c>
      <c r="AD188" s="24" t="n">
        <f aca="false">'CalLite Replacement'!Z240</f>
        <v>56.7366468</v>
      </c>
      <c r="AE188" s="24" t="n">
        <f aca="false">'CalLite Replacement'!AA102</f>
        <v>180</v>
      </c>
      <c r="AF188" s="24" t="n">
        <f aca="false">'CalLite Replacement'!AB38</f>
        <v>628.4</v>
      </c>
    </row>
    <row r="189" customFormat="false" ht="15" hidden="false" customHeight="false" outlineLevel="0" collapsed="false">
      <c r="A189" s="40" t="n">
        <v>13970</v>
      </c>
      <c r="B189" s="24" t="n">
        <f aca="false">B188+1</f>
        <v>183</v>
      </c>
      <c r="C189" s="17" t="n">
        <f aca="false">B189/($B$1+1)</f>
        <v>0.690566037735849</v>
      </c>
      <c r="D189" s="24" t="n">
        <f aca="false">'CalLite Replacement'!B166</f>
        <v>1213</v>
      </c>
      <c r="E189" s="24" t="n">
        <f aca="false">'CalLite Replacement'!C201</f>
        <v>27.37773846</v>
      </c>
      <c r="F189" s="24" t="n">
        <f aca="false">'CalLite Replacement'!D201</f>
        <v>90.62661592</v>
      </c>
      <c r="G189" s="38" t="n">
        <v>6.42</v>
      </c>
      <c r="H189" s="24" t="n">
        <f aca="false">'CalLite Replacement'!E144</f>
        <v>50.86835634</v>
      </c>
      <c r="I189" s="24" t="n">
        <f aca="false">'CalLite Replacement'!F139</f>
        <v>36.64073747</v>
      </c>
      <c r="J189" s="24" t="n">
        <f aca="false">'CalLite Replacement'!G139</f>
        <v>78.13516113</v>
      </c>
      <c r="K189" s="24" t="n">
        <f aca="false">'CalLite Replacement'!H34</f>
        <v>8.539</v>
      </c>
      <c r="L189" s="24" t="n">
        <f aca="false">'CalLite Replacement'!I136</f>
        <v>150</v>
      </c>
      <c r="M189" s="24" t="n">
        <f aca="false">'CalLite Replacement'!J207</f>
        <v>123.313159</v>
      </c>
      <c r="N189" s="24" t="n">
        <f aca="false">'CalLite Replacement'!K201</f>
        <v>162.0315093</v>
      </c>
      <c r="O189" s="24" t="n">
        <f aca="false">'CalLite Replacement'!L201</f>
        <v>122.137405</v>
      </c>
      <c r="P189" s="24" t="n">
        <f aca="false">'CalLite Replacement'!M201</f>
        <v>68.30968651</v>
      </c>
      <c r="Q189" s="24" t="n">
        <f aca="false">'CalLite Replacement'!N201</f>
        <v>18.32913225</v>
      </c>
      <c r="R189" s="24" t="n">
        <f aca="false">'CalLite Replacement'!O245</f>
        <v>1700</v>
      </c>
      <c r="S189" s="24" t="n">
        <f aca="false">'CalLite Replacement'!P275</f>
        <v>167.3</v>
      </c>
      <c r="T189" s="24" t="n">
        <f aca="false">'CalLite Replacement'!Q201</f>
        <v>58.04990382</v>
      </c>
      <c r="U189" s="39" t="n">
        <v>219</v>
      </c>
      <c r="V189" s="24" t="n">
        <f aca="false">'CalLite Replacement'!R201</f>
        <v>12.34235976</v>
      </c>
      <c r="W189" s="24" t="n">
        <f aca="false">'CalLite Replacement'!S271</f>
        <v>5758</v>
      </c>
      <c r="X189" s="24" t="n">
        <f aca="false">'CalLite Replacement'!T255</f>
        <v>4586</v>
      </c>
      <c r="Y189" s="24" t="n">
        <f aca="false">'CalLite Replacement'!U44</f>
        <v>11139</v>
      </c>
      <c r="Z189" s="24" t="n">
        <f aca="false">'CalLite Replacement'!V235</f>
        <v>660.3</v>
      </c>
      <c r="AA189" s="24" t="n">
        <f aca="false">'CalLite Replacement'!W125</f>
        <v>994.9</v>
      </c>
      <c r="AB189" s="24" t="n">
        <f aca="false">'CalLite Replacement'!X85</f>
        <v>282.4</v>
      </c>
      <c r="AC189" s="24" t="n">
        <f aca="false">'CalLite Replacement'!Y139</f>
        <v>122.5242522</v>
      </c>
      <c r="AD189" s="24" t="n">
        <f aca="false">'CalLite Replacement'!Z201</f>
        <v>56.48386725</v>
      </c>
      <c r="AE189" s="24" t="n">
        <f aca="false">'CalLite Replacement'!AA103</f>
        <v>180</v>
      </c>
      <c r="AF189" s="24" t="n">
        <f aca="false">'CalLite Replacement'!AB99</f>
        <v>623.3</v>
      </c>
    </row>
    <row r="190" customFormat="false" ht="15" hidden="false" customHeight="false" outlineLevel="0" collapsed="false">
      <c r="A190" s="40" t="n">
        <v>14000</v>
      </c>
      <c r="B190" s="24" t="n">
        <f aca="false">B189+1</f>
        <v>184</v>
      </c>
      <c r="C190" s="17" t="n">
        <f aca="false">B190/($B$1+1)</f>
        <v>0.694339622641509</v>
      </c>
      <c r="D190" s="24" t="n">
        <f aca="false">'CalLite Replacement'!B44</f>
        <v>1197</v>
      </c>
      <c r="E190" s="24" t="n">
        <f aca="false">'CalLite Replacement'!C117</f>
        <v>26.86977092</v>
      </c>
      <c r="F190" s="24" t="n">
        <f aca="false">'CalLite Replacement'!D117</f>
        <v>88.94512645</v>
      </c>
      <c r="G190" s="38" t="n">
        <v>5.98147540983607</v>
      </c>
      <c r="H190" s="24" t="n">
        <f aca="false">'CalLite Replacement'!E264</f>
        <v>50.51670588</v>
      </c>
      <c r="I190" s="24" t="n">
        <f aca="false">'CalLite Replacement'!F255</f>
        <v>35.89311694</v>
      </c>
      <c r="J190" s="24" t="n">
        <f aca="false">'CalLite Replacement'!G255</f>
        <v>76.54088507</v>
      </c>
      <c r="K190" s="24" t="n">
        <f aca="false">'CalLite Replacement'!H275</f>
        <v>8.365</v>
      </c>
      <c r="L190" s="24" t="n">
        <f aca="false">'CalLite Replacement'!I137</f>
        <v>150</v>
      </c>
      <c r="M190" s="24" t="n">
        <f aca="false">'CalLite Replacement'!J130</f>
        <v>119.997091</v>
      </c>
      <c r="N190" s="24" t="n">
        <f aca="false">'CalLite Replacement'!K117</f>
        <v>159.0251709</v>
      </c>
      <c r="O190" s="24" t="n">
        <f aca="false">'CalLite Replacement'!L117</f>
        <v>119.8712633</v>
      </c>
      <c r="P190" s="24" t="n">
        <f aca="false">'CalLite Replacement'!M117</f>
        <v>67.04226615</v>
      </c>
      <c r="Q190" s="24" t="n">
        <f aca="false">'CalLite Replacement'!N117</f>
        <v>17.98905288</v>
      </c>
      <c r="R190" s="24" t="n">
        <f aca="false">'CalLite Replacement'!O269</f>
        <v>1700</v>
      </c>
      <c r="S190" s="24" t="n">
        <f aca="false">'CalLite Replacement'!P45</f>
        <v>167</v>
      </c>
      <c r="T190" s="24" t="n">
        <f aca="false">'CalLite Replacement'!Q117</f>
        <v>56.97284383</v>
      </c>
      <c r="U190" s="39" t="n">
        <v>204</v>
      </c>
      <c r="V190" s="24" t="n">
        <f aca="false">'CalLite Replacement'!R117</f>
        <v>12.11335917</v>
      </c>
      <c r="W190" s="24" t="n">
        <f aca="false">'CalLite Replacement'!S182</f>
        <v>5714</v>
      </c>
      <c r="X190" s="24" t="n">
        <f aca="false">'CalLite Replacement'!T105</f>
        <v>4524</v>
      </c>
      <c r="Y190" s="24" t="n">
        <f aca="false">'CalLite Replacement'!U261</f>
        <v>11041</v>
      </c>
      <c r="Z190" s="24" t="n">
        <f aca="false">'CalLite Replacement'!V99</f>
        <v>655</v>
      </c>
      <c r="AA190" s="24" t="n">
        <f aca="false">'CalLite Replacement'!W113</f>
        <v>992.7</v>
      </c>
      <c r="AB190" s="24" t="n">
        <f aca="false">'CalLite Replacement'!X133</f>
        <v>282.4</v>
      </c>
      <c r="AC190" s="24" t="n">
        <f aca="false">'CalLite Replacement'!Y255</f>
        <v>120.0242576</v>
      </c>
      <c r="AD190" s="24" t="n">
        <f aca="false">'CalLite Replacement'!Z117</f>
        <v>55.43586356</v>
      </c>
      <c r="AE190" s="24" t="n">
        <f aca="false">'CalLite Replacement'!AA231</f>
        <v>175</v>
      </c>
      <c r="AF190" s="24" t="n">
        <f aca="false">'CalLite Replacement'!AB88</f>
        <v>622.4</v>
      </c>
    </row>
    <row r="191" customFormat="false" ht="15" hidden="false" customHeight="false" outlineLevel="0" collapsed="false">
      <c r="A191" s="40" t="n">
        <v>14031</v>
      </c>
      <c r="B191" s="24" t="n">
        <f aca="false">B190+1</f>
        <v>185</v>
      </c>
      <c r="C191" s="17" t="n">
        <f aca="false">B191/($B$1+1)</f>
        <v>0.69811320754717</v>
      </c>
      <c r="D191" s="24" t="n">
        <f aca="false">'CalLite Replacement'!B134</f>
        <v>1197</v>
      </c>
      <c r="E191" s="24" t="n">
        <f aca="false">'CalLite Replacement'!C45</f>
        <v>26.78466895</v>
      </c>
      <c r="F191" s="24" t="n">
        <f aca="false">'CalLite Replacement'!D45</f>
        <v>88.66341933</v>
      </c>
      <c r="G191" s="38" t="n">
        <v>5.91131147540984</v>
      </c>
      <c r="H191" s="24" t="n">
        <f aca="false">'CalLite Replacement'!E201</f>
        <v>49.26078261</v>
      </c>
      <c r="I191" s="24" t="n">
        <f aca="false">'CalLite Replacement'!F157</f>
        <v>35.81323247</v>
      </c>
      <c r="J191" s="24" t="n">
        <f aca="false">'CalLite Replacement'!G157</f>
        <v>76.37053408</v>
      </c>
      <c r="K191" s="24" t="n">
        <f aca="false">'CalLite Replacement'!H94</f>
        <v>8.319</v>
      </c>
      <c r="L191" s="24" t="n">
        <f aca="false">'CalLite Replacement'!I138</f>
        <v>150</v>
      </c>
      <c r="M191" s="24" t="n">
        <f aca="false">'CalLite Replacement'!J157</f>
        <v>119.7008107</v>
      </c>
      <c r="N191" s="24" t="n">
        <f aca="false">'CalLite Replacement'!K45</f>
        <v>158.5215062</v>
      </c>
      <c r="O191" s="24" t="n">
        <f aca="false">'CalLite Replacement'!L45</f>
        <v>119.4916068</v>
      </c>
      <c r="P191" s="24" t="n">
        <f aca="false">'CalLite Replacement'!M45</f>
        <v>66.82992979</v>
      </c>
      <c r="Q191" s="24" t="n">
        <f aca="false">'CalLite Replacement'!N45</f>
        <v>17.93207793</v>
      </c>
      <c r="R191" s="24" t="n">
        <f aca="false">'CalLite Replacement'!O270</f>
        <v>1700</v>
      </c>
      <c r="S191" s="24" t="n">
        <f aca="false">'CalLite Replacement'!P113</f>
        <v>164.6</v>
      </c>
      <c r="T191" s="24" t="n">
        <f aca="false">'CalLite Replacement'!Q45</f>
        <v>56.79239936</v>
      </c>
      <c r="U191" s="39" t="n">
        <v>195</v>
      </c>
      <c r="V191" s="24" t="n">
        <f aca="false">'CalLite Replacement'!R45</f>
        <v>12.07499373</v>
      </c>
      <c r="W191" s="24" t="n">
        <f aca="false">'CalLite Replacement'!S29</f>
        <v>5670</v>
      </c>
      <c r="X191" s="24" t="n">
        <f aca="false">'CalLite Replacement'!T171</f>
        <v>4523</v>
      </c>
      <c r="Y191" s="24" t="n">
        <f aca="false">'CalLite Replacement'!U160</f>
        <v>10990</v>
      </c>
      <c r="Z191" s="24" t="n">
        <f aca="false">'CalLite Replacement'!V110</f>
        <v>654.3</v>
      </c>
      <c r="AA191" s="24" t="n">
        <f aca="false">'CalLite Replacement'!W111</f>
        <v>980.8</v>
      </c>
      <c r="AB191" s="24" t="n">
        <f aca="false">'CalLite Replacement'!X121</f>
        <v>281.3</v>
      </c>
      <c r="AC191" s="24" t="n">
        <f aca="false">'CalLite Replacement'!Y157</f>
        <v>119.7571291</v>
      </c>
      <c r="AD191" s="24" t="n">
        <f aca="false">'CalLite Replacement'!Z45</f>
        <v>55.26028702</v>
      </c>
      <c r="AE191" s="24" t="n">
        <f aca="false">'CalLite Replacement'!AA234</f>
        <v>175</v>
      </c>
      <c r="AF191" s="24" t="n">
        <f aca="false">'CalLite Replacement'!AB86</f>
        <v>621.4</v>
      </c>
    </row>
    <row r="192" customFormat="false" ht="15" hidden="false" customHeight="false" outlineLevel="0" collapsed="false">
      <c r="A192" s="40" t="n">
        <v>14061</v>
      </c>
      <c r="B192" s="24" t="n">
        <f aca="false">B191+1</f>
        <v>186</v>
      </c>
      <c r="C192" s="17" t="n">
        <f aca="false">B192/($B$1+1)</f>
        <v>0.70188679245283</v>
      </c>
      <c r="D192" s="24" t="n">
        <f aca="false">'CalLite Replacement'!B122</f>
        <v>1183</v>
      </c>
      <c r="E192" s="24" t="n">
        <f aca="false">'CalLite Replacement'!C228</f>
        <v>26.57702219</v>
      </c>
      <c r="F192" s="24" t="n">
        <f aca="false">'CalLite Replacement'!D228</f>
        <v>87.97606078</v>
      </c>
      <c r="G192" s="38" t="n">
        <v>5.68327868852459</v>
      </c>
      <c r="H192" s="24" t="n">
        <f aca="false">'CalLite Replacement'!E241</f>
        <v>49.21638913</v>
      </c>
      <c r="I192" s="24" t="n">
        <f aca="false">'CalLite Replacement'!F275</f>
        <v>35.80500598</v>
      </c>
      <c r="J192" s="24" t="n">
        <f aca="false">'CalLite Replacement'!G275</f>
        <v>76.35299136</v>
      </c>
      <c r="K192" s="24" t="n">
        <f aca="false">'CalLite Replacement'!H87</f>
        <v>8.089</v>
      </c>
      <c r="L192" s="24" t="n">
        <f aca="false">'CalLite Replacement'!I139</f>
        <v>150</v>
      </c>
      <c r="M192" s="24" t="n">
        <f aca="false">'CalLite Replacement'!J82</f>
        <v>116.7013886</v>
      </c>
      <c r="N192" s="24" t="n">
        <f aca="false">'CalLite Replacement'!K228</f>
        <v>157.2925764</v>
      </c>
      <c r="O192" s="24" t="n">
        <f aca="false">'CalLite Replacement'!L228</f>
        <v>118.5652544</v>
      </c>
      <c r="P192" s="24" t="n">
        <f aca="false">'CalLite Replacement'!M228</f>
        <v>66.31183423</v>
      </c>
      <c r="Q192" s="24" t="n">
        <f aca="false">'CalLite Replacement'!N228</f>
        <v>17.79306043</v>
      </c>
      <c r="R192" s="24" t="n">
        <f aca="false">'CalLite Replacement'!O271</f>
        <v>1700</v>
      </c>
      <c r="S192" s="24" t="n">
        <f aca="false">'CalLite Replacement'!P82</f>
        <v>163.8</v>
      </c>
      <c r="T192" s="24" t="n">
        <f aca="false">'CalLite Replacement'!Q228</f>
        <v>56.35211924</v>
      </c>
      <c r="U192" s="39" t="n">
        <v>195</v>
      </c>
      <c r="V192" s="24" t="n">
        <f aca="false">'CalLite Replacement'!R228</f>
        <v>11.98138297</v>
      </c>
      <c r="W192" s="24" t="n">
        <f aca="false">'CalLite Replacement'!S169</f>
        <v>5662</v>
      </c>
      <c r="X192" s="24" t="n">
        <f aca="false">'CalLite Replacement'!T83</f>
        <v>4514</v>
      </c>
      <c r="Y192" s="24" t="n">
        <f aca="false">'CalLite Replacement'!U225</f>
        <v>10951</v>
      </c>
      <c r="Z192" s="24" t="n">
        <f aca="false">'CalLite Replacement'!V222</f>
        <v>653.6</v>
      </c>
      <c r="AA192" s="24" t="n">
        <f aca="false">'CalLite Replacement'!W161</f>
        <v>980.5</v>
      </c>
      <c r="AB192" s="24" t="n">
        <f aca="false">'CalLite Replacement'!X25</f>
        <v>281.1</v>
      </c>
      <c r="AC192" s="24" t="n">
        <f aca="false">'CalLite Replacement'!Y275</f>
        <v>119.7296203</v>
      </c>
      <c r="AD192" s="24" t="n">
        <f aca="false">'CalLite Replacement'!Z228</f>
        <v>54.83188452</v>
      </c>
      <c r="AE192" s="24" t="n">
        <f aca="false">'CalLite Replacement'!AA279</f>
        <v>175</v>
      </c>
      <c r="AF192" s="24" t="n">
        <f aca="false">'CalLite Replacement'!AB254</f>
        <v>615.5</v>
      </c>
    </row>
    <row r="193" customFormat="false" ht="15" hidden="false" customHeight="false" outlineLevel="0" collapsed="false">
      <c r="A193" s="40" t="n">
        <v>14092</v>
      </c>
      <c r="B193" s="24" t="n">
        <f aca="false">B192+1</f>
        <v>187</v>
      </c>
      <c r="C193" s="17" t="n">
        <f aca="false">B193/($B$1+1)</f>
        <v>0.70566037735849</v>
      </c>
      <c r="D193" s="24" t="n">
        <f aca="false">'CalLite Replacement'!B241</f>
        <v>1183</v>
      </c>
      <c r="E193" s="24" t="n">
        <f aca="false">'CalLite Replacement'!C99</f>
        <v>26.49183574</v>
      </c>
      <c r="F193" s="24" t="n">
        <f aca="false">'CalLite Replacement'!D99</f>
        <v>87.69407401</v>
      </c>
      <c r="G193" s="38" t="n">
        <v>5.66573770491803</v>
      </c>
      <c r="H193" s="24" t="n">
        <f aca="false">'CalLite Replacement'!E250</f>
        <v>49.09727094</v>
      </c>
      <c r="I193" s="24" t="n">
        <f aca="false">'CalLite Replacement'!F45</f>
        <v>35.67911284</v>
      </c>
      <c r="J193" s="24" t="n">
        <f aca="false">'CalLite Replacement'!G45</f>
        <v>76.0845284</v>
      </c>
      <c r="K193" s="24" t="n">
        <f aca="false">'CalLite Replacement'!H105</f>
        <v>8.058</v>
      </c>
      <c r="L193" s="24" t="n">
        <f aca="false">'CalLite Replacement'!I140</f>
        <v>150</v>
      </c>
      <c r="M193" s="24" t="n">
        <f aca="false">'CalLite Replacement'!J61</f>
        <v>114.6297526</v>
      </c>
      <c r="N193" s="24" t="n">
        <f aca="false">'CalLite Replacement'!K99</f>
        <v>156.7884117</v>
      </c>
      <c r="O193" s="24" t="n">
        <f aca="false">'CalLite Replacement'!L99</f>
        <v>118.1852211</v>
      </c>
      <c r="P193" s="24" t="n">
        <f aca="false">'CalLite Replacement'!M99</f>
        <v>66.0992871</v>
      </c>
      <c r="Q193" s="24" t="n">
        <f aca="false">'CalLite Replacement'!N99</f>
        <v>17.73602892</v>
      </c>
      <c r="R193" s="24" t="n">
        <f aca="false">'CalLite Replacement'!O65</f>
        <v>1601</v>
      </c>
      <c r="S193" s="24" t="n">
        <f aca="false">'CalLite Replacement'!P124</f>
        <v>163.6</v>
      </c>
      <c r="T193" s="24" t="n">
        <f aca="false">'CalLite Replacement'!Q99</f>
        <v>56.17149565</v>
      </c>
      <c r="U193" s="39" t="n">
        <v>193</v>
      </c>
      <c r="V193" s="24" t="n">
        <f aca="false">'CalLite Replacement'!R99</f>
        <v>11.94297943</v>
      </c>
      <c r="W193" s="24" t="n">
        <f aca="false">'CalLite Replacement'!S265</f>
        <v>5562</v>
      </c>
      <c r="X193" s="24" t="n">
        <f aca="false">'CalLite Replacement'!T67</f>
        <v>4484</v>
      </c>
      <c r="Y193" s="24" t="n">
        <f aca="false">'CalLite Replacement'!U277</f>
        <v>10944</v>
      </c>
      <c r="Z193" s="24" t="n">
        <f aca="false">'CalLite Replacement'!V26</f>
        <v>646.8</v>
      </c>
      <c r="AA193" s="24" t="n">
        <f aca="false">'CalLite Replacement'!W35</f>
        <v>978</v>
      </c>
      <c r="AB193" s="24" t="n">
        <f aca="false">'CalLite Replacement'!X241</f>
        <v>281.1</v>
      </c>
      <c r="AC193" s="24" t="n">
        <f aca="false">'CalLite Replacement'!Y45</f>
        <v>119.3086418</v>
      </c>
      <c r="AD193" s="24" t="n">
        <f aca="false">'CalLite Replacement'!Z99</f>
        <v>54.65613369</v>
      </c>
      <c r="AE193" s="24" t="n">
        <f aca="false">'CalLite Replacement'!AA53</f>
        <v>170.2</v>
      </c>
      <c r="AF193" s="24" t="n">
        <f aca="false">'CalLite Replacement'!AB159</f>
        <v>606.4</v>
      </c>
    </row>
    <row r="194" customFormat="false" ht="15" hidden="false" customHeight="false" outlineLevel="0" collapsed="false">
      <c r="A194" s="40" t="n">
        <v>14123</v>
      </c>
      <c r="B194" s="24" t="n">
        <f aca="false">B193+1</f>
        <v>188</v>
      </c>
      <c r="C194" s="17" t="n">
        <f aca="false">B194/($B$1+1)</f>
        <v>0.709433962264151</v>
      </c>
      <c r="D194" s="24" t="n">
        <f aca="false">'CalLite Replacement'!B121</f>
        <v>1171</v>
      </c>
      <c r="E194" s="24" t="n">
        <f aca="false">'CalLite Replacement'!C69</f>
        <v>26.38595768</v>
      </c>
      <c r="F194" s="24" t="n">
        <f aca="false">'CalLite Replacement'!D69</f>
        <v>87.34359327</v>
      </c>
      <c r="G194" s="38" t="n">
        <v>5.63065573770492</v>
      </c>
      <c r="H194" s="24" t="n">
        <f aca="false">'CalLite Replacement'!E228</f>
        <v>48.53715756</v>
      </c>
      <c r="I194" s="24" t="n">
        <f aca="false">'CalLite Replacement'!F253</f>
        <v>34.77716877</v>
      </c>
      <c r="J194" s="24" t="n">
        <f aca="false">'CalLite Replacement'!G253</f>
        <v>74.1611625</v>
      </c>
      <c r="K194" s="24" t="n">
        <f aca="false">'CalLite Replacement'!H22</f>
        <v>8.049</v>
      </c>
      <c r="L194" s="24" t="n">
        <f aca="false">'CalLite Replacement'!I142</f>
        <v>150</v>
      </c>
      <c r="M194" s="24" t="n">
        <f aca="false">'CalLite Replacement'!J20</f>
        <v>114.1269404</v>
      </c>
      <c r="N194" s="24" t="n">
        <f aca="false">'CalLite Replacement'!K69</f>
        <v>156.1617865</v>
      </c>
      <c r="O194" s="24" t="n">
        <f aca="false">'CalLite Replacement'!L69</f>
        <v>117.7128785</v>
      </c>
      <c r="P194" s="24" t="n">
        <f aca="false">'CalLite Replacement'!M69</f>
        <v>65.83511272</v>
      </c>
      <c r="Q194" s="24" t="n">
        <f aca="false">'CalLite Replacement'!N69</f>
        <v>17.66514458</v>
      </c>
      <c r="R194" s="24" t="n">
        <f aca="false">'CalLite Replacement'!O52</f>
        <v>1599</v>
      </c>
      <c r="S194" s="24" t="n">
        <f aca="false">'CalLite Replacement'!P76</f>
        <v>163.1</v>
      </c>
      <c r="T194" s="24" t="n">
        <f aca="false">'CalLite Replacement'!Q69</f>
        <v>55.94699898</v>
      </c>
      <c r="U194" s="39" t="n">
        <v>192</v>
      </c>
      <c r="V194" s="24" t="n">
        <f aca="false">'CalLite Replacement'!R69</f>
        <v>11.89524777</v>
      </c>
      <c r="W194" s="24" t="n">
        <f aca="false">'CalLite Replacement'!S193</f>
        <v>5548</v>
      </c>
      <c r="X194" s="24" t="n">
        <f aca="false">'CalLite Replacement'!T26</f>
        <v>4481</v>
      </c>
      <c r="Y194" s="24" t="n">
        <f aca="false">'CalLite Replacement'!U93</f>
        <v>10864</v>
      </c>
      <c r="Z194" s="24" t="n">
        <f aca="false">'CalLite Replacement'!V105</f>
        <v>640</v>
      </c>
      <c r="AA194" s="24" t="n">
        <f aca="false">'CalLite Replacement'!W83</f>
        <v>977.2</v>
      </c>
      <c r="AB194" s="24" t="n">
        <f aca="false">'CalLite Replacement'!X181</f>
        <v>280.3</v>
      </c>
      <c r="AC194" s="24" t="n">
        <f aca="false">'CalLite Replacement'!Y253</f>
        <v>116.2925992</v>
      </c>
      <c r="AD194" s="24" t="n">
        <f aca="false">'CalLite Replacement'!Z69</f>
        <v>54.43769336</v>
      </c>
      <c r="AE194" s="24" t="n">
        <f aca="false">'CalLite Replacement'!AA17</f>
        <v>170.1</v>
      </c>
      <c r="AF194" s="24" t="n">
        <f aca="false">'CalLite Replacement'!AB75</f>
        <v>604.2</v>
      </c>
    </row>
    <row r="195" customFormat="false" ht="15" hidden="false" customHeight="false" outlineLevel="0" collapsed="false">
      <c r="A195" s="40" t="n">
        <v>14153</v>
      </c>
      <c r="B195" s="24" t="n">
        <f aca="false">B194+1</f>
        <v>189</v>
      </c>
      <c r="C195" s="17" t="n">
        <f aca="false">B195/($B$1+1)</f>
        <v>0.713207547169811</v>
      </c>
      <c r="D195" s="24" t="n">
        <f aca="false">'CalLite Replacement'!B28</f>
        <v>1170</v>
      </c>
      <c r="E195" s="24" t="n">
        <f aca="false">'CalLite Replacement'!C122</f>
        <v>25.97915195</v>
      </c>
      <c r="F195" s="24" t="n">
        <f aca="false">'CalLite Replacement'!D122</f>
        <v>85.99697267</v>
      </c>
      <c r="G195" s="38" t="n">
        <v>5.5955737704918</v>
      </c>
      <c r="H195" s="24" t="n">
        <f aca="false">'CalLite Replacement'!E36</f>
        <v>42.38887485</v>
      </c>
      <c r="I195" s="24" t="n">
        <f aca="false">'CalLite Replacement'!F181</f>
        <v>34.25303986</v>
      </c>
      <c r="J195" s="24" t="n">
        <f aca="false">'CalLite Replacement'!G181</f>
        <v>73.04347492</v>
      </c>
      <c r="K195" s="24" t="n">
        <f aca="false">'CalLite Replacement'!H274</f>
        <v>7.852</v>
      </c>
      <c r="L195" s="24" t="n">
        <f aca="false">'CalLite Replacement'!I145</f>
        <v>150</v>
      </c>
      <c r="M195" s="24" t="n">
        <f aca="false">'CalLite Replacement'!J196</f>
        <v>112.2058924</v>
      </c>
      <c r="N195" s="24" t="n">
        <f aca="false">'CalLite Replacement'!K122</f>
        <v>153.7541608</v>
      </c>
      <c r="O195" s="24" t="n">
        <f aca="false">'CalLite Replacement'!L122</f>
        <v>115.8980392</v>
      </c>
      <c r="P195" s="24" t="n">
        <f aca="false">'CalLite Replacement'!M122</f>
        <v>64.82009931</v>
      </c>
      <c r="Q195" s="24" t="n">
        <f aca="false">'CalLite Replacement'!N122</f>
        <v>17.39279206</v>
      </c>
      <c r="R195" s="24" t="n">
        <f aca="false">'CalLite Replacement'!O39</f>
        <v>1582</v>
      </c>
      <c r="S195" s="24" t="n">
        <f aca="false">'CalLite Replacement'!P69</f>
        <v>161.5</v>
      </c>
      <c r="T195" s="24" t="n">
        <f aca="false">'CalLite Replacement'!Q122</f>
        <v>55.08443564</v>
      </c>
      <c r="U195" s="39" t="n">
        <v>192</v>
      </c>
      <c r="V195" s="24" t="n">
        <f aca="false">'CalLite Replacement'!R122</f>
        <v>11.71185268</v>
      </c>
      <c r="W195" s="24" t="n">
        <f aca="false">'CalLite Replacement'!S243</f>
        <v>5538</v>
      </c>
      <c r="X195" s="24" t="n">
        <f aca="false">'CalLite Replacement'!T25</f>
        <v>4480</v>
      </c>
      <c r="Y195" s="24" t="n">
        <f aca="false">'CalLite Replacement'!U112</f>
        <v>10616</v>
      </c>
      <c r="Z195" s="24" t="n">
        <f aca="false">'CalLite Replacement'!V51</f>
        <v>635.1</v>
      </c>
      <c r="AA195" s="24" t="n">
        <f aca="false">'CalLite Replacement'!W147</f>
        <v>972.4</v>
      </c>
      <c r="AB195" s="24" t="n">
        <f aca="false">'CalLite Replacement'!X277</f>
        <v>278.9</v>
      </c>
      <c r="AC195" s="24" t="n">
        <f aca="false">'CalLite Replacement'!Y181</f>
        <v>114.5399461</v>
      </c>
      <c r="AD195" s="24" t="n">
        <f aca="false">'CalLite Replacement'!Z122</f>
        <v>53.59839975</v>
      </c>
      <c r="AE195" s="24" t="n">
        <f aca="false">'CalLite Replacement'!AA65</f>
        <v>169</v>
      </c>
      <c r="AF195" s="24" t="n">
        <f aca="false">'CalLite Replacement'!AB169</f>
        <v>601.9</v>
      </c>
    </row>
    <row r="196" customFormat="false" ht="15" hidden="false" customHeight="false" outlineLevel="0" collapsed="false">
      <c r="A196" s="40" t="n">
        <v>14184</v>
      </c>
      <c r="B196" s="24" t="n">
        <f aca="false">B195+1</f>
        <v>190</v>
      </c>
      <c r="C196" s="17" t="n">
        <f aca="false">B196/($B$1+1)</f>
        <v>0.716981132075472</v>
      </c>
      <c r="D196" s="24" t="n">
        <f aca="false">'CalLite Replacement'!B145</f>
        <v>1170</v>
      </c>
      <c r="E196" s="24" t="n">
        <f aca="false">'CalLite Replacement'!C251</f>
        <v>25.87581887</v>
      </c>
      <c r="F196" s="24" t="n">
        <f aca="false">'CalLite Replacement'!D251</f>
        <v>85.65491637</v>
      </c>
      <c r="G196" s="38" t="n">
        <v>5.42016393442623</v>
      </c>
      <c r="H196" s="24" t="n">
        <f aca="false">'CalLite Replacement'!E96</f>
        <v>41.5046146</v>
      </c>
      <c r="I196" s="24" t="n">
        <f aca="false">'CalLite Replacement'!F263</f>
        <v>33.96544232</v>
      </c>
      <c r="J196" s="24" t="n">
        <f aca="false">'CalLite Replacement'!G263</f>
        <v>72.43018267</v>
      </c>
      <c r="K196" s="24" t="n">
        <f aca="false">'CalLite Replacement'!H69</f>
        <v>7.805</v>
      </c>
      <c r="L196" s="24" t="n">
        <f aca="false">'CalLite Replacement'!I157</f>
        <v>150</v>
      </c>
      <c r="M196" s="24" t="n">
        <f aca="false">'CalLite Replacement'!J139</f>
        <v>110.9338596</v>
      </c>
      <c r="N196" s="24" t="n">
        <f aca="false">'CalLite Replacement'!K251</f>
        <v>153.1425976</v>
      </c>
      <c r="O196" s="24" t="n">
        <f aca="false">'CalLite Replacement'!L251</f>
        <v>115.4370502</v>
      </c>
      <c r="P196" s="24" t="n">
        <f aca="false">'CalLite Replacement'!M251</f>
        <v>64.56227484</v>
      </c>
      <c r="Q196" s="24" t="n">
        <f aca="false">'CalLite Replacement'!N251</f>
        <v>17.32361155</v>
      </c>
      <c r="R196" s="24" t="n">
        <f aca="false">'CalLite Replacement'!O111</f>
        <v>1581</v>
      </c>
      <c r="S196" s="24" t="n">
        <f aca="false">'CalLite Replacement'!P168</f>
        <v>160.5</v>
      </c>
      <c r="T196" s="24" t="n">
        <f aca="false">'CalLite Replacement'!Q251</f>
        <v>54.86533516</v>
      </c>
      <c r="U196" s="39" t="n">
        <v>188</v>
      </c>
      <c r="V196" s="24" t="n">
        <f aca="false">'CalLite Replacement'!R251</f>
        <v>11.66526833</v>
      </c>
      <c r="W196" s="24" t="n">
        <f aca="false">'CalLite Replacement'!S253</f>
        <v>5471</v>
      </c>
      <c r="X196" s="24" t="n">
        <f aca="false">'CalLite Replacement'!T131</f>
        <v>4471</v>
      </c>
      <c r="Y196" s="24" t="n">
        <f aca="false">'CalLite Replacement'!U242</f>
        <v>10548</v>
      </c>
      <c r="Z196" s="24" t="n">
        <f aca="false">'CalLite Replacement'!V147</f>
        <v>632.9</v>
      </c>
      <c r="AA196" s="24" t="n">
        <f aca="false">'CalLite Replacement'!W131</f>
        <v>970.9</v>
      </c>
      <c r="AB196" s="24" t="n">
        <f aca="false">'CalLite Replacement'!X61</f>
        <v>272.9</v>
      </c>
      <c r="AC196" s="24" t="n">
        <f aca="false">'CalLite Replacement'!Y263</f>
        <v>113.5782386</v>
      </c>
      <c r="AD196" s="24" t="n">
        <f aca="false">'CalLite Replacement'!Z251</f>
        <v>53.38521003</v>
      </c>
      <c r="AE196" s="24" t="n">
        <f aca="false">'CalLite Replacement'!AA173</f>
        <v>167.7</v>
      </c>
      <c r="AF196" s="24" t="n">
        <f aca="false">'CalLite Replacement'!AB121</f>
        <v>600.4</v>
      </c>
    </row>
    <row r="197" customFormat="false" ht="15" hidden="false" customHeight="false" outlineLevel="0" collapsed="false">
      <c r="A197" s="40" t="n">
        <v>14214</v>
      </c>
      <c r="B197" s="24" t="n">
        <f aca="false">B196+1</f>
        <v>191</v>
      </c>
      <c r="C197" s="17" t="n">
        <f aca="false">B197/($B$1+1)</f>
        <v>0.720754716981132</v>
      </c>
      <c r="D197" s="24" t="n">
        <f aca="false">'CalLite Replacement'!B229</f>
        <v>1161</v>
      </c>
      <c r="E197" s="24" t="n">
        <f aca="false">'CalLite Replacement'!C98</f>
        <v>25.45284913</v>
      </c>
      <c r="F197" s="24" t="n">
        <f aca="false">'CalLite Replacement'!D98</f>
        <v>84.25478919</v>
      </c>
      <c r="G197" s="38" t="n">
        <v>5.40262295081967</v>
      </c>
      <c r="H197" s="24" t="n">
        <f aca="false">'CalLite Replacement'!E145</f>
        <v>40.97574108</v>
      </c>
      <c r="I197" s="24" t="n">
        <f aca="false">'CalLite Replacement'!F171</f>
        <v>33.59250503</v>
      </c>
      <c r="J197" s="24" t="n">
        <f aca="false">'CalLite Replacement'!G171</f>
        <v>71.63490623</v>
      </c>
      <c r="K197" s="24" t="n">
        <f aca="false">'CalLite Replacement'!H58</f>
        <v>7.764</v>
      </c>
      <c r="L197" s="24" t="n">
        <f aca="false">'CalLite Replacement'!I169</f>
        <v>150</v>
      </c>
      <c r="M197" s="24" t="n">
        <f aca="false">'CalLite Replacement'!J241</f>
        <v>110.88325</v>
      </c>
      <c r="N197" s="24" t="n">
        <f aca="false">'CalLite Replacement'!K98</f>
        <v>150.6393074</v>
      </c>
      <c r="O197" s="24" t="n">
        <f aca="false">'CalLite Replacement'!L98</f>
        <v>113.5501002</v>
      </c>
      <c r="P197" s="24" t="n">
        <f aca="false">'CalLite Replacement'!M98</f>
        <v>63.50693092</v>
      </c>
      <c r="Q197" s="24" t="n">
        <f aca="false">'CalLite Replacement'!N98</f>
        <v>17.04043739</v>
      </c>
      <c r="R197" s="24" t="n">
        <f aca="false">'CalLite Replacement'!O280</f>
        <v>1566</v>
      </c>
      <c r="S197" s="24" t="n">
        <f aca="false">'CalLite Replacement'!P119</f>
        <v>159.7</v>
      </c>
      <c r="T197" s="24" t="n">
        <f aca="false">'CalLite Replacement'!Q98</f>
        <v>53.96849876</v>
      </c>
      <c r="U197" s="39" t="n">
        <v>188</v>
      </c>
      <c r="V197" s="24" t="n">
        <f aca="false">'CalLite Replacement'!R98</f>
        <v>11.47458623</v>
      </c>
      <c r="W197" s="24" t="n">
        <f aca="false">'CalLite Replacement'!S78</f>
        <v>5470</v>
      </c>
      <c r="X197" s="24" t="n">
        <f aca="false">'CalLite Replacement'!T69</f>
        <v>4469</v>
      </c>
      <c r="Y197" s="24" t="n">
        <f aca="false">'CalLite Replacement'!U168</f>
        <v>10532</v>
      </c>
      <c r="Z197" s="24" t="n">
        <f aca="false">'CalLite Replacement'!V68</f>
        <v>630.1</v>
      </c>
      <c r="AA197" s="24" t="n">
        <f aca="false">'CalLite Replacement'!W146</f>
        <v>963.9</v>
      </c>
      <c r="AB197" s="24" t="n">
        <f aca="false">'CalLite Replacement'!X235</f>
        <v>265.1</v>
      </c>
      <c r="AC197" s="24" t="n">
        <f aca="false">'CalLite Replacement'!Y171</f>
        <v>112.3311604</v>
      </c>
      <c r="AD197" s="24" t="n">
        <f aca="false">'CalLite Replacement'!Z98</f>
        <v>52.51256797</v>
      </c>
      <c r="AE197" s="24" t="n">
        <f aca="false">'CalLite Replacement'!AA269</f>
        <v>167.6</v>
      </c>
      <c r="AF197" s="24" t="n">
        <f aca="false">'CalLite Replacement'!AB36</f>
        <v>600</v>
      </c>
    </row>
    <row r="198" customFormat="false" ht="15" hidden="false" customHeight="false" outlineLevel="0" collapsed="false">
      <c r="A198" s="40" t="n">
        <v>14245</v>
      </c>
      <c r="B198" s="24" t="n">
        <f aca="false">B197+1</f>
        <v>192</v>
      </c>
      <c r="C198" s="17" t="n">
        <f aca="false">B198/($B$1+1)</f>
        <v>0.724528301886792</v>
      </c>
      <c r="D198" s="24" t="n">
        <f aca="false">'CalLite Replacement'!B253</f>
        <v>1160</v>
      </c>
      <c r="E198" s="24" t="n">
        <f aca="false">'CalLite Replacement'!C33</f>
        <v>25.250772</v>
      </c>
      <c r="F198" s="24" t="n">
        <f aca="false">'CalLite Replacement'!D33</f>
        <v>83.58586737</v>
      </c>
      <c r="G198" s="38" t="n">
        <v>5.24475409836066</v>
      </c>
      <c r="H198" s="24" t="n">
        <f aca="false">'CalLite Replacement'!E99</f>
        <v>40.78187274</v>
      </c>
      <c r="I198" s="24" t="n">
        <f aca="false">'CalLite Replacement'!F93</f>
        <v>33.5444346</v>
      </c>
      <c r="J198" s="24" t="n">
        <f aca="false">'CalLite Replacement'!G93</f>
        <v>71.53239765</v>
      </c>
      <c r="K198" s="24" t="n">
        <f aca="false">'CalLite Replacement'!H218</f>
        <v>7.685</v>
      </c>
      <c r="L198" s="24" t="n">
        <f aca="false">'CalLite Replacement'!I172</f>
        <v>150</v>
      </c>
      <c r="M198" s="24" t="n">
        <f aca="false">'CalLite Replacement'!J199</f>
        <v>109.7580825</v>
      </c>
      <c r="N198" s="24" t="n">
        <f aca="false">'CalLite Replacement'!K33</f>
        <v>149.4433408</v>
      </c>
      <c r="O198" s="24" t="n">
        <f aca="false">'CalLite Replacement'!L33</f>
        <v>112.6485948</v>
      </c>
      <c r="P198" s="24" t="n">
        <f aca="false">'CalLite Replacement'!M33</f>
        <v>63.00273202</v>
      </c>
      <c r="Q198" s="24" t="n">
        <f aca="false">'CalLite Replacement'!N33</f>
        <v>16.90514869</v>
      </c>
      <c r="R198" s="24" t="n">
        <f aca="false">'CalLite Replacement'!O266</f>
        <v>1556</v>
      </c>
      <c r="S198" s="24" t="n">
        <f aca="false">'CalLite Replacement'!P102</f>
        <v>159.4</v>
      </c>
      <c r="T198" s="24" t="n">
        <f aca="false">'CalLite Replacement'!Q33</f>
        <v>53.54002808</v>
      </c>
      <c r="U198" s="39" t="n">
        <v>188</v>
      </c>
      <c r="V198" s="24" t="n">
        <f aca="false">'CalLite Replacement'!R33</f>
        <v>11.38348636</v>
      </c>
      <c r="W198" s="24" t="n">
        <f aca="false">'CalLite Replacement'!S102</f>
        <v>5454</v>
      </c>
      <c r="X198" s="24" t="n">
        <f aca="false">'CalLite Replacement'!T111</f>
        <v>4448</v>
      </c>
      <c r="Y198" s="24" t="n">
        <f aca="false">'CalLite Replacement'!U205</f>
        <v>10398</v>
      </c>
      <c r="Z198" s="24" t="n">
        <f aca="false">'CalLite Replacement'!V234</f>
        <v>622.3</v>
      </c>
      <c r="AA198" s="24" t="n">
        <f aca="false">'CalLite Replacement'!W160</f>
        <v>935.3</v>
      </c>
      <c r="AB198" s="24" t="n">
        <f aca="false">'CalLite Replacement'!X253</f>
        <v>263.8</v>
      </c>
      <c r="AC198" s="24" t="n">
        <f aca="false">'CalLite Replacement'!Y93</f>
        <v>112.1704161</v>
      </c>
      <c r="AD198" s="24" t="n">
        <f aca="false">'CalLite Replacement'!Z33</f>
        <v>52.09565632</v>
      </c>
      <c r="AE198" s="24" t="n">
        <f aca="false">'CalLite Replacement'!AA113</f>
        <v>166.9</v>
      </c>
      <c r="AF198" s="24" t="n">
        <f aca="false">'CalLite Replacement'!AB48</f>
        <v>600</v>
      </c>
    </row>
    <row r="199" customFormat="false" ht="15" hidden="false" customHeight="false" outlineLevel="0" collapsed="false">
      <c r="A199" s="40" t="n">
        <v>14276</v>
      </c>
      <c r="B199" s="24" t="n">
        <f aca="false">B198+1</f>
        <v>193</v>
      </c>
      <c r="C199" s="17" t="n">
        <f aca="false">B199/($B$1+1)</f>
        <v>0.728301886792453</v>
      </c>
      <c r="D199" s="24" t="n">
        <f aca="false">'CalLite Replacement'!B27</f>
        <v>1158</v>
      </c>
      <c r="E199" s="24" t="n">
        <f aca="false">'CalLite Replacement'!C191</f>
        <v>25.20298298</v>
      </c>
      <c r="F199" s="24" t="n">
        <f aca="false">'CalLite Replacement'!D191</f>
        <v>83.42767472</v>
      </c>
      <c r="G199" s="38" t="n">
        <v>5.20967213114754</v>
      </c>
      <c r="H199" s="24" t="n">
        <f aca="false">'CalLite Replacement'!E216</f>
        <v>40.64475114</v>
      </c>
      <c r="I199" s="24" t="n">
        <f aca="false">'CalLite Replacement'!F72</f>
        <v>33.08622996</v>
      </c>
      <c r="J199" s="24" t="n">
        <f aca="false">'CalLite Replacement'!G72</f>
        <v>70.5552914</v>
      </c>
      <c r="K199" s="24" t="n">
        <f aca="false">'CalLite Replacement'!H130</f>
        <v>7.642</v>
      </c>
      <c r="L199" s="24" t="n">
        <f aca="false">'CalLite Replacement'!I181</f>
        <v>150</v>
      </c>
      <c r="M199" s="24" t="n">
        <f aca="false">'CalLite Replacement'!J125</f>
        <v>107.9063464</v>
      </c>
      <c r="N199" s="24" t="n">
        <f aca="false">'CalLite Replacement'!K191</f>
        <v>149.1605078</v>
      </c>
      <c r="O199" s="24" t="n">
        <f aca="false">'CalLite Replacement'!L191</f>
        <v>112.4353988</v>
      </c>
      <c r="P199" s="24" t="n">
        <f aca="false">'CalLite Replacement'!M191</f>
        <v>62.88349453</v>
      </c>
      <c r="Q199" s="24" t="n">
        <f aca="false">'CalLite Replacement'!N191</f>
        <v>16.87315441</v>
      </c>
      <c r="R199" s="24" t="n">
        <f aca="false">'CalLite Replacement'!O112</f>
        <v>1548</v>
      </c>
      <c r="S199" s="24" t="n">
        <f aca="false">'CalLite Replacement'!P46</f>
        <v>159</v>
      </c>
      <c r="T199" s="24" t="n">
        <f aca="false">'CalLite Replacement'!Q191</f>
        <v>53.43869948</v>
      </c>
      <c r="U199" s="39" t="n">
        <v>188</v>
      </c>
      <c r="V199" s="24" t="n">
        <f aca="false">'CalLite Replacement'!R191</f>
        <v>11.36194224</v>
      </c>
      <c r="W199" s="24" t="n">
        <f aca="false">'CalLite Replacement'!S101</f>
        <v>5453</v>
      </c>
      <c r="X199" s="24" t="n">
        <f aca="false">'CalLite Replacement'!T80</f>
        <v>4431</v>
      </c>
      <c r="Y199" s="24" t="n">
        <f aca="false">'CalLite Replacement'!U217</f>
        <v>10367</v>
      </c>
      <c r="Z199" s="24" t="n">
        <f aca="false">'CalLite Replacement'!V261</f>
        <v>614.4</v>
      </c>
      <c r="AA199" s="24" t="n">
        <f aca="false">'CalLite Replacement'!W218</f>
        <v>934.3</v>
      </c>
      <c r="AB199" s="24" t="n">
        <f aca="false">'CalLite Replacement'!X169</f>
        <v>263.2</v>
      </c>
      <c r="AC199" s="24" t="n">
        <f aca="false">'CalLite Replacement'!Y72</f>
        <v>110.6382094</v>
      </c>
      <c r="AD199" s="24" t="n">
        <f aca="false">'CalLite Replacement'!Z191</f>
        <v>51.99706131</v>
      </c>
      <c r="AE199" s="24" t="n">
        <f aca="false">'CalLite Replacement'!AA77</f>
        <v>165</v>
      </c>
      <c r="AF199" s="24" t="n">
        <f aca="false">'CalLite Replacement'!AB60</f>
        <v>600</v>
      </c>
    </row>
    <row r="200" customFormat="false" ht="15" hidden="false" customHeight="false" outlineLevel="0" collapsed="false">
      <c r="A200" s="40" t="n">
        <v>14304</v>
      </c>
      <c r="B200" s="24" t="n">
        <f aca="false">B199+1</f>
        <v>194</v>
      </c>
      <c r="C200" s="17" t="n">
        <f aca="false">B200/($B$1+1)</f>
        <v>0.732075471698113</v>
      </c>
      <c r="D200" s="24" t="n">
        <f aca="false">'CalLite Replacement'!B26</f>
        <v>1130</v>
      </c>
      <c r="E200" s="24" t="n">
        <f aca="false">'CalLite Replacement'!C252</f>
        <v>24.2664332</v>
      </c>
      <c r="F200" s="24" t="n">
        <f aca="false">'CalLite Replacement'!D252</f>
        <v>80.32747936</v>
      </c>
      <c r="G200" s="38" t="n">
        <v>5.17459016393443</v>
      </c>
      <c r="H200" s="24" t="n">
        <f aca="false">'CalLite Replacement'!E253</f>
        <v>40.56035857</v>
      </c>
      <c r="I200" s="24" t="n">
        <f aca="false">'CalLite Replacement'!F94</f>
        <v>32.82986249</v>
      </c>
      <c r="J200" s="24" t="n">
        <f aca="false">'CalLite Replacement'!G94</f>
        <v>70.00859625</v>
      </c>
      <c r="K200" s="24" t="n">
        <f aca="false">'CalLite Replacement'!H278</f>
        <v>7.449</v>
      </c>
      <c r="L200" s="24" t="n">
        <f aca="false">'CalLite Replacement'!I193</f>
        <v>150</v>
      </c>
      <c r="M200" s="24" t="n">
        <f aca="false">'CalLite Replacement'!J102</f>
        <v>107.3604817</v>
      </c>
      <c r="N200" s="24" t="n">
        <f aca="false">'CalLite Replacement'!K252</f>
        <v>143.6176623</v>
      </c>
      <c r="O200" s="24" t="n">
        <f aca="false">'CalLite Replacement'!L252</f>
        <v>108.2572684</v>
      </c>
      <c r="P200" s="24" t="n">
        <f aca="false">'CalLite Replacement'!M252</f>
        <v>60.54672656</v>
      </c>
      <c r="Q200" s="24" t="n">
        <f aca="false">'CalLite Replacement'!N252</f>
        <v>16.24614334</v>
      </c>
      <c r="R200" s="24" t="n">
        <f aca="false">'CalLite Replacement'!O67</f>
        <v>1546</v>
      </c>
      <c r="S200" s="24" t="n">
        <f aca="false">'CalLite Replacement'!P116</f>
        <v>158.9</v>
      </c>
      <c r="T200" s="24" t="n">
        <f aca="false">'CalLite Replacement'!Q252</f>
        <v>51.4529027</v>
      </c>
      <c r="U200" s="39" t="n">
        <v>188</v>
      </c>
      <c r="V200" s="24" t="n">
        <f aca="false">'CalLite Replacement'!R252</f>
        <v>10.93972933</v>
      </c>
      <c r="W200" s="24" t="n">
        <f aca="false">'CalLite Replacement'!S100</f>
        <v>5411</v>
      </c>
      <c r="X200" s="24" t="n">
        <f aca="false">'CalLite Replacement'!T267</f>
        <v>4413</v>
      </c>
      <c r="Y200" s="24" t="n">
        <f aca="false">'CalLite Replacement'!U101</f>
        <v>10313</v>
      </c>
      <c r="Z200" s="24" t="n">
        <f aca="false">'CalLite Replacement'!V63</f>
        <v>612</v>
      </c>
      <c r="AA200" s="24" t="n">
        <f aca="false">'CalLite Replacement'!W86</f>
        <v>929.6</v>
      </c>
      <c r="AB200" s="24" t="n">
        <f aca="false">'CalLite Replacement'!X37</f>
        <v>261.4</v>
      </c>
      <c r="AC200" s="24" t="n">
        <f aca="false">'CalLite Replacement'!Y94</f>
        <v>109.7809332</v>
      </c>
      <c r="AD200" s="24" t="n">
        <f aca="false">'CalLite Replacement'!Z252</f>
        <v>50.06483619</v>
      </c>
      <c r="AE200" s="24" t="n">
        <f aca="false">'CalLite Replacement'!AA52</f>
        <v>158.9</v>
      </c>
      <c r="AF200" s="24" t="n">
        <f aca="false">'CalLite Replacement'!AB108</f>
        <v>600</v>
      </c>
    </row>
    <row r="201" customFormat="false" ht="15" hidden="false" customHeight="false" outlineLevel="0" collapsed="false">
      <c r="A201" s="40" t="n">
        <v>14335</v>
      </c>
      <c r="B201" s="24" t="n">
        <f aca="false">B200+1</f>
        <v>195</v>
      </c>
      <c r="C201" s="17" t="n">
        <f aca="false">B201/($B$1+1)</f>
        <v>0.735849056603773</v>
      </c>
      <c r="D201" s="24" t="n">
        <f aca="false">'CalLite Replacement'!B167</f>
        <v>1073</v>
      </c>
      <c r="E201" s="24" t="n">
        <f aca="false">'CalLite Replacement'!C262</f>
        <v>23.55051105</v>
      </c>
      <c r="F201" s="24" t="n">
        <f aca="false">'CalLite Replacement'!D262</f>
        <v>77.95761229</v>
      </c>
      <c r="G201" s="38" t="n">
        <v>5.17459016393443</v>
      </c>
      <c r="H201" s="24" t="n">
        <f aca="false">'CalLite Replacement'!E226</f>
        <v>38.71719949</v>
      </c>
      <c r="I201" s="24" t="n">
        <f aca="false">'CalLite Replacement'!F59</f>
        <v>32.15466799</v>
      </c>
      <c r="J201" s="24" t="n">
        <f aca="false">'CalLite Replacement'!G59</f>
        <v>68.56876629</v>
      </c>
      <c r="K201" s="24" t="n">
        <f aca="false">'CalLite Replacement'!H230</f>
        <v>7.41</v>
      </c>
      <c r="L201" s="24" t="n">
        <f aca="false">'CalLite Replacement'!I205</f>
        <v>150</v>
      </c>
      <c r="M201" s="24" t="n">
        <f aca="false">'CalLite Replacement'!J239</f>
        <v>103.8577095</v>
      </c>
      <c r="N201" s="24" t="n">
        <f aca="false">'CalLite Replacement'!K262</f>
        <v>139.3805722</v>
      </c>
      <c r="O201" s="24" t="n">
        <f aca="false">'CalLite Replacement'!L262</f>
        <v>105.0634008</v>
      </c>
      <c r="P201" s="24" t="n">
        <f aca="false">'CalLite Replacement'!M262</f>
        <v>58.76044253</v>
      </c>
      <c r="Q201" s="24" t="n">
        <f aca="false">'CalLite Replacement'!N262</f>
        <v>15.76684036</v>
      </c>
      <c r="R201" s="24" t="n">
        <f aca="false">'CalLite Replacement'!O169</f>
        <v>1544</v>
      </c>
      <c r="S201" s="24" t="n">
        <f aca="false">'CalLite Replacement'!P114</f>
        <v>158.5</v>
      </c>
      <c r="T201" s="24" t="n">
        <f aca="false">'CalLite Replacement'!Q262</f>
        <v>49.93490984</v>
      </c>
      <c r="U201" s="39" t="n">
        <v>188</v>
      </c>
      <c r="V201" s="24" t="n">
        <f aca="false">'CalLite Replacement'!R262</f>
        <v>10.61697921</v>
      </c>
      <c r="W201" s="24" t="n">
        <f aca="false">'CalLite Replacement'!S233</f>
        <v>5392</v>
      </c>
      <c r="X201" s="24" t="n">
        <f aca="false">'CalLite Replacement'!T180</f>
        <v>4412</v>
      </c>
      <c r="Y201" s="24" t="n">
        <f aca="false">'CalLite Replacement'!U162</f>
        <v>10310</v>
      </c>
      <c r="Z201" s="24" t="n">
        <f aca="false">'CalLite Replacement'!V206</f>
        <v>592.8</v>
      </c>
      <c r="AA201" s="24" t="n">
        <f aca="false">'CalLite Replacement'!W46</f>
        <v>929.4</v>
      </c>
      <c r="AB201" s="24" t="n">
        <f aca="false">'CalLite Replacement'!X145</f>
        <v>260.2</v>
      </c>
      <c r="AC201" s="24" t="n">
        <f aca="false">'CalLite Replacement'!Y59</f>
        <v>107.5231265</v>
      </c>
      <c r="AD201" s="24" t="n">
        <f aca="false">'CalLite Replacement'!Z262</f>
        <v>48.58779487</v>
      </c>
      <c r="AE201" s="24" t="n">
        <f aca="false">'CalLite Replacement'!AA64</f>
        <v>158.4</v>
      </c>
      <c r="AF201" s="24" t="n">
        <f aca="false">'CalLite Replacement'!AB120</f>
        <v>600</v>
      </c>
    </row>
    <row r="202" customFormat="false" ht="15" hidden="false" customHeight="false" outlineLevel="0" collapsed="false">
      <c r="A202" s="40" t="n">
        <v>14365</v>
      </c>
      <c r="B202" s="24" t="n">
        <f aca="false">B201+1</f>
        <v>196</v>
      </c>
      <c r="C202" s="17" t="n">
        <f aca="false">B202/($B$1+1)</f>
        <v>0.739622641509434</v>
      </c>
      <c r="D202" s="24" t="n">
        <f aca="false">'CalLite Replacement'!B257</f>
        <v>1046</v>
      </c>
      <c r="E202" s="24" t="n">
        <f aca="false">'CalLite Replacement'!C158</f>
        <v>22.97456004</v>
      </c>
      <c r="F202" s="24" t="n">
        <f aca="false">'CalLite Replacement'!D158</f>
        <v>76.05108185</v>
      </c>
      <c r="G202" s="38" t="n">
        <v>5.06934426229508</v>
      </c>
      <c r="H202" s="24" t="n">
        <f aca="false">'CalLite Replacement'!E276</f>
        <v>37.90419201</v>
      </c>
      <c r="I202" s="24" t="n">
        <f aca="false">'CalLite Replacement'!F215</f>
        <v>31.9108314</v>
      </c>
      <c r="J202" s="24" t="n">
        <f aca="false">'CalLite Replacement'!G215</f>
        <v>68.04879282</v>
      </c>
      <c r="K202" s="24" t="n">
        <f aca="false">'CalLite Replacement'!H45</f>
        <v>7.268</v>
      </c>
      <c r="L202" s="24" t="n">
        <f aca="false">'CalLite Replacement'!I217</f>
        <v>150</v>
      </c>
      <c r="M202" s="24" t="n">
        <f aca="false">'CalLite Replacement'!J127</f>
        <v>101.0389828</v>
      </c>
      <c r="N202" s="24" t="n">
        <f aca="false">'CalLite Replacement'!K158</f>
        <v>135.9718825</v>
      </c>
      <c r="O202" s="24" t="n">
        <f aca="false">'CalLite Replacement'!L158</f>
        <v>102.4939715</v>
      </c>
      <c r="P202" s="24" t="n">
        <f aca="false">'CalLite Replacement'!M158</f>
        <v>57.32339784</v>
      </c>
      <c r="Q202" s="24" t="n">
        <f aca="false">'CalLite Replacement'!N158</f>
        <v>15.3812467</v>
      </c>
      <c r="R202" s="24" t="n">
        <f aca="false">'CalLite Replacement'!O268</f>
        <v>1537</v>
      </c>
      <c r="S202" s="24" t="n">
        <f aca="false">'CalLite Replacement'!P123</f>
        <v>158.1</v>
      </c>
      <c r="T202" s="24" t="n">
        <f aca="false">'CalLite Replacement'!Q158</f>
        <v>48.71370228</v>
      </c>
      <c r="U202" s="39" t="n">
        <v>183</v>
      </c>
      <c r="V202" s="24" t="n">
        <f aca="false">'CalLite Replacement'!R158</f>
        <v>10.35733049</v>
      </c>
      <c r="W202" s="24" t="n">
        <f aca="false">'CalLite Replacement'!S241</f>
        <v>5358</v>
      </c>
      <c r="X202" s="24" t="n">
        <f aca="false">'CalLite Replacement'!T181</f>
        <v>4412</v>
      </c>
      <c r="Y202" s="24" t="n">
        <f aca="false">'CalLite Replacement'!U41</f>
        <v>10296</v>
      </c>
      <c r="Z202" s="24" t="n">
        <f aca="false">'CalLite Replacement'!V58</f>
        <v>585.8</v>
      </c>
      <c r="AA202" s="24" t="n">
        <f aca="false">'CalLite Replacement'!W123</f>
        <v>921</v>
      </c>
      <c r="AB202" s="24" t="n">
        <f aca="false">'CalLite Replacement'!X269</f>
        <v>257.8</v>
      </c>
      <c r="AC202" s="24" t="n">
        <f aca="false">'CalLite Replacement'!Y215</f>
        <v>106.7077528</v>
      </c>
      <c r="AD202" s="24" t="n">
        <f aca="false">'CalLite Replacement'!Z158</f>
        <v>47.39953233</v>
      </c>
      <c r="AE202" s="24" t="n">
        <f aca="false">'CalLite Replacement'!AA112</f>
        <v>157.9</v>
      </c>
      <c r="AF202" s="24" t="n">
        <f aca="false">'CalLite Replacement'!AB216</f>
        <v>600</v>
      </c>
    </row>
    <row r="203" customFormat="false" ht="15" hidden="false" customHeight="false" outlineLevel="0" collapsed="false">
      <c r="A203" s="40" t="n">
        <v>14396</v>
      </c>
      <c r="B203" s="24" t="n">
        <f aca="false">B202+1</f>
        <v>197</v>
      </c>
      <c r="C203" s="17" t="n">
        <f aca="false">B203/($B$1+1)</f>
        <v>0.743396226415094</v>
      </c>
      <c r="D203" s="24" t="n">
        <f aca="false">'CalLite Replacement'!B232</f>
        <v>1027</v>
      </c>
      <c r="E203" s="24" t="n">
        <f aca="false">'CalLite Replacement'!C166</f>
        <v>22.83559745</v>
      </c>
      <c r="F203" s="24" t="n">
        <f aca="false">'CalLite Replacement'!D166</f>
        <v>75.59108371</v>
      </c>
      <c r="G203" s="38" t="n">
        <v>5.05180327868853</v>
      </c>
      <c r="H203" s="24" t="n">
        <f aca="false">'CalLite Replacement'!E24</f>
        <v>37.07292309</v>
      </c>
      <c r="I203" s="24" t="n">
        <f aca="false">'CalLite Replacement'!F120</f>
        <v>31.79841689</v>
      </c>
      <c r="J203" s="24" t="n">
        <f aca="false">'CalLite Replacement'!G120</f>
        <v>67.80907261</v>
      </c>
      <c r="K203" s="24" t="n">
        <f aca="false">'CalLite Replacement'!H261</f>
        <v>7.256</v>
      </c>
      <c r="L203" s="24" t="n">
        <f aca="false">'CalLite Replacement'!I229</f>
        <v>150</v>
      </c>
      <c r="M203" s="24" t="n">
        <f aca="false">'CalLite Replacement'!J263</f>
        <v>99.31074247</v>
      </c>
      <c r="N203" s="24" t="n">
        <f aca="false">'CalLite Replacement'!K166</f>
        <v>135.1494509</v>
      </c>
      <c r="O203" s="24" t="n">
        <f aca="false">'CalLite Replacement'!L166</f>
        <v>101.8740324</v>
      </c>
      <c r="P203" s="24" t="n">
        <f aca="false">'CalLite Replacement'!M166</f>
        <v>56.97667488</v>
      </c>
      <c r="Q203" s="24" t="n">
        <f aca="false">'CalLite Replacement'!N166</f>
        <v>15.28821259</v>
      </c>
      <c r="R203" s="24" t="n">
        <f aca="false">'CalLite Replacement'!O91</f>
        <v>1532</v>
      </c>
      <c r="S203" s="24" t="n">
        <f aca="false">'CalLite Replacement'!P32</f>
        <v>157.5</v>
      </c>
      <c r="T203" s="24" t="n">
        <f aca="false">'CalLite Replacement'!Q166</f>
        <v>48.41905542</v>
      </c>
      <c r="U203" s="39" t="n">
        <v>183</v>
      </c>
      <c r="V203" s="24" t="n">
        <f aca="false">'CalLite Replacement'!R166</f>
        <v>10.29468374</v>
      </c>
      <c r="W203" s="24" t="n">
        <f aca="false">'CalLite Replacement'!S63</f>
        <v>5347</v>
      </c>
      <c r="X203" s="24" t="n">
        <f aca="false">'CalLite Replacement'!T182</f>
        <v>4410</v>
      </c>
      <c r="Y203" s="24" t="n">
        <f aca="false">'CalLite Replacement'!U122</f>
        <v>10258</v>
      </c>
      <c r="Z203" s="24" t="n">
        <f aca="false">'CalLite Replacement'!V123</f>
        <v>575.9</v>
      </c>
      <c r="AA203" s="24" t="n">
        <f aca="false">'CalLite Replacement'!W112</f>
        <v>919.7</v>
      </c>
      <c r="AB203" s="24" t="n">
        <f aca="false">'CalLite Replacement'!X96</f>
        <v>257.7</v>
      </c>
      <c r="AC203" s="24" t="n">
        <f aca="false">'CalLite Replacement'!Y120</f>
        <v>106.3318459</v>
      </c>
      <c r="AD203" s="24" t="n">
        <f aca="false">'CalLite Replacement'!Z166</f>
        <v>47.11283429</v>
      </c>
      <c r="AE203" s="24" t="n">
        <f aca="false">'CalLite Replacement'!AA172</f>
        <v>157.9</v>
      </c>
      <c r="AF203" s="24" t="n">
        <f aca="false">'CalLite Replacement'!AB240</f>
        <v>600</v>
      </c>
    </row>
    <row r="204" customFormat="false" ht="15" hidden="false" customHeight="false" outlineLevel="0" collapsed="false">
      <c r="A204" s="40" t="n">
        <v>14426</v>
      </c>
      <c r="B204" s="24" t="n">
        <f aca="false">B203+1</f>
        <v>198</v>
      </c>
      <c r="C204" s="17" t="n">
        <f aca="false">B204/($B$1+1)</f>
        <v>0.747169811320755</v>
      </c>
      <c r="D204" s="24" t="n">
        <f aca="false">'CalLite Replacement'!B231</f>
        <v>1020</v>
      </c>
      <c r="E204" s="24" t="n">
        <f aca="false">'CalLite Replacement'!C274</f>
        <v>22.71209371</v>
      </c>
      <c r="F204" s="24" t="n">
        <f aca="false">'CalLite Replacement'!D274</f>
        <v>75.18225791</v>
      </c>
      <c r="G204" s="38" t="n">
        <v>5.03426229508197</v>
      </c>
      <c r="H204" s="24" t="n">
        <f aca="false">'CalLite Replacement'!E190</f>
        <v>36.40684646</v>
      </c>
      <c r="I204" s="24" t="n">
        <f aca="false">'CalLite Replacement'!F110</f>
        <v>31.07046842</v>
      </c>
      <c r="J204" s="24" t="n">
        <f aca="false">'CalLite Replacement'!G110</f>
        <v>66.25674657</v>
      </c>
      <c r="K204" s="24" t="n">
        <f aca="false">'CalLite Replacement'!H79</f>
        <v>7</v>
      </c>
      <c r="L204" s="24" t="n">
        <f aca="false">'CalLite Replacement'!I241</f>
        <v>150</v>
      </c>
      <c r="M204" s="24" t="n">
        <f aca="false">'CalLite Replacement'!J101</f>
        <v>96.02101635</v>
      </c>
      <c r="N204" s="24" t="n">
        <f aca="false">'CalLite Replacement'!K274</f>
        <v>134.4185105</v>
      </c>
      <c r="O204" s="24" t="n">
        <f aca="false">'CalLite Replacement'!L274</f>
        <v>101.3230583</v>
      </c>
      <c r="P204" s="24" t="n">
        <f aca="false">'CalLite Replacement'!M274</f>
        <v>56.668523</v>
      </c>
      <c r="Q204" s="24" t="n">
        <f aca="false">'CalLite Replacement'!N274</f>
        <v>15.20552803</v>
      </c>
      <c r="R204" s="24" t="n">
        <f aca="false">'CalLite Replacement'!O75</f>
        <v>1530</v>
      </c>
      <c r="S204" s="24" t="n">
        <f aca="false">'CalLite Replacement'!P89</f>
        <v>157</v>
      </c>
      <c r="T204" s="24" t="n">
        <f aca="false">'CalLite Replacement'!Q274</f>
        <v>48.15718645</v>
      </c>
      <c r="U204" s="39" t="n">
        <v>183</v>
      </c>
      <c r="V204" s="24" t="n">
        <f aca="false">'CalLite Replacement'!R274</f>
        <v>10.23900611</v>
      </c>
      <c r="W204" s="24" t="n">
        <f aca="false">'CalLite Replacement'!S162</f>
        <v>5341</v>
      </c>
      <c r="X204" s="24" t="n">
        <f aca="false">'CalLite Replacement'!T183</f>
        <v>4410</v>
      </c>
      <c r="Y204" s="24" t="n">
        <f aca="false">'CalLite Replacement'!U135</f>
        <v>10193</v>
      </c>
      <c r="Z204" s="24" t="n">
        <f aca="false">'CalLite Replacement'!V274</f>
        <v>575.2</v>
      </c>
      <c r="AA204" s="24" t="n">
        <f aca="false">'CalLite Replacement'!W206</f>
        <v>912.7</v>
      </c>
      <c r="AB204" s="24" t="n">
        <f aca="false">'CalLite Replacement'!X72</f>
        <v>254.3</v>
      </c>
      <c r="AC204" s="24" t="n">
        <f aca="false">'CalLite Replacement'!Y110</f>
        <v>103.8976334</v>
      </c>
      <c r="AD204" s="24" t="n">
        <f aca="false">'CalLite Replacement'!Z274</f>
        <v>46.85802986</v>
      </c>
      <c r="AE204" s="24" t="n">
        <f aca="false">'CalLite Replacement'!AA268</f>
        <v>157.2</v>
      </c>
      <c r="AF204" s="24" t="n">
        <f aca="false">'CalLite Replacement'!AB264</f>
        <v>600</v>
      </c>
    </row>
    <row r="205" customFormat="false" ht="15" hidden="false" customHeight="false" outlineLevel="0" collapsed="false">
      <c r="A205" s="40" t="n">
        <v>14457</v>
      </c>
      <c r="B205" s="24" t="n">
        <f aca="false">B204+1</f>
        <v>199</v>
      </c>
      <c r="C205" s="17" t="n">
        <f aca="false">B205/($B$1+1)</f>
        <v>0.750943396226415</v>
      </c>
      <c r="D205" s="24" t="n">
        <f aca="false">'CalLite Replacement'!B50</f>
        <v>1008</v>
      </c>
      <c r="E205" s="24" t="n">
        <f aca="false">'CalLite Replacement'!C214</f>
        <v>22.23306397</v>
      </c>
      <c r="F205" s="24" t="n">
        <f aca="false">'CalLite Replacement'!D214</f>
        <v>73.59655918</v>
      </c>
      <c r="G205" s="38" t="n">
        <v>4.9816393442623</v>
      </c>
      <c r="H205" s="24" t="n">
        <f aca="false">'CalLite Replacement'!E120</f>
        <v>36.25084102</v>
      </c>
      <c r="I205" s="24" t="n">
        <f aca="false">'CalLite Replacement'!F128</f>
        <v>31.02912149</v>
      </c>
      <c r="J205" s="24" t="n">
        <f aca="false">'CalLite Replacement'!G128</f>
        <v>66.16857559</v>
      </c>
      <c r="K205" s="24" t="n">
        <f aca="false">'CalLite Replacement'!H206</f>
        <v>6.956</v>
      </c>
      <c r="L205" s="24" t="n">
        <f aca="false">'CalLite Replacement'!I253</f>
        <v>150</v>
      </c>
      <c r="M205" s="24" t="n">
        <f aca="false">'CalLite Replacement'!J34</f>
        <v>95.88860977</v>
      </c>
      <c r="N205" s="24" t="n">
        <f aca="false">'CalLite Replacement'!K214</f>
        <v>131.5834365</v>
      </c>
      <c r="O205" s="24" t="n">
        <f aca="false">'CalLite Replacement'!L214</f>
        <v>99.18601359</v>
      </c>
      <c r="P205" s="24" t="n">
        <f aca="false">'CalLite Replacement'!M214</f>
        <v>55.47330478</v>
      </c>
      <c r="Q205" s="24" t="n">
        <f aca="false">'CalLite Replacement'!N214</f>
        <v>14.88482223</v>
      </c>
      <c r="R205" s="24" t="n">
        <f aca="false">'CalLite Replacement'!O267</f>
        <v>1528</v>
      </c>
      <c r="S205" s="24" t="n">
        <f aca="false">'CalLite Replacement'!P101</f>
        <v>155.5</v>
      </c>
      <c r="T205" s="24" t="n">
        <f aca="false">'CalLite Replacement'!Q214</f>
        <v>47.14148419</v>
      </c>
      <c r="U205" s="39" t="n">
        <v>176</v>
      </c>
      <c r="V205" s="24" t="n">
        <f aca="false">'CalLite Replacement'!R214</f>
        <v>10.02305119</v>
      </c>
      <c r="W205" s="24" t="n">
        <f aca="false">'CalLite Replacement'!S218</f>
        <v>5296</v>
      </c>
      <c r="X205" s="24" t="n">
        <f aca="false">'CalLite Replacement'!T68</f>
        <v>4392</v>
      </c>
      <c r="Y205" s="24" t="n">
        <f aca="false">'CalLite Replacement'!U87</f>
        <v>10155</v>
      </c>
      <c r="Z205" s="24" t="n">
        <f aca="false">'CalLite Replacement'!V165</f>
        <v>561.6</v>
      </c>
      <c r="AA205" s="24" t="n">
        <f aca="false">'CalLite Replacement'!W257</f>
        <v>909.3</v>
      </c>
      <c r="AB205" s="24" t="n">
        <f aca="false">'CalLite Replacement'!X221</f>
        <v>243.6</v>
      </c>
      <c r="AC205" s="24" t="n">
        <f aca="false">'CalLite Replacement'!Y128</f>
        <v>103.7593719</v>
      </c>
      <c r="AD205" s="24" t="n">
        <f aca="false">'CalLite Replacement'!Z214</f>
        <v>45.86972863</v>
      </c>
      <c r="AE205" s="24" t="n">
        <f aca="false">'CalLite Replacement'!AA76</f>
        <v>157</v>
      </c>
      <c r="AF205" s="24" t="n">
        <f aca="false">'CalLite Replacement'!AB276</f>
        <v>600</v>
      </c>
    </row>
    <row r="206" customFormat="false" ht="15" hidden="false" customHeight="false" outlineLevel="0" collapsed="false">
      <c r="A206" s="40" t="n">
        <v>14488</v>
      </c>
      <c r="B206" s="24" t="n">
        <f aca="false">B205+1</f>
        <v>200</v>
      </c>
      <c r="C206" s="17" t="n">
        <f aca="false">B206/($B$1+1)</f>
        <v>0.754716981132076</v>
      </c>
      <c r="D206" s="24" t="n">
        <f aca="false">'CalLite Replacement'!B69</f>
        <v>1001</v>
      </c>
      <c r="E206" s="24" t="n">
        <f aca="false">'CalLite Replacement'!C178</f>
        <v>20.88003401</v>
      </c>
      <c r="F206" s="24" t="n">
        <f aca="false">'CalLite Replacement'!D178</f>
        <v>69.11771859</v>
      </c>
      <c r="G206" s="38" t="n">
        <v>4.89393442622951</v>
      </c>
      <c r="H206" s="24" t="n">
        <f aca="false">'CalLite Replacement'!E49</f>
        <v>34.68070645</v>
      </c>
      <c r="I206" s="24" t="n">
        <f aca="false">'CalLite Replacement'!F70</f>
        <v>31.00377842</v>
      </c>
      <c r="J206" s="24" t="n">
        <f aca="false">'CalLite Replacement'!G70</f>
        <v>66.11453234</v>
      </c>
      <c r="K206" s="24" t="n">
        <f aca="false">'CalLite Replacement'!H46</f>
        <v>6.945</v>
      </c>
      <c r="L206" s="24" t="n">
        <f aca="false">'CalLite Replacement'!I262</f>
        <v>150</v>
      </c>
      <c r="M206" s="24" t="n">
        <f aca="false">'CalLite Replacement'!J39</f>
        <v>95.76363915</v>
      </c>
      <c r="N206" s="24" t="n">
        <f aca="false">'CalLite Replacement'!K178</f>
        <v>123.5757084</v>
      </c>
      <c r="O206" s="24" t="n">
        <f aca="false">'CalLite Replacement'!L178</f>
        <v>93.14988434</v>
      </c>
      <c r="P206" s="24" t="n">
        <f aca="false">'CalLite Replacement'!M178</f>
        <v>52.09738487</v>
      </c>
      <c r="Q206" s="24" t="n">
        <f aca="false">'CalLite Replacement'!N178</f>
        <v>13.9789817</v>
      </c>
      <c r="R206" s="24" t="n">
        <f aca="false">'CalLite Replacement'!O63</f>
        <v>1519</v>
      </c>
      <c r="S206" s="24" t="n">
        <f aca="false">'CalLite Replacement'!P42</f>
        <v>154.1</v>
      </c>
      <c r="T206" s="24" t="n">
        <f aca="false">'CalLite Replacement'!Q178</f>
        <v>44.27261104</v>
      </c>
      <c r="U206" s="39" t="n">
        <v>167</v>
      </c>
      <c r="V206" s="24" t="n">
        <f aca="false">'CalLite Replacement'!R178</f>
        <v>9.413081795</v>
      </c>
      <c r="W206" s="24" t="n">
        <f aca="false">'CalLite Replacement'!S171</f>
        <v>5294</v>
      </c>
      <c r="X206" s="24" t="n">
        <f aca="false">'CalLite Replacement'!T168</f>
        <v>4380</v>
      </c>
      <c r="Y206" s="24" t="n">
        <f aca="false">'CalLite Replacement'!U161</f>
        <v>9901</v>
      </c>
      <c r="Z206" s="24" t="n">
        <f aca="false">'CalLite Replacement'!V69</f>
        <v>560.3</v>
      </c>
      <c r="AA206" s="24" t="n">
        <f aca="false">'CalLite Replacement'!W51</f>
        <v>907.7</v>
      </c>
      <c r="AB206" s="24" t="n">
        <f aca="false">'CalLite Replacement'!X222</f>
        <v>236.1</v>
      </c>
      <c r="AC206" s="24" t="n">
        <f aca="false">'CalLite Replacement'!Y70</f>
        <v>103.6746264</v>
      </c>
      <c r="AD206" s="24" t="n">
        <f aca="false">'CalLite Replacement'!Z178</f>
        <v>43.07825027</v>
      </c>
      <c r="AE206" s="24" t="n">
        <f aca="false">'CalLite Replacement'!AA18</f>
        <v>150</v>
      </c>
      <c r="AF206" s="24" t="n">
        <f aca="false">'CalLite Replacement'!AB145</f>
        <v>593.3</v>
      </c>
    </row>
    <row r="207" customFormat="false" ht="15" hidden="false" customHeight="false" outlineLevel="0" collapsed="false">
      <c r="A207" s="40" t="n">
        <v>14518</v>
      </c>
      <c r="B207" s="24" t="n">
        <f aca="false">B206+1</f>
        <v>201</v>
      </c>
      <c r="C207" s="17" t="n">
        <f aca="false">B207/($B$1+1)</f>
        <v>0.758490566037736</v>
      </c>
      <c r="D207" s="24" t="n">
        <f aca="false">'CalLite Replacement'!B270</f>
        <v>994.8</v>
      </c>
      <c r="E207" s="24" t="n">
        <f aca="false">'CalLite Replacement'!C265</f>
        <v>20.87897104</v>
      </c>
      <c r="F207" s="24" t="n">
        <f aca="false">'CalLite Replacement'!D265</f>
        <v>69.11419991</v>
      </c>
      <c r="G207" s="38" t="n">
        <v>4.82377049180328</v>
      </c>
      <c r="H207" s="24" t="n">
        <f aca="false">'CalLite Replacement'!E158</f>
        <v>31.39060481</v>
      </c>
      <c r="I207" s="24" t="n">
        <f aca="false">'CalLite Replacement'!F106</f>
        <v>30.60004666</v>
      </c>
      <c r="J207" s="24" t="n">
        <f aca="false">'CalLite Replacement'!G106</f>
        <v>65.25358772</v>
      </c>
      <c r="K207" s="24" t="n">
        <f aca="false">'CalLite Replacement'!H99</f>
        <v>6.82</v>
      </c>
      <c r="L207" s="24" t="n">
        <f aca="false">'CalLite Replacement'!I265</f>
        <v>150</v>
      </c>
      <c r="M207" s="24" t="n">
        <f aca="false">'CalLite Replacement'!J218</f>
        <v>95.31371696</v>
      </c>
      <c r="N207" s="24" t="n">
        <f aca="false">'CalLite Replacement'!K265</f>
        <v>123.5694173</v>
      </c>
      <c r="O207" s="24" t="n">
        <f aca="false">'CalLite Replacement'!L265</f>
        <v>93.14514222</v>
      </c>
      <c r="P207" s="24" t="n">
        <f aca="false">'CalLite Replacement'!M265</f>
        <v>52.09473267</v>
      </c>
      <c r="Q207" s="24" t="n">
        <f aca="false">'CalLite Replacement'!N265</f>
        <v>13.97827005</v>
      </c>
      <c r="R207" s="24" t="n">
        <f aca="false">'CalLite Replacement'!O51</f>
        <v>1514</v>
      </c>
      <c r="S207" s="24" t="n">
        <f aca="false">'CalLite Replacement'!P65</f>
        <v>154</v>
      </c>
      <c r="T207" s="24" t="n">
        <f aca="false">'CalLite Replacement'!Q265</f>
        <v>44.27035719</v>
      </c>
      <c r="U207" s="39" t="n">
        <v>167</v>
      </c>
      <c r="V207" s="24" t="n">
        <f aca="false">'CalLite Replacement'!R265</f>
        <v>9.412602589</v>
      </c>
      <c r="W207" s="24" t="n">
        <f aca="false">'CalLite Replacement'!S266</f>
        <v>5270</v>
      </c>
      <c r="X207" s="24" t="n">
        <f aca="false">'CalLite Replacement'!T279</f>
        <v>4299</v>
      </c>
      <c r="Y207" s="24" t="n">
        <f aca="false">'CalLite Replacement'!U159</f>
        <v>9876</v>
      </c>
      <c r="Z207" s="24" t="n">
        <f aca="false">'CalLite Replacement'!V38</f>
        <v>550.1</v>
      </c>
      <c r="AA207" s="24" t="n">
        <f aca="false">'CalLite Replacement'!W263</f>
        <v>890.8</v>
      </c>
      <c r="AB207" s="24" t="n">
        <f aca="false">'CalLite Replacement'!X73</f>
        <v>231.4</v>
      </c>
      <c r="AC207" s="24" t="n">
        <f aca="false">'CalLite Replacement'!Y106</f>
        <v>102.3245735</v>
      </c>
      <c r="AD207" s="24" t="n">
        <f aca="false">'CalLite Replacement'!Z265</f>
        <v>43.07605722</v>
      </c>
      <c r="AE207" s="24" t="n">
        <f aca="false">'CalLite Replacement'!AA19</f>
        <v>150</v>
      </c>
      <c r="AF207" s="24" t="n">
        <f aca="false">'CalLite Replacement'!AB83</f>
        <v>590.3</v>
      </c>
    </row>
    <row r="208" customFormat="false" ht="15" hidden="false" customHeight="false" outlineLevel="0" collapsed="false">
      <c r="A208" s="40" t="n">
        <v>14549</v>
      </c>
      <c r="B208" s="24" t="n">
        <f aca="false">B207+1</f>
        <v>202</v>
      </c>
      <c r="C208" s="17" t="n">
        <f aca="false">B208/($B$1+1)</f>
        <v>0.762264150943396</v>
      </c>
      <c r="D208" s="24" t="n">
        <f aca="false">'CalLite Replacement'!B230</f>
        <v>985.8</v>
      </c>
      <c r="E208" s="24" t="n">
        <f aca="false">'CalLite Replacement'!C216</f>
        <v>20.28111895</v>
      </c>
      <c r="F208" s="24" t="n">
        <f aca="false">'CalLite Replacement'!D216</f>
        <v>67.13517189</v>
      </c>
      <c r="G208" s="38" t="n">
        <v>4.71852459016393</v>
      </c>
      <c r="H208" s="24" t="n">
        <f aca="false">'CalLite Replacement'!E72</f>
        <v>31.14220312</v>
      </c>
      <c r="I208" s="24" t="n">
        <f aca="false">'CalLite Replacement'!F82</f>
        <v>30.58744792</v>
      </c>
      <c r="J208" s="24" t="n">
        <f aca="false">'CalLite Replacement'!G82</f>
        <v>65.22672133</v>
      </c>
      <c r="K208" s="24" t="n">
        <f aca="false">'CalLite Replacement'!H86</f>
        <v>6.689</v>
      </c>
      <c r="L208" s="24" t="n">
        <f aca="false">'CalLite Replacement'!I274</f>
        <v>150</v>
      </c>
      <c r="M208" s="24" t="n">
        <f aca="false">'CalLite Replacement'!J197</f>
        <v>94.08170226</v>
      </c>
      <c r="N208" s="24" t="n">
        <f aca="false">'CalLite Replacement'!K216</f>
        <v>120.0311092</v>
      </c>
      <c r="O208" s="24" t="n">
        <f aca="false">'CalLite Replacement'!L216</f>
        <v>90.47800801</v>
      </c>
      <c r="P208" s="24" t="n">
        <f aca="false">'CalLite Replacement'!M216</f>
        <v>50.60304303</v>
      </c>
      <c r="Q208" s="24" t="n">
        <f aca="false">'CalLite Replacement'!N216</f>
        <v>13.57801383</v>
      </c>
      <c r="R208" s="24" t="n">
        <f aca="false">'CalLite Replacement'!O64</f>
        <v>1508</v>
      </c>
      <c r="S208" s="24" t="n">
        <f aca="false">'CalLite Replacement'!P111</f>
        <v>153</v>
      </c>
      <c r="T208" s="24" t="n">
        <f aca="false">'CalLite Replacement'!Q216</f>
        <v>43.00271208</v>
      </c>
      <c r="U208" s="39" t="n">
        <v>166</v>
      </c>
      <c r="V208" s="24" t="n">
        <f aca="false">'CalLite Replacement'!R216</f>
        <v>9.14308049</v>
      </c>
      <c r="W208" s="24" t="n">
        <f aca="false">'CalLite Replacement'!S158</f>
        <v>5269</v>
      </c>
      <c r="X208" s="24" t="n">
        <f aca="false">'CalLite Replacement'!T216</f>
        <v>4277</v>
      </c>
      <c r="Y208" s="24" t="n">
        <f aca="false">'CalLite Replacement'!U90</f>
        <v>9508</v>
      </c>
      <c r="Z208" s="24" t="n">
        <f aca="false">'CalLite Replacement'!V98</f>
        <v>539.7</v>
      </c>
      <c r="AA208" s="24" t="n">
        <f aca="false">'CalLite Replacement'!W23</f>
        <v>890.1</v>
      </c>
      <c r="AB208" s="24" t="n">
        <f aca="false">'CalLite Replacement'!X174</f>
        <v>229.3</v>
      </c>
      <c r="AC208" s="24" t="n">
        <f aca="false">'CalLite Replacement'!Y82</f>
        <v>102.2824442</v>
      </c>
      <c r="AD208" s="24" t="n">
        <f aca="false">'CalLite Replacement'!Z216</f>
        <v>41.8426099</v>
      </c>
      <c r="AE208" s="24" t="n">
        <f aca="false">'CalLite Replacement'!AA50</f>
        <v>150</v>
      </c>
      <c r="AF208" s="24" t="n">
        <f aca="false">'CalLite Replacement'!AB97</f>
        <v>589.9</v>
      </c>
    </row>
    <row r="209" customFormat="false" ht="15" hidden="false" customHeight="false" outlineLevel="0" collapsed="false">
      <c r="A209" s="40" t="n">
        <v>14579</v>
      </c>
      <c r="B209" s="24" t="n">
        <f aca="false">B208+1</f>
        <v>203</v>
      </c>
      <c r="C209" s="17" t="n">
        <f aca="false">B209/($B$1+1)</f>
        <v>0.766037735849057</v>
      </c>
      <c r="D209" s="24" t="n">
        <f aca="false">'CalLite Replacement'!B63</f>
        <v>980.3</v>
      </c>
      <c r="E209" s="24" t="n">
        <f aca="false">'CalLite Replacement'!C20</f>
        <v>19.37059466</v>
      </c>
      <c r="F209" s="24" t="n">
        <f aca="false">'CalLite Replacement'!D20</f>
        <v>64.12112693</v>
      </c>
      <c r="G209" s="38" t="n">
        <v>4.64836065573771</v>
      </c>
      <c r="H209" s="24" t="n">
        <f aca="false">'CalLite Replacement'!E84</f>
        <v>30.82424836</v>
      </c>
      <c r="I209" s="24" t="n">
        <f aca="false">'CalLite Replacement'!F204</f>
        <v>30.26300162</v>
      </c>
      <c r="J209" s="24" t="n">
        <f aca="false">'CalLite Replacement'!G204</f>
        <v>64.53485031</v>
      </c>
      <c r="K209" s="24" t="n">
        <f aca="false">'CalLite Replacement'!H51</f>
        <v>6.594</v>
      </c>
      <c r="L209" s="24" t="n">
        <f aca="false">'CalLite Replacement'!I277</f>
        <v>150</v>
      </c>
      <c r="M209" s="24" t="n">
        <f aca="false">'CalLite Replacement'!J103</f>
        <v>92.03546044</v>
      </c>
      <c r="N209" s="24" t="n">
        <f aca="false">'CalLite Replacement'!K20</f>
        <v>114.6422921</v>
      </c>
      <c r="O209" s="24" t="n">
        <f aca="false">'CalLite Replacement'!L20</f>
        <v>86.41598245</v>
      </c>
      <c r="P209" s="24" t="n">
        <f aca="false">'CalLite Replacement'!M20</f>
        <v>48.33121081</v>
      </c>
      <c r="Q209" s="24" t="n">
        <f aca="false">'CalLite Replacement'!N20</f>
        <v>12.96842659</v>
      </c>
      <c r="R209" s="24" t="n">
        <f aca="false">'CalLite Replacement'!O89</f>
        <v>1506</v>
      </c>
      <c r="S209" s="24" t="n">
        <f aca="false">'CalLite Replacement'!P41</f>
        <v>152.1</v>
      </c>
      <c r="T209" s="24" t="n">
        <f aca="false">'CalLite Replacement'!Q20</f>
        <v>41.072098</v>
      </c>
      <c r="U209" s="39" t="n">
        <v>164</v>
      </c>
      <c r="V209" s="24" t="n">
        <f aca="false">'CalLite Replacement'!R20</f>
        <v>8.732600336</v>
      </c>
      <c r="W209" s="24" t="n">
        <f aca="false">'CalLite Replacement'!S170</f>
        <v>5240</v>
      </c>
      <c r="X209" s="24" t="n">
        <f aca="false">'CalLite Replacement'!T217</f>
        <v>4277</v>
      </c>
      <c r="Y209" s="24" t="n">
        <f aca="false">'CalLite Replacement'!U123</f>
        <v>9429</v>
      </c>
      <c r="Z209" s="24" t="n">
        <f aca="false">'CalLite Replacement'!V74</f>
        <v>539.2</v>
      </c>
      <c r="AA209" s="24" t="n">
        <f aca="false">'CalLite Replacement'!W136</f>
        <v>887.4</v>
      </c>
      <c r="AB209" s="24" t="n">
        <f aca="false">'CalLite Replacement'!X18</f>
        <v>228.9</v>
      </c>
      <c r="AC209" s="24" t="n">
        <f aca="false">'CalLite Replacement'!Y204</f>
        <v>101.1975168</v>
      </c>
      <c r="AD209" s="24" t="n">
        <f aca="false">'CalLite Replacement'!Z20</f>
        <v>39.96407881</v>
      </c>
      <c r="AE209" s="24" t="n">
        <f aca="false">'CalLite Replacement'!AA51</f>
        <v>150</v>
      </c>
      <c r="AF209" s="24" t="n">
        <f aca="false">'CalLite Replacement'!AB195</f>
        <v>582.4</v>
      </c>
    </row>
    <row r="210" customFormat="false" ht="15" hidden="false" customHeight="false" outlineLevel="0" collapsed="false">
      <c r="A210" s="40" t="n">
        <v>14610</v>
      </c>
      <c r="B210" s="24" t="n">
        <f aca="false">B209+1</f>
        <v>204</v>
      </c>
      <c r="C210" s="17" t="n">
        <f aca="false">B210/($B$1+1)</f>
        <v>0.769811320754717</v>
      </c>
      <c r="D210" s="24" t="n">
        <f aca="false">'CalLite Replacement'!B29</f>
        <v>974.2</v>
      </c>
      <c r="E210" s="24" t="n">
        <f aca="false">'CalLite Replacement'!C58</f>
        <v>19.36316339</v>
      </c>
      <c r="F210" s="24" t="n">
        <f aca="false">'CalLite Replacement'!D58</f>
        <v>64.09652769</v>
      </c>
      <c r="G210" s="38" t="n">
        <v>4.56065573770492</v>
      </c>
      <c r="H210" s="24" t="n">
        <f aca="false">'CalLite Replacement'!E60</f>
        <v>28.57371982</v>
      </c>
      <c r="I210" s="24" t="n">
        <f aca="false">'CalLite Replacement'!F265</f>
        <v>30.03863915</v>
      </c>
      <c r="J210" s="24" t="n">
        <f aca="false">'CalLite Replacement'!G265</f>
        <v>64.05640477</v>
      </c>
      <c r="K210" s="24" t="n">
        <f aca="false">'CalLite Replacement'!H81</f>
        <v>6.58</v>
      </c>
      <c r="L210" s="24" t="n">
        <f aca="false">'CalLite Replacement'!I87</f>
        <v>100</v>
      </c>
      <c r="M210" s="24" t="n">
        <f aca="false">'CalLite Replacement'!J94</f>
        <v>89.62908831</v>
      </c>
      <c r="N210" s="24" t="n">
        <f aca="false">'CalLite Replacement'!K58</f>
        <v>114.5983111</v>
      </c>
      <c r="O210" s="24" t="n">
        <f aca="false">'CalLite Replacement'!L58</f>
        <v>86.38283008</v>
      </c>
      <c r="P210" s="24" t="n">
        <f aca="false">'CalLite Replacement'!M58</f>
        <v>48.31266917</v>
      </c>
      <c r="Q210" s="24" t="n">
        <f aca="false">'CalLite Replacement'!N58</f>
        <v>12.96345142</v>
      </c>
      <c r="R210" s="24" t="n">
        <f aca="false">'CalLite Replacement'!O109</f>
        <v>1506</v>
      </c>
      <c r="S210" s="24" t="n">
        <f aca="false">'CalLite Replacement'!P112</f>
        <v>151.7</v>
      </c>
      <c r="T210" s="24" t="n">
        <f aca="false">'CalLite Replacement'!Q58</f>
        <v>41.05634123</v>
      </c>
      <c r="U210" s="39" t="n">
        <v>156</v>
      </c>
      <c r="V210" s="24" t="n">
        <f aca="false">'CalLite Replacement'!R58</f>
        <v>8.729250187</v>
      </c>
      <c r="W210" s="24" t="n">
        <f aca="false">'CalLite Replacement'!S37</f>
        <v>5212</v>
      </c>
      <c r="X210" s="24" t="n">
        <f aca="false">'CalLite Replacement'!T218</f>
        <v>4275</v>
      </c>
      <c r="Y210" s="24" t="n">
        <f aca="false">'CalLite Replacement'!U268</f>
        <v>9427</v>
      </c>
      <c r="Z210" s="24" t="n">
        <f aca="false">'CalLite Replacement'!V21</f>
        <v>530.4</v>
      </c>
      <c r="AA210" s="24" t="n">
        <f aca="false">'CalLite Replacement'!W254</f>
        <v>873.4</v>
      </c>
      <c r="AB210" s="24" t="n">
        <f aca="false">'CalLite Replacement'!X258</f>
        <v>228.8</v>
      </c>
      <c r="AC210" s="24" t="n">
        <f aca="false">'CalLite Replacement'!Y265</f>
        <v>100.4472632</v>
      </c>
      <c r="AD210" s="24" t="n">
        <f aca="false">'CalLite Replacement'!Z58</f>
        <v>39.94874711</v>
      </c>
      <c r="AE210" s="24" t="n">
        <f aca="false">'CalLite Replacement'!AA54</f>
        <v>150</v>
      </c>
      <c r="AF210" s="24" t="n">
        <f aca="false">'CalLite Replacement'!AB229</f>
        <v>579.3</v>
      </c>
    </row>
    <row r="211" customFormat="false" ht="15" hidden="false" customHeight="false" outlineLevel="0" collapsed="false">
      <c r="A211" s="40" t="n">
        <v>14641</v>
      </c>
      <c r="B211" s="24" t="n">
        <f aca="false">B210+1</f>
        <v>205</v>
      </c>
      <c r="C211" s="17" t="n">
        <f aca="false">B211/($B$1+1)</f>
        <v>0.773584905660377</v>
      </c>
      <c r="D211" s="24" t="n">
        <f aca="false">'CalLite Replacement'!B264</f>
        <v>874.9</v>
      </c>
      <c r="E211" s="24" t="n">
        <f aca="false">'CalLite Replacement'!C204</f>
        <v>19.15517191</v>
      </c>
      <c r="F211" s="24" t="n">
        <f aca="false">'CalLite Replacement'!D204</f>
        <v>63.40802804</v>
      </c>
      <c r="G211" s="38" t="n">
        <v>4.54311475409836</v>
      </c>
      <c r="H211" s="24" t="n">
        <f aca="false">'CalLite Replacement'!E180</f>
        <v>26.93171506</v>
      </c>
      <c r="I211" s="24" t="n">
        <f aca="false">'CalLite Replacement'!F254</f>
        <v>29.98773698</v>
      </c>
      <c r="J211" s="24" t="n">
        <f aca="false">'CalLite Replacement'!G254</f>
        <v>63.94785758</v>
      </c>
      <c r="K211" s="24" t="n">
        <f aca="false">'CalLite Replacement'!H50</f>
        <v>6.571</v>
      </c>
      <c r="L211" s="24" t="n">
        <f aca="false">'CalLite Replacement'!I88</f>
        <v>100</v>
      </c>
      <c r="M211" s="24" t="n">
        <f aca="false">'CalLite Replacement'!J181</f>
        <v>89.35165171</v>
      </c>
      <c r="N211" s="24" t="n">
        <f aca="false">'CalLite Replacement'!K204</f>
        <v>113.3673412</v>
      </c>
      <c r="O211" s="24" t="n">
        <f aca="false">'CalLite Replacement'!L204</f>
        <v>85.45493976</v>
      </c>
      <c r="P211" s="24" t="n">
        <f aca="false">'CalLite Replacement'!M204</f>
        <v>47.79371351</v>
      </c>
      <c r="Q211" s="24" t="n">
        <f aca="false">'CalLite Replacement'!N204</f>
        <v>12.82420314</v>
      </c>
      <c r="R211" s="24" t="n">
        <f aca="false">'CalLite Replacement'!O99</f>
        <v>1505</v>
      </c>
      <c r="S211" s="24" t="n">
        <f aca="false">'CalLite Replacement'!P54</f>
        <v>151.6</v>
      </c>
      <c r="T211" s="24" t="n">
        <f aca="false">'CalLite Replacement'!Q204</f>
        <v>40.61533019</v>
      </c>
      <c r="U211" s="39" t="n">
        <v>155</v>
      </c>
      <c r="V211" s="24" t="n">
        <f aca="false">'CalLite Replacement'!R204</f>
        <v>8.635484021</v>
      </c>
      <c r="W211" s="24" t="n">
        <f aca="false">'CalLite Replacement'!S135</f>
        <v>5209</v>
      </c>
      <c r="X211" s="24" t="n">
        <f aca="false">'CalLite Replacement'!T219</f>
        <v>4275</v>
      </c>
      <c r="Y211" s="24" t="n">
        <f aca="false">'CalLite Replacement'!U133</f>
        <v>9414</v>
      </c>
      <c r="Z211" s="24" t="n">
        <f aca="false">'CalLite Replacement'!V256</f>
        <v>518.3</v>
      </c>
      <c r="AA211" s="24" t="n">
        <f aca="false">'CalLite Replacement'!W137</f>
        <v>872.8</v>
      </c>
      <c r="AB211" s="24" t="n">
        <f aca="false">'CalLite Replacement'!X30</f>
        <v>228.7</v>
      </c>
      <c r="AC211" s="24" t="n">
        <f aca="false">'CalLite Replacement'!Y254</f>
        <v>100.2770496</v>
      </c>
      <c r="AD211" s="24" t="n">
        <f aca="false">'CalLite Replacement'!Z204</f>
        <v>39.51963341</v>
      </c>
      <c r="AE211" s="24" t="n">
        <f aca="false">'CalLite Replacement'!AA55</f>
        <v>150</v>
      </c>
      <c r="AF211" s="24" t="n">
        <f aca="false">'CalLite Replacement'!AB170</f>
        <v>574.2</v>
      </c>
    </row>
    <row r="212" customFormat="false" ht="15" hidden="false" customHeight="false" outlineLevel="0" collapsed="false">
      <c r="A212" s="40" t="n">
        <v>14670</v>
      </c>
      <c r="B212" s="24" t="n">
        <f aca="false">B211+1</f>
        <v>206</v>
      </c>
      <c r="C212" s="17" t="n">
        <f aca="false">B212/($B$1+1)</f>
        <v>0.777358490566038</v>
      </c>
      <c r="D212" s="24" t="n">
        <f aca="false">'CalLite Replacement'!B258</f>
        <v>869</v>
      </c>
      <c r="E212" s="24" t="n">
        <f aca="false">'CalLite Replacement'!C73</f>
        <v>19.09265537</v>
      </c>
      <c r="F212" s="24" t="n">
        <f aca="false">'CalLite Replacement'!D73</f>
        <v>63.20108391</v>
      </c>
      <c r="G212" s="38" t="n">
        <v>4.5255737704918</v>
      </c>
      <c r="H212" s="24" t="n">
        <f aca="false">'CalLite Replacement'!E58</f>
        <v>26.75397186</v>
      </c>
      <c r="I212" s="24" t="n">
        <f aca="false">'CalLite Replacement'!F202</f>
        <v>29.95000218</v>
      </c>
      <c r="J212" s="24" t="n">
        <f aca="false">'CalLite Replacement'!G202</f>
        <v>63.86738935</v>
      </c>
      <c r="K212" s="24" t="n">
        <f aca="false">'CalLite Replacement'!H170</f>
        <v>6.304</v>
      </c>
      <c r="L212" s="24" t="n">
        <f aca="false">'CalLite Replacement'!I23</f>
        <v>85</v>
      </c>
      <c r="M212" s="24" t="n">
        <f aca="false">'CalLite Replacement'!J21</f>
        <v>87.6975972</v>
      </c>
      <c r="N212" s="24" t="n">
        <f aca="false">'CalLite Replacement'!K73</f>
        <v>112.9973453</v>
      </c>
      <c r="O212" s="24" t="n">
        <f aca="false">'CalLite Replacement'!L73</f>
        <v>85.17604134</v>
      </c>
      <c r="P212" s="24" t="n">
        <f aca="false">'CalLite Replacement'!M73</f>
        <v>47.63772965</v>
      </c>
      <c r="Q212" s="24" t="n">
        <f aca="false">'CalLite Replacement'!N73</f>
        <v>12.78234891</v>
      </c>
      <c r="R212" s="24" t="n">
        <f aca="false">'CalLite Replacement'!O110</f>
        <v>1504</v>
      </c>
      <c r="S212" s="24" t="n">
        <f aca="false">'CalLite Replacement'!P94</f>
        <v>151.5</v>
      </c>
      <c r="T212" s="24" t="n">
        <f aca="false">'CalLite Replacement'!Q73</f>
        <v>40.48277435</v>
      </c>
      <c r="U212" s="39" t="n">
        <v>150</v>
      </c>
      <c r="V212" s="24" t="n">
        <f aca="false">'CalLite Replacement'!R73</f>
        <v>8.607300479</v>
      </c>
      <c r="W212" s="24" t="n">
        <f aca="false">'CalLite Replacement'!S112</f>
        <v>5207</v>
      </c>
      <c r="X212" s="24" t="n">
        <f aca="false">'CalLite Replacement'!T48</f>
        <v>4187</v>
      </c>
      <c r="Y212" s="24" t="n">
        <f aca="false">'CalLite Replacement'!U67</f>
        <v>9402</v>
      </c>
      <c r="Z212" s="24" t="n">
        <f aca="false">'CalLite Replacement'!V237</f>
        <v>516.7</v>
      </c>
      <c r="AA212" s="24" t="n">
        <f aca="false">'CalLite Replacement'!W28</f>
        <v>872.5</v>
      </c>
      <c r="AB212" s="24" t="n">
        <f aca="false">'CalLite Replacement'!X246</f>
        <v>228.6</v>
      </c>
      <c r="AC212" s="24" t="n">
        <f aca="false">'CalLite Replacement'!Y202</f>
        <v>100.1508669</v>
      </c>
      <c r="AD212" s="24" t="n">
        <f aca="false">'CalLite Replacement'!Z73</f>
        <v>39.39065359</v>
      </c>
      <c r="AE212" s="24" t="n">
        <f aca="false">'CalLite Replacement'!AA62</f>
        <v>150</v>
      </c>
      <c r="AF212" s="24" t="n">
        <f aca="false">'CalLite Replacement'!AB122</f>
        <v>572</v>
      </c>
    </row>
    <row r="213" customFormat="false" ht="15" hidden="false" customHeight="false" outlineLevel="0" collapsed="false">
      <c r="A213" s="40" t="n">
        <v>14701</v>
      </c>
      <c r="B213" s="24" t="n">
        <f aca="false">B212+1</f>
        <v>207</v>
      </c>
      <c r="C213" s="17" t="n">
        <f aca="false">B213/($B$1+1)</f>
        <v>0.781132075471698</v>
      </c>
      <c r="D213" s="24" t="n">
        <f aca="false">'CalLite Replacement'!B105</f>
        <v>860.9</v>
      </c>
      <c r="E213" s="24" t="n">
        <f aca="false">'CalLite Replacement'!C61</f>
        <v>19.06080242</v>
      </c>
      <c r="F213" s="24" t="n">
        <f aca="false">'CalLite Replacement'!D61</f>
        <v>63.0956433</v>
      </c>
      <c r="G213" s="38" t="n">
        <v>4.5255737704918</v>
      </c>
      <c r="H213" s="24" t="n">
        <f aca="false">'CalLite Replacement'!E22</f>
        <v>25.90851562</v>
      </c>
      <c r="I213" s="24" t="n">
        <f aca="false">'CalLite Replacement'!F19</f>
        <v>29.54841224</v>
      </c>
      <c r="J213" s="24" t="n">
        <f aca="false">'CalLite Replacement'!G19</f>
        <v>63.01101208</v>
      </c>
      <c r="K213" s="24" t="n">
        <f aca="false">'CalLite Replacement'!H43</f>
        <v>6.231</v>
      </c>
      <c r="L213" s="24" t="n">
        <f aca="false">'CalLite Replacement'!I24</f>
        <v>85</v>
      </c>
      <c r="M213" s="24" t="n">
        <f aca="false">'CalLite Replacement'!J76</f>
        <v>86.98617111</v>
      </c>
      <c r="N213" s="24" t="n">
        <f aca="false">'CalLite Replacement'!K61</f>
        <v>112.8088278</v>
      </c>
      <c r="O213" s="24" t="n">
        <f aca="false">'CalLite Replacement'!L61</f>
        <v>85.03393913</v>
      </c>
      <c r="P213" s="24" t="n">
        <f aca="false">'CalLite Replacement'!M61</f>
        <v>47.55825394</v>
      </c>
      <c r="Q213" s="24" t="n">
        <f aca="false">'CalLite Replacement'!N61</f>
        <v>12.76102367</v>
      </c>
      <c r="R213" s="24" t="n">
        <f aca="false">'CalLite Replacement'!O88</f>
        <v>1496</v>
      </c>
      <c r="S213" s="24" t="n">
        <f aca="false">'CalLite Replacement'!P90</f>
        <v>151.4</v>
      </c>
      <c r="T213" s="24" t="n">
        <f aca="false">'CalLite Replacement'!Q61</f>
        <v>40.4152355</v>
      </c>
      <c r="U213" s="39" t="n">
        <v>149</v>
      </c>
      <c r="V213" s="24" t="n">
        <f aca="false">'CalLite Replacement'!R61</f>
        <v>8.592940615</v>
      </c>
      <c r="W213" s="24" t="n">
        <f aca="false">'CalLite Replacement'!S256</f>
        <v>5198</v>
      </c>
      <c r="X213" s="24" t="n">
        <f aca="false">'CalLite Replacement'!T71</f>
        <v>4176</v>
      </c>
      <c r="Y213" s="24" t="n">
        <f aca="false">'CalLite Replacement'!U51</f>
        <v>9316</v>
      </c>
      <c r="Z213" s="24" t="n">
        <f aca="false">'CalLite Replacement'!V94</f>
        <v>516.3</v>
      </c>
      <c r="AA213" s="24" t="n">
        <f aca="false">'CalLite Replacement'!W167</f>
        <v>865.2</v>
      </c>
      <c r="AB213" s="24" t="n">
        <f aca="false">'CalLite Replacement'!X173</f>
        <v>226.3</v>
      </c>
      <c r="AC213" s="24" t="n">
        <f aca="false">'CalLite Replacement'!Y19</f>
        <v>98.80797615</v>
      </c>
      <c r="AD213" s="24" t="n">
        <f aca="false">'CalLite Replacement'!Z61</f>
        <v>39.32493676</v>
      </c>
      <c r="AE213" s="24" t="n">
        <f aca="false">'CalLite Replacement'!AA63</f>
        <v>150</v>
      </c>
      <c r="AF213" s="24" t="n">
        <f aca="false">'CalLite Replacement'!AB110</f>
        <v>569.7</v>
      </c>
    </row>
    <row r="214" customFormat="false" ht="15" hidden="false" customHeight="false" outlineLevel="0" collapsed="false">
      <c r="A214" s="40" t="n">
        <v>14731</v>
      </c>
      <c r="B214" s="24" t="n">
        <f aca="false">B213+1</f>
        <v>208</v>
      </c>
      <c r="C214" s="17" t="n">
        <f aca="false">B214/($B$1+1)</f>
        <v>0.784905660377359</v>
      </c>
      <c r="D214" s="24" t="n">
        <f aca="false">'CalLite Replacement'!B266</f>
        <v>850.1</v>
      </c>
      <c r="E214" s="24" t="n">
        <f aca="false">'CalLite Replacement'!C215</f>
        <v>18.92463892</v>
      </c>
      <c r="F214" s="24" t="n">
        <f aca="false">'CalLite Replacement'!D215</f>
        <v>62.64491078</v>
      </c>
      <c r="G214" s="38" t="n">
        <v>4.49049180327869</v>
      </c>
      <c r="H214" s="24" t="n">
        <f aca="false">'CalLite Replacement'!E97</f>
        <v>25.50979199</v>
      </c>
      <c r="I214" s="24" t="n">
        <f aca="false">'CalLite Replacement'!F107</f>
        <v>29.47391142</v>
      </c>
      <c r="J214" s="24" t="n">
        <f aca="false">'CalLite Replacement'!G107</f>
        <v>62.85214155</v>
      </c>
      <c r="K214" s="24" t="n">
        <f aca="false">'CalLite Replacement'!H38</f>
        <v>5.994</v>
      </c>
      <c r="L214" s="24" t="n">
        <f aca="false">'CalLite Replacement'!I35</f>
        <v>85</v>
      </c>
      <c r="M214" s="24" t="n">
        <f aca="false">'CalLite Replacement'!J205</f>
        <v>83.04015277</v>
      </c>
      <c r="N214" s="24" t="n">
        <f aca="false">'CalLite Replacement'!K215</f>
        <v>112.0029623</v>
      </c>
      <c r="O214" s="24" t="n">
        <f aca="false">'CalLite Replacement'!L215</f>
        <v>84.42648734</v>
      </c>
      <c r="P214" s="24" t="n">
        <f aca="false">'CalLite Replacement'!M215</f>
        <v>47.21851493</v>
      </c>
      <c r="Q214" s="24" t="n">
        <f aca="false">'CalLite Replacement'!N215</f>
        <v>12.66986352</v>
      </c>
      <c r="R214" s="24" t="n">
        <f aca="false">'CalLite Replacement'!O49</f>
        <v>1495</v>
      </c>
      <c r="S214" s="24" t="n">
        <f aca="false">'CalLite Replacement'!P53</f>
        <v>151.2</v>
      </c>
      <c r="T214" s="24" t="n">
        <f aca="false">'CalLite Replacement'!Q215</f>
        <v>40.12652364</v>
      </c>
      <c r="U214" s="39" t="n">
        <v>140</v>
      </c>
      <c r="V214" s="24" t="n">
        <f aca="false">'CalLite Replacement'!R215</f>
        <v>8.531555747</v>
      </c>
      <c r="W214" s="24" t="n">
        <f aca="false">'CalLite Replacement'!S230</f>
        <v>5150</v>
      </c>
      <c r="X214" s="24" t="n">
        <f aca="false">'CalLite Replacement'!T49</f>
        <v>4117</v>
      </c>
      <c r="Y214" s="24" t="n">
        <f aca="false">'CalLite Replacement'!U216</f>
        <v>9315</v>
      </c>
      <c r="Z214" s="24" t="n">
        <f aca="false">'CalLite Replacement'!V113</f>
        <v>513.8</v>
      </c>
      <c r="AA214" s="24" t="n">
        <f aca="false">'CalLite Replacement'!W232</f>
        <v>855.2</v>
      </c>
      <c r="AB214" s="24" t="n">
        <f aca="false">'CalLite Replacement'!X185</f>
        <v>226.1</v>
      </c>
      <c r="AC214" s="24" t="n">
        <f aca="false">'CalLite Replacement'!Y107</f>
        <v>98.55885025</v>
      </c>
      <c r="AD214" s="24" t="n">
        <f aca="false">'CalLite Replacement'!Z215</f>
        <v>39.0440136</v>
      </c>
      <c r="AE214" s="24" t="n">
        <f aca="false">'CalLite Replacement'!AA66</f>
        <v>150</v>
      </c>
      <c r="AF214" s="24" t="n">
        <f aca="false">'CalLite Replacement'!AB50</f>
        <v>566.9</v>
      </c>
    </row>
    <row r="215" customFormat="false" ht="15" hidden="false" customHeight="false" outlineLevel="0" collapsed="false">
      <c r="A215" s="40" t="n">
        <v>14762</v>
      </c>
      <c r="B215" s="24" t="n">
        <f aca="false">B214+1</f>
        <v>209</v>
      </c>
      <c r="C215" s="17" t="n">
        <f aca="false">B215/($B$1+1)</f>
        <v>0.788679245283019</v>
      </c>
      <c r="D215" s="24" t="n">
        <f aca="false">'CalLite Replacement'!B233</f>
        <v>841</v>
      </c>
      <c r="E215" s="24" t="n">
        <f aca="false">'CalLite Replacement'!C202</f>
        <v>18.66873515</v>
      </c>
      <c r="F215" s="24" t="n">
        <f aca="false">'CalLite Replacement'!D202</f>
        <v>61.79781038</v>
      </c>
      <c r="G215" s="38" t="n">
        <v>4.45540983606557</v>
      </c>
      <c r="H215" s="24" t="n">
        <f aca="false">'CalLite Replacement'!E206</f>
        <v>24.99698009</v>
      </c>
      <c r="I215" s="24" t="n">
        <f aca="false">'CalLite Replacement'!F81</f>
        <v>29.3769187</v>
      </c>
      <c r="J215" s="24" t="n">
        <f aca="false">'CalLite Replacement'!G81</f>
        <v>62.64530778</v>
      </c>
      <c r="K215" s="24" t="n">
        <f aca="false">'CalLite Replacement'!H158</f>
        <v>5.681</v>
      </c>
      <c r="L215" s="24" t="n">
        <f aca="false">'CalLite Replacement'!I36</f>
        <v>85</v>
      </c>
      <c r="M215" s="24" t="n">
        <f aca="false">'CalLite Replacement'!J38</f>
        <v>82.92303139</v>
      </c>
      <c r="N215" s="24" t="n">
        <f aca="false">'CalLite Replacement'!K202</f>
        <v>110.4884298</v>
      </c>
      <c r="O215" s="24" t="n">
        <f aca="false">'CalLite Replacement'!L202</f>
        <v>83.28485093</v>
      </c>
      <c r="P215" s="24" t="n">
        <f aca="false">'CalLite Replacement'!M202</f>
        <v>46.58001417</v>
      </c>
      <c r="Q215" s="24" t="n">
        <f aca="false">'CalLite Replacement'!N202</f>
        <v>12.4985384</v>
      </c>
      <c r="R215" s="24" t="n">
        <f aca="false">'CalLite Replacement'!O38</f>
        <v>1494</v>
      </c>
      <c r="S215" s="24" t="n">
        <f aca="false">'CalLite Replacement'!P167</f>
        <v>150.5</v>
      </c>
      <c r="T215" s="24" t="n">
        <f aca="false">'CalLite Replacement'!Q202</f>
        <v>39.58392259</v>
      </c>
      <c r="U215" s="39" t="n">
        <v>128</v>
      </c>
      <c r="V215" s="24" t="n">
        <f aca="false">'CalLite Replacement'!R202</f>
        <v>8.416189882</v>
      </c>
      <c r="W215" s="24" t="n">
        <f aca="false">'CalLite Replacement'!S27</f>
        <v>5134</v>
      </c>
      <c r="X215" s="24" t="n">
        <f aca="false">'CalLite Replacement'!T170</f>
        <v>4112</v>
      </c>
      <c r="Y215" s="24" t="n">
        <f aca="false">'CalLite Replacement'!U146</f>
        <v>9279</v>
      </c>
      <c r="Z215" s="24" t="n">
        <f aca="false">'CalLite Replacement'!V30</f>
        <v>500.6</v>
      </c>
      <c r="AA215" s="24" t="n">
        <f aca="false">'CalLite Replacement'!W110</f>
        <v>853.6</v>
      </c>
      <c r="AB215" s="24" t="n">
        <f aca="false">'CalLite Replacement'!X29</f>
        <v>225.9</v>
      </c>
      <c r="AC215" s="24" t="n">
        <f aca="false">'CalLite Replacement'!Y81</f>
        <v>98.23451286</v>
      </c>
      <c r="AD215" s="24" t="n">
        <f aca="false">'CalLite Replacement'!Z202</f>
        <v>38.51605053</v>
      </c>
      <c r="AE215" s="24" t="n">
        <f aca="false">'CalLite Replacement'!AA67</f>
        <v>150</v>
      </c>
      <c r="AF215" s="24" t="n">
        <f aca="false">'CalLite Replacement'!AB230</f>
        <v>559.7</v>
      </c>
    </row>
    <row r="216" customFormat="false" ht="15" hidden="false" customHeight="false" outlineLevel="0" collapsed="false">
      <c r="A216" s="40" t="n">
        <v>14792</v>
      </c>
      <c r="B216" s="24" t="n">
        <f aca="false">B215+1</f>
        <v>210</v>
      </c>
      <c r="C216" s="17" t="n">
        <f aca="false">B216/($B$1+1)</f>
        <v>0.792452830188679</v>
      </c>
      <c r="D216" s="24" t="n">
        <f aca="false">'CalLite Replacement'!B183</f>
        <v>822.5</v>
      </c>
      <c r="E216" s="24" t="n">
        <f aca="false">'CalLite Replacement'!C109</f>
        <v>18.65456468</v>
      </c>
      <c r="F216" s="24" t="n">
        <f aca="false">'CalLite Replacement'!D109</f>
        <v>61.75090288</v>
      </c>
      <c r="G216" s="38" t="n">
        <v>4.28</v>
      </c>
      <c r="H216" s="24" t="n">
        <f aca="false">'CalLite Replacement'!E156</f>
        <v>24.13871085</v>
      </c>
      <c r="I216" s="24" t="n">
        <f aca="false">'CalLite Replacement'!F84</f>
        <v>28.77115559</v>
      </c>
      <c r="J216" s="24" t="n">
        <f aca="false">'CalLite Replacement'!G84</f>
        <v>61.35353797</v>
      </c>
      <c r="K216" s="24" t="n">
        <f aca="false">'CalLite Replacement'!H134</f>
        <v>5.595</v>
      </c>
      <c r="L216" s="24" t="n">
        <f aca="false">'CalLite Replacement'!I47</f>
        <v>85</v>
      </c>
      <c r="M216" s="24" t="n">
        <f aca="false">'CalLite Replacement'!J204</f>
        <v>82.83412767</v>
      </c>
      <c r="N216" s="24" t="n">
        <f aca="false">'CalLite Replacement'!K109</f>
        <v>110.4045637</v>
      </c>
      <c r="O216" s="24" t="n">
        <f aca="false">'CalLite Replacement'!L109</f>
        <v>83.22163373</v>
      </c>
      <c r="P216" s="24" t="n">
        <f aca="false">'CalLite Replacement'!M109</f>
        <v>46.54465771</v>
      </c>
      <c r="Q216" s="24" t="n">
        <f aca="false">'CalLite Replacement'!N109</f>
        <v>12.48905141</v>
      </c>
      <c r="R216" s="24" t="n">
        <f aca="false">'CalLite Replacement'!O50</f>
        <v>1494</v>
      </c>
      <c r="S216" s="24" t="n">
        <f aca="false">'CalLite Replacement'!P40</f>
        <v>150.1</v>
      </c>
      <c r="T216" s="24" t="n">
        <f aca="false">'CalLite Replacement'!Q109</f>
        <v>39.55387649</v>
      </c>
      <c r="U216" s="39" t="n">
        <v>128</v>
      </c>
      <c r="V216" s="24" t="n">
        <f aca="false">'CalLite Replacement'!R109</f>
        <v>8.40980159</v>
      </c>
      <c r="W216" s="24" t="n">
        <f aca="false">'CalLite Replacement'!S56</f>
        <v>5114</v>
      </c>
      <c r="X216" s="24" t="n">
        <f aca="false">'CalLite Replacement'!T75</f>
        <v>4076</v>
      </c>
      <c r="Y216" s="24" t="n">
        <f aca="false">'CalLite Replacement'!U75</f>
        <v>9230</v>
      </c>
      <c r="Z216" s="24" t="n">
        <f aca="false">'CalLite Replacement'!V57</f>
        <v>494.6</v>
      </c>
      <c r="AA216" s="24" t="n">
        <f aca="false">'CalLite Replacement'!W273</f>
        <v>831.5</v>
      </c>
      <c r="AB216" s="24" t="n">
        <f aca="false">'CalLite Replacement'!X233</f>
        <v>225.8</v>
      </c>
      <c r="AC216" s="24" t="n">
        <f aca="false">'CalLite Replacement'!Y84</f>
        <v>96.20888027</v>
      </c>
      <c r="AD216" s="24" t="n">
        <f aca="false">'CalLite Replacement'!Z109</f>
        <v>38.486815</v>
      </c>
      <c r="AE216" s="24" t="n">
        <f aca="false">'CalLite Replacement'!AA75</f>
        <v>150</v>
      </c>
      <c r="AF216" s="24" t="n">
        <f aca="false">'CalLite Replacement'!AB158</f>
        <v>559.1</v>
      </c>
    </row>
    <row r="217" customFormat="false" ht="15" hidden="false" customHeight="false" outlineLevel="0" collapsed="false">
      <c r="A217" s="40" t="n">
        <v>14823</v>
      </c>
      <c r="B217" s="24" t="n">
        <f aca="false">B216+1</f>
        <v>211</v>
      </c>
      <c r="C217" s="17" t="n">
        <f aca="false">B217/($B$1+1)</f>
        <v>0.79622641509434</v>
      </c>
      <c r="D217" s="24" t="n">
        <f aca="false">'CalLite Replacement'!B265</f>
        <v>821.1</v>
      </c>
      <c r="E217" s="24" t="n">
        <f aca="false">'CalLite Replacement'!C263</f>
        <v>18.58637698</v>
      </c>
      <c r="F217" s="24" t="n">
        <f aca="false">'CalLite Replacement'!D263</f>
        <v>61.52518588</v>
      </c>
      <c r="G217" s="38" t="n">
        <v>4.24491803278689</v>
      </c>
      <c r="H217" s="24" t="n">
        <f aca="false">'CalLite Replacement'!E73</f>
        <v>23.50488515</v>
      </c>
      <c r="I217" s="24" t="n">
        <f aca="false">'CalLite Replacement'!F153</f>
        <v>28.69511177</v>
      </c>
      <c r="J217" s="24" t="n">
        <f aca="false">'CalLite Replacement'!G153</f>
        <v>61.19137706</v>
      </c>
      <c r="K217" s="24" t="n">
        <f aca="false">'CalLite Replacement'!H182</f>
        <v>5.545</v>
      </c>
      <c r="L217" s="24" t="n">
        <f aca="false">'CalLite Replacement'!I48</f>
        <v>85</v>
      </c>
      <c r="M217" s="24" t="n">
        <f aca="false">'CalLite Replacement'!J132</f>
        <v>79.90425081</v>
      </c>
      <c r="N217" s="24" t="n">
        <f aca="false">'CalLite Replacement'!K263</f>
        <v>110.0010039</v>
      </c>
      <c r="O217" s="24" t="n">
        <f aca="false">'CalLite Replacement'!L263</f>
        <v>82.91743514</v>
      </c>
      <c r="P217" s="24" t="n">
        <f aca="false">'CalLite Replacement'!M263</f>
        <v>46.37452383</v>
      </c>
      <c r="Q217" s="24" t="n">
        <f aca="false">'CalLite Replacement'!N263</f>
        <v>12.4434004</v>
      </c>
      <c r="R217" s="24" t="n">
        <f aca="false">'CalLite Replacement'!O278</f>
        <v>1494</v>
      </c>
      <c r="S217" s="24" t="n">
        <f aca="false">'CalLite Replacement'!P99</f>
        <v>149.7</v>
      </c>
      <c r="T217" s="24" t="n">
        <f aca="false">'CalLite Replacement'!Q263</f>
        <v>39.40929589</v>
      </c>
      <c r="U217" s="39" t="n">
        <v>121</v>
      </c>
      <c r="V217" s="24" t="n">
        <f aca="false">'CalLite Replacement'!R263</f>
        <v>8.379061389</v>
      </c>
      <c r="W217" s="24" t="n">
        <f aca="false">'CalLite Replacement'!S145</f>
        <v>5108</v>
      </c>
      <c r="X217" s="24" t="n">
        <f aca="false">'CalLite Replacement'!T135</f>
        <v>4057</v>
      </c>
      <c r="Y217" s="24" t="n">
        <f aca="false">'CalLite Replacement'!U47</f>
        <v>9227</v>
      </c>
      <c r="Z217" s="24" t="n">
        <f aca="false">'CalLite Replacement'!V45</f>
        <v>491.2</v>
      </c>
      <c r="AA217" s="24" t="n">
        <f aca="false">'CalLite Replacement'!W74</f>
        <v>802.3</v>
      </c>
      <c r="AB217" s="24" t="n">
        <f aca="false">'CalLite Replacement'!X245</f>
        <v>225.8</v>
      </c>
      <c r="AC217" s="24" t="n">
        <f aca="false">'CalLite Replacement'!Y153</f>
        <v>95.95459469</v>
      </c>
      <c r="AD217" s="24" t="n">
        <f aca="false">'CalLite Replacement'!Z263</f>
        <v>38.34613481</v>
      </c>
      <c r="AE217" s="24" t="n">
        <f aca="false">'CalLite Replacement'!AA78</f>
        <v>150</v>
      </c>
      <c r="AF217" s="24" t="n">
        <f aca="false">'CalLite Replacement'!AB160</f>
        <v>558.4</v>
      </c>
    </row>
    <row r="218" customFormat="false" ht="15" hidden="false" customHeight="false" outlineLevel="0" collapsed="false">
      <c r="A218" s="40" t="n">
        <v>14854</v>
      </c>
      <c r="B218" s="24" t="n">
        <f aca="false">B217+1</f>
        <v>212</v>
      </c>
      <c r="C218" s="17" t="n">
        <f aca="false">B218/($B$1+1)</f>
        <v>0.8</v>
      </c>
      <c r="D218" s="24" t="n">
        <f aca="false">'CalLite Replacement'!B30</f>
        <v>810.5</v>
      </c>
      <c r="E218" s="24" t="n">
        <f aca="false">'CalLite Replacement'!C70</f>
        <v>18.47717604</v>
      </c>
      <c r="F218" s="24" t="n">
        <f aca="false">'CalLite Replacement'!D70</f>
        <v>61.16370565</v>
      </c>
      <c r="G218" s="38" t="n">
        <v>4.22737704918033</v>
      </c>
      <c r="H218" s="24" t="n">
        <f aca="false">'CalLite Replacement'!E205</f>
        <v>22.58267575</v>
      </c>
      <c r="I218" s="24" t="n">
        <f aca="false">'CalLite Replacement'!F118</f>
        <v>28.16872694</v>
      </c>
      <c r="J218" s="24" t="n">
        <f aca="false">'CalLite Replacement'!G118</f>
        <v>60.0688788</v>
      </c>
      <c r="K218" s="24" t="n">
        <f aca="false">'CalLite Replacement'!H82</f>
        <v>5.544</v>
      </c>
      <c r="L218" s="24" t="n">
        <f aca="false">'CalLite Replacement'!I59</f>
        <v>85</v>
      </c>
      <c r="M218" s="24" t="n">
        <f aca="false">'CalLite Replacement'!J229</f>
        <v>76.03424186</v>
      </c>
      <c r="N218" s="24" t="n">
        <f aca="false">'CalLite Replacement'!K70</f>
        <v>109.3547126</v>
      </c>
      <c r="O218" s="24" t="n">
        <f aca="false">'CalLite Replacement'!L70</f>
        <v>82.43026858</v>
      </c>
      <c r="P218" s="24" t="n">
        <f aca="false">'CalLite Replacement'!M70</f>
        <v>46.10205861</v>
      </c>
      <c r="Q218" s="24" t="n">
        <f aca="false">'CalLite Replacement'!N70</f>
        <v>12.37029143</v>
      </c>
      <c r="R218" s="24" t="n">
        <f aca="false">'CalLite Replacement'!O73</f>
        <v>1493</v>
      </c>
      <c r="S218" s="24" t="n">
        <f aca="false">'CalLite Replacement'!P66</f>
        <v>149.5</v>
      </c>
      <c r="T218" s="24" t="n">
        <f aca="false">'CalLite Replacement'!Q70</f>
        <v>39.17775362</v>
      </c>
      <c r="U218" s="39" t="n">
        <v>103</v>
      </c>
      <c r="V218" s="24" t="n">
        <f aca="false">'CalLite Replacement'!R70</f>
        <v>8.329831712</v>
      </c>
      <c r="W218" s="24" t="n">
        <f aca="false">'CalLite Replacement'!S84</f>
        <v>5107</v>
      </c>
      <c r="X218" s="24" t="n">
        <f aca="false">'CalLite Replacement'!T58</f>
        <v>4041</v>
      </c>
      <c r="Y218" s="24" t="n">
        <f aca="false">'CalLite Replacement'!U88</f>
        <v>9210</v>
      </c>
      <c r="Z218" s="24" t="n">
        <f aca="false">'CalLite Replacement'!V93</f>
        <v>489.9</v>
      </c>
      <c r="AA218" s="24" t="n">
        <f aca="false">'CalLite Replacement'!W275</f>
        <v>792.7</v>
      </c>
      <c r="AB218" s="24" t="n">
        <f aca="false">'CalLite Replacement'!X257</f>
        <v>225.8</v>
      </c>
      <c r="AC218" s="24" t="n">
        <f aca="false">'CalLite Replacement'!Y118</f>
        <v>94.19439789</v>
      </c>
      <c r="AD218" s="24" t="n">
        <f aca="false">'CalLite Replacement'!Z70</f>
        <v>38.12083896</v>
      </c>
      <c r="AE218" s="24" t="n">
        <f aca="false">'CalLite Replacement'!AA79</f>
        <v>150</v>
      </c>
      <c r="AF218" s="24" t="n">
        <f aca="false">'CalLite Replacement'!AB161</f>
        <v>558.1</v>
      </c>
    </row>
    <row r="219" customFormat="false" ht="15" hidden="false" customHeight="false" outlineLevel="0" collapsed="false">
      <c r="A219" s="40" t="n">
        <v>14884</v>
      </c>
      <c r="B219" s="24" t="n">
        <f aca="false">B218+1</f>
        <v>213</v>
      </c>
      <c r="C219" s="17" t="n">
        <f aca="false">B219/($B$1+1)</f>
        <v>0.80377358490566</v>
      </c>
      <c r="D219" s="24" t="n">
        <f aca="false">'CalLite Replacement'!B261</f>
        <v>794.6</v>
      </c>
      <c r="E219" s="24" t="n">
        <f aca="false">'CalLite Replacement'!C97</f>
        <v>18.19828411</v>
      </c>
      <c r="F219" s="24" t="n">
        <f aca="false">'CalLite Replacement'!D97</f>
        <v>60.24050915</v>
      </c>
      <c r="G219" s="38" t="n">
        <v>4.17475409836066</v>
      </c>
      <c r="H219" s="24" t="n">
        <f aca="false">'CalLite Replacement'!E169</f>
        <v>22.41330996</v>
      </c>
      <c r="I219" s="24" t="n">
        <f aca="false">'CalLite Replacement'!F83</f>
        <v>27.91960849</v>
      </c>
      <c r="J219" s="24" t="n">
        <f aca="false">'CalLite Replacement'!G83</f>
        <v>59.53764195</v>
      </c>
      <c r="K219" s="24" t="n">
        <f aca="false">'CalLite Replacement'!H254</f>
        <v>5.475</v>
      </c>
      <c r="L219" s="24" t="n">
        <f aca="false">'CalLite Replacement'!I60</f>
        <v>85</v>
      </c>
      <c r="M219" s="24" t="n">
        <f aca="false">'CalLite Replacement'!J36</f>
        <v>73.83971174</v>
      </c>
      <c r="N219" s="24" t="n">
        <f aca="false">'CalLite Replacement'!K97</f>
        <v>107.7041277</v>
      </c>
      <c r="O219" s="24" t="n">
        <f aca="false">'CalLite Replacement'!L97</f>
        <v>81.18607753</v>
      </c>
      <c r="P219" s="24" t="n">
        <f aca="false">'CalLite Replacement'!M97</f>
        <v>45.40620052</v>
      </c>
      <c r="Q219" s="24" t="n">
        <f aca="false">'CalLite Replacement'!N97</f>
        <v>12.18357596</v>
      </c>
      <c r="R219" s="24" t="n">
        <f aca="false">'CalLite Replacement'!O74</f>
        <v>1492</v>
      </c>
      <c r="S219" s="24" t="n">
        <f aca="false">'CalLite Replacement'!P63</f>
        <v>147.6</v>
      </c>
      <c r="T219" s="24" t="n">
        <f aca="false">'CalLite Replacement'!Q97</f>
        <v>38.58641004</v>
      </c>
      <c r="U219" s="39" t="n">
        <v>103</v>
      </c>
      <c r="V219" s="24" t="n">
        <f aca="false">'CalLite Replacement'!R97</f>
        <v>8.204102386</v>
      </c>
      <c r="W219" s="24" t="n">
        <f aca="false">'CalLite Replacement'!S61</f>
        <v>5105</v>
      </c>
      <c r="X219" s="24" t="n">
        <f aca="false">'CalLite Replacement'!T143</f>
        <v>4036</v>
      </c>
      <c r="Y219" s="24" t="n">
        <f aca="false">'CalLite Replacement'!U157</f>
        <v>9179</v>
      </c>
      <c r="Z219" s="24" t="n">
        <f aca="false">'CalLite Replacement'!V249</f>
        <v>485.7</v>
      </c>
      <c r="AA219" s="24" t="n">
        <f aca="false">'CalLite Replacement'!W166</f>
        <v>789</v>
      </c>
      <c r="AB219" s="24" t="n">
        <f aca="false">'CalLite Replacement'!X150</f>
        <v>222.1</v>
      </c>
      <c r="AC219" s="24" t="n">
        <f aca="false">'CalLite Replacement'!Y83</f>
        <v>93.36136196</v>
      </c>
      <c r="AD219" s="24" t="n">
        <f aca="false">'CalLite Replacement'!Z97</f>
        <v>37.54544829</v>
      </c>
      <c r="AE219" s="24" t="n">
        <f aca="false">'CalLite Replacement'!AA111</f>
        <v>150</v>
      </c>
      <c r="AF219" s="24" t="n">
        <f aca="false">'CalLite Replacement'!AB135</f>
        <v>544.7</v>
      </c>
    </row>
    <row r="220" customFormat="false" ht="15" hidden="false" customHeight="false" outlineLevel="0" collapsed="false">
      <c r="A220" s="40" t="n">
        <v>14915</v>
      </c>
      <c r="B220" s="24" t="n">
        <f aca="false">B219+1</f>
        <v>214</v>
      </c>
      <c r="C220" s="17" t="n">
        <f aca="false">B220/($B$1+1)</f>
        <v>0.807547169811321</v>
      </c>
      <c r="D220" s="24" t="n">
        <f aca="false">'CalLite Replacement'!B182</f>
        <v>778.5</v>
      </c>
      <c r="E220" s="24" t="n">
        <f aca="false">'CalLite Replacement'!C154</f>
        <v>18.03961549</v>
      </c>
      <c r="F220" s="24" t="n">
        <f aca="false">'CalLite Replacement'!D154</f>
        <v>59.71527951</v>
      </c>
      <c r="G220" s="38" t="n">
        <v>4.17475409836066</v>
      </c>
      <c r="H220" s="24" t="n">
        <f aca="false">'CalLite Replacement'!E141</f>
        <v>21.03763715</v>
      </c>
      <c r="I220" s="24" t="n">
        <f aca="false">'CalLite Replacement'!F168</f>
        <v>27.84217137</v>
      </c>
      <c r="J220" s="24" t="n">
        <f aca="false">'CalLite Replacement'!G168</f>
        <v>59.37250985</v>
      </c>
      <c r="K220" s="24" t="n">
        <f aca="false">'CalLite Replacement'!H122</f>
        <v>5.403</v>
      </c>
      <c r="L220" s="24" t="n">
        <f aca="false">'CalLite Replacement'!I71</f>
        <v>85</v>
      </c>
      <c r="M220" s="24" t="n">
        <f aca="false">'CalLite Replacement'!J35</f>
        <v>73.7938735</v>
      </c>
      <c r="N220" s="24" t="n">
        <f aca="false">'CalLite Replacement'!K154</f>
        <v>106.7650686</v>
      </c>
      <c r="O220" s="24" t="n">
        <f aca="false">'CalLite Replacement'!L154</f>
        <v>80.47822604</v>
      </c>
      <c r="P220" s="24" t="n">
        <f aca="false">'CalLite Replacement'!M154</f>
        <v>45.01030941</v>
      </c>
      <c r="Q220" s="24" t="n">
        <f aca="false">'CalLite Replacement'!N154</f>
        <v>12.07734885</v>
      </c>
      <c r="R220" s="24" t="n">
        <f aca="false">'CalLite Replacement'!O265</f>
        <v>1492</v>
      </c>
      <c r="S220" s="24" t="n">
        <f aca="false">'CalLite Replacement'!P35</f>
        <v>147.1</v>
      </c>
      <c r="T220" s="24" t="n">
        <f aca="false">'CalLite Replacement'!Q154</f>
        <v>38.24997984</v>
      </c>
      <c r="U220" s="39" t="n">
        <v>103</v>
      </c>
      <c r="V220" s="24" t="n">
        <f aca="false">'CalLite Replacement'!R154</f>
        <v>8.13257182</v>
      </c>
      <c r="W220" s="24" t="n">
        <f aca="false">'CalLite Replacement'!S103</f>
        <v>5082</v>
      </c>
      <c r="X220" s="24" t="n">
        <f aca="false">'CalLite Replacement'!T124</f>
        <v>4019</v>
      </c>
      <c r="Y220" s="24" t="n">
        <f aca="false">'CalLite Replacement'!U106</f>
        <v>9162</v>
      </c>
      <c r="Z220" s="24" t="n">
        <f aca="false">'CalLite Replacement'!V50</f>
        <v>463.3</v>
      </c>
      <c r="AA220" s="24" t="n">
        <f aca="false">'CalLite Replacement'!W38</f>
        <v>788.6</v>
      </c>
      <c r="AB220" s="24" t="n">
        <f aca="false">'CalLite Replacement'!X149</f>
        <v>219.5</v>
      </c>
      <c r="AC220" s="24" t="n">
        <f aca="false">'CalLite Replacement'!Y168</f>
        <v>93.10241724</v>
      </c>
      <c r="AD220" s="24" t="n">
        <f aca="false">'CalLite Replacement'!Z154</f>
        <v>37.21809412</v>
      </c>
      <c r="AE220" s="24" t="n">
        <f aca="false">'CalLite Replacement'!AA114</f>
        <v>150</v>
      </c>
      <c r="AF220" s="24" t="n">
        <f aca="false">'CalLite Replacement'!AB23</f>
        <v>518.4</v>
      </c>
    </row>
    <row r="221" customFormat="false" ht="15" hidden="false" customHeight="false" outlineLevel="0" collapsed="false">
      <c r="A221" s="40" t="n">
        <v>14945</v>
      </c>
      <c r="B221" s="24" t="n">
        <f aca="false">B220+1</f>
        <v>215</v>
      </c>
      <c r="C221" s="17" t="n">
        <f aca="false">B221/($B$1+1)</f>
        <v>0.811320754716981</v>
      </c>
      <c r="D221" s="24" t="n">
        <f aca="false">'CalLite Replacement'!B38</f>
        <v>773.1</v>
      </c>
      <c r="E221" s="24" t="n">
        <f aca="false">'CalLite Replacement'!C34</f>
        <v>17.89932961</v>
      </c>
      <c r="F221" s="24" t="n">
        <f aca="false">'CalLite Replacement'!D34</f>
        <v>59.25090095</v>
      </c>
      <c r="G221" s="38" t="n">
        <v>3.94672131147541</v>
      </c>
      <c r="H221" s="24" t="n">
        <f aca="false">'CalLite Replacement'!E109</f>
        <v>19.40102109</v>
      </c>
      <c r="I221" s="24" t="n">
        <f aca="false">'CalLite Replacement'!F61</f>
        <v>27.65011461</v>
      </c>
      <c r="J221" s="24" t="n">
        <f aca="false">'CalLite Replacement'!G61</f>
        <v>58.96295516</v>
      </c>
      <c r="K221" s="24" t="n">
        <f aca="false">'CalLite Replacement'!H41</f>
        <v>5.248</v>
      </c>
      <c r="L221" s="24" t="n">
        <f aca="false">'CalLite Replacement'!I72</f>
        <v>85</v>
      </c>
      <c r="M221" s="24" t="n">
        <f aca="false">'CalLite Replacement'!J49</f>
        <v>73.17762048</v>
      </c>
      <c r="N221" s="24" t="n">
        <f aca="false">'CalLite Replacement'!K34</f>
        <v>105.9348053</v>
      </c>
      <c r="O221" s="24" t="n">
        <f aca="false">'CalLite Replacement'!L34</f>
        <v>79.85238349</v>
      </c>
      <c r="P221" s="24" t="n">
        <f aca="false">'CalLite Replacement'!M34</f>
        <v>44.66028471</v>
      </c>
      <c r="Q221" s="24" t="n">
        <f aca="false">'CalLite Replacement'!N34</f>
        <v>11.98342881</v>
      </c>
      <c r="R221" s="24" t="n">
        <f aca="false">'CalLite Replacement'!O98</f>
        <v>1488</v>
      </c>
      <c r="S221" s="24" t="n">
        <f aca="false">'CalLite Replacement'!P100</f>
        <v>145.9</v>
      </c>
      <c r="T221" s="24" t="n">
        <f aca="false">'CalLite Replacement'!Q34</f>
        <v>37.95252715</v>
      </c>
      <c r="U221" s="39" t="n">
        <v>93</v>
      </c>
      <c r="V221" s="24" t="n">
        <f aca="false">'CalLite Replacement'!R34</f>
        <v>8.069328509</v>
      </c>
      <c r="W221" s="24" t="n">
        <f aca="false">'CalLite Replacement'!S65</f>
        <v>5079</v>
      </c>
      <c r="X221" s="24" t="n">
        <f aca="false">'CalLite Replacement'!T60</f>
        <v>4008</v>
      </c>
      <c r="Y221" s="24" t="n">
        <f aca="false">'CalLite Replacement'!U170</f>
        <v>9145</v>
      </c>
      <c r="Z221" s="24" t="n">
        <f aca="false">'CalLite Replacement'!V137</f>
        <v>459.9</v>
      </c>
      <c r="AA221" s="24" t="n">
        <f aca="false">'CalLite Replacement'!W261</f>
        <v>777</v>
      </c>
      <c r="AB221" s="24" t="n">
        <f aca="false">'CalLite Replacement'!X52</f>
        <v>217.3</v>
      </c>
      <c r="AC221" s="24" t="n">
        <f aca="false">'CalLite Replacement'!Y61</f>
        <v>92.46019187</v>
      </c>
      <c r="AD221" s="24" t="n">
        <f aca="false">'CalLite Replacement'!Z34</f>
        <v>36.92866593</v>
      </c>
      <c r="AE221" s="24" t="n">
        <f aca="false">'CalLite Replacement'!AA115</f>
        <v>150</v>
      </c>
      <c r="AF221" s="24" t="n">
        <f aca="false">'CalLite Replacement'!AB194</f>
        <v>517.6</v>
      </c>
    </row>
    <row r="222" customFormat="false" ht="15" hidden="false" customHeight="false" outlineLevel="0" collapsed="false">
      <c r="A222" s="40" t="n">
        <v>14976</v>
      </c>
      <c r="B222" s="24" t="n">
        <f aca="false">B221+1</f>
        <v>216</v>
      </c>
      <c r="C222" s="17" t="n">
        <f aca="false">B222/($B$1+1)</f>
        <v>0.815094339622642</v>
      </c>
      <c r="D222" s="24" t="n">
        <f aca="false">'CalLite Replacement'!B171</f>
        <v>680.5</v>
      </c>
      <c r="E222" s="24" t="n">
        <f aca="false">'CalLite Replacement'!C133</f>
        <v>17.8714571</v>
      </c>
      <c r="F222" s="24" t="n">
        <f aca="false">'CalLite Replacement'!D133</f>
        <v>59.15863653</v>
      </c>
      <c r="G222" s="38" t="n">
        <v>3.94672131147541</v>
      </c>
      <c r="H222" s="24" t="n">
        <f aca="false">'CalLite Replacement'!E214</f>
        <v>17.77270472</v>
      </c>
      <c r="I222" s="24" t="n">
        <f aca="false">'CalLite Replacement'!F216</f>
        <v>27.11457426</v>
      </c>
      <c r="J222" s="24" t="n">
        <f aca="false">'CalLite Replacement'!G216</f>
        <v>57.82093307</v>
      </c>
      <c r="K222" s="24" t="n">
        <f aca="false">'CalLite Replacement'!H269</f>
        <v>4.791</v>
      </c>
      <c r="L222" s="24" t="n">
        <f aca="false">'CalLite Replacement'!I83</f>
        <v>85</v>
      </c>
      <c r="M222" s="24" t="n">
        <f aca="false">'CalLite Replacement'!J122</f>
        <v>72.93872739</v>
      </c>
      <c r="N222" s="24" t="n">
        <f aca="false">'CalLite Replacement'!K133</f>
        <v>105.7698455</v>
      </c>
      <c r="O222" s="24" t="n">
        <f aca="false">'CalLite Replacement'!L133</f>
        <v>79.72803881</v>
      </c>
      <c r="P222" s="24" t="n">
        <f aca="false">'CalLite Replacement'!M133</f>
        <v>44.59074053</v>
      </c>
      <c r="Q222" s="24" t="n">
        <f aca="false">'CalLite Replacement'!N133</f>
        <v>11.96476843</v>
      </c>
      <c r="R222" s="24" t="n">
        <f aca="false">'CalLite Replacement'!O90</f>
        <v>1485</v>
      </c>
      <c r="S222" s="24" t="n">
        <f aca="false">'CalLite Replacement'!P58</f>
        <v>145.8</v>
      </c>
      <c r="T222" s="24" t="n">
        <f aca="false">'CalLite Replacement'!Q133</f>
        <v>37.89342817</v>
      </c>
      <c r="U222" s="39" t="n">
        <v>91</v>
      </c>
      <c r="V222" s="24" t="n">
        <f aca="false">'CalLite Replacement'!R133</f>
        <v>8.056763098</v>
      </c>
      <c r="W222" s="24" t="n">
        <f aca="false">'CalLite Replacement'!S258</f>
        <v>5072</v>
      </c>
      <c r="X222" s="24" t="n">
        <f aca="false">'CalLite Replacement'!T88</f>
        <v>3904</v>
      </c>
      <c r="Y222" s="24" t="n">
        <f aca="false">'CalLite Replacement'!U38</f>
        <v>8943</v>
      </c>
      <c r="Z222" s="24" t="n">
        <f aca="false">'CalLite Replacement'!V162</f>
        <v>454.7</v>
      </c>
      <c r="AA222" s="24" t="n">
        <f aca="false">'CalLite Replacement'!W223</f>
        <v>776.7</v>
      </c>
      <c r="AB222" s="24" t="n">
        <f aca="false">'CalLite Replacement'!X126</f>
        <v>214.9</v>
      </c>
      <c r="AC222" s="24" t="n">
        <f aca="false">'CalLite Replacement'!Y216</f>
        <v>90.66937964</v>
      </c>
      <c r="AD222" s="24" t="n">
        <f aca="false">'CalLite Replacement'!Z133</f>
        <v>36.87116129</v>
      </c>
      <c r="AE222" s="24" t="n">
        <f aca="false">'CalLite Replacement'!AA170</f>
        <v>150</v>
      </c>
      <c r="AF222" s="24" t="n">
        <f aca="false">'CalLite Replacement'!AB109</f>
        <v>512.1</v>
      </c>
    </row>
    <row r="223" customFormat="false" ht="15" hidden="false" customHeight="false" outlineLevel="0" collapsed="false">
      <c r="A223" s="40" t="n">
        <v>15007</v>
      </c>
      <c r="B223" s="24" t="n">
        <f aca="false">B222+1</f>
        <v>217</v>
      </c>
      <c r="C223" s="17" t="n">
        <f aca="false">B223/($B$1+1)</f>
        <v>0.818867924528302</v>
      </c>
      <c r="D223" s="24" t="n">
        <f aca="false">'CalLite Replacement'!B43</f>
        <v>636.2</v>
      </c>
      <c r="E223" s="24" t="n">
        <f aca="false">'CalLite Replacement'!C85</f>
        <v>17.86026313</v>
      </c>
      <c r="F223" s="24" t="n">
        <f aca="false">'CalLite Replacement'!D85</f>
        <v>59.12158191</v>
      </c>
      <c r="G223" s="38" t="n">
        <v>3.92918032786885</v>
      </c>
      <c r="H223" s="24" t="n">
        <f aca="false">'CalLite Replacement'!E70</f>
        <v>16.99360619</v>
      </c>
      <c r="I223" s="24" t="n">
        <f aca="false">'CalLite Replacement'!F96</f>
        <v>27.04018799</v>
      </c>
      <c r="J223" s="24" t="n">
        <f aca="false">'CalLite Replacement'!G96</f>
        <v>57.66230681</v>
      </c>
      <c r="K223" s="24" t="n">
        <f aca="false">'CalLite Replacement'!H74</f>
        <v>4.773</v>
      </c>
      <c r="L223" s="24" t="n">
        <f aca="false">'CalLite Replacement'!I84</f>
        <v>85</v>
      </c>
      <c r="M223" s="24" t="n">
        <f aca="false">'CalLite Replacement'!J216</f>
        <v>72.62617752</v>
      </c>
      <c r="N223" s="24" t="n">
        <f aca="false">'CalLite Replacement'!K85</f>
        <v>105.7035955</v>
      </c>
      <c r="O223" s="24" t="n">
        <f aca="false">'CalLite Replacement'!L85</f>
        <v>79.67810034</v>
      </c>
      <c r="P223" s="24" t="n">
        <f aca="false">'CalLite Replacement'!M85</f>
        <v>44.56281066</v>
      </c>
      <c r="Q223" s="24" t="n">
        <f aca="false">'CalLite Replacement'!N85</f>
        <v>11.95727417</v>
      </c>
      <c r="R223" s="24" t="n">
        <f aca="false">'CalLite Replacement'!O97</f>
        <v>1485</v>
      </c>
      <c r="S223" s="24" t="n">
        <f aca="false">'CalLite Replacement'!P44</f>
        <v>144.4</v>
      </c>
      <c r="T223" s="24" t="n">
        <f aca="false">'CalLite Replacement'!Q85</f>
        <v>37.86969323</v>
      </c>
      <c r="U223" s="39" t="n">
        <v>89</v>
      </c>
      <c r="V223" s="24" t="n">
        <f aca="false">'CalLite Replacement'!R85</f>
        <v>8.051716662</v>
      </c>
      <c r="W223" s="24" t="n">
        <f aca="false">'CalLite Replacement'!S122</f>
        <v>5022</v>
      </c>
      <c r="X223" s="24" t="n">
        <f aca="false">'CalLite Replacement'!T94</f>
        <v>3885</v>
      </c>
      <c r="Y223" s="24" t="n">
        <f aca="false">'CalLite Replacement'!U63</f>
        <v>8886</v>
      </c>
      <c r="Z223" s="24" t="n">
        <f aca="false">'CalLite Replacement'!V279</f>
        <v>438.6</v>
      </c>
      <c r="AA223" s="24" t="n">
        <f aca="false">'CalLite Replacement'!W250</f>
        <v>768.3</v>
      </c>
      <c r="AB223" s="24" t="n">
        <f aca="false">'CalLite Replacement'!X138</f>
        <v>214.8</v>
      </c>
      <c r="AC223" s="24" t="n">
        <f aca="false">'CalLite Replacement'!Y96</f>
        <v>90.42063678</v>
      </c>
      <c r="AD223" s="24" t="n">
        <f aca="false">'CalLite Replacement'!Z85</f>
        <v>36.84806666</v>
      </c>
      <c r="AE223" s="24" t="n">
        <f aca="false">'CalLite Replacement'!AA171</f>
        <v>150</v>
      </c>
      <c r="AF223" s="24" t="n">
        <f aca="false">'CalLite Replacement'!AB255</f>
        <v>511</v>
      </c>
    </row>
    <row r="224" customFormat="false" ht="15" hidden="false" customHeight="false" outlineLevel="0" collapsed="false">
      <c r="A224" s="40" t="n">
        <v>15035</v>
      </c>
      <c r="B224" s="24" t="n">
        <f aca="false">B223+1</f>
        <v>218</v>
      </c>
      <c r="C224" s="17" t="n">
        <f aca="false">B224/($B$1+1)</f>
        <v>0.822641509433962</v>
      </c>
      <c r="D224" s="24" t="n">
        <f aca="false">'CalLite Replacement'!B42</f>
        <v>628</v>
      </c>
      <c r="E224" s="24" t="n">
        <f aca="false">'CalLite Replacement'!C60</f>
        <v>17.76401821</v>
      </c>
      <c r="F224" s="24" t="n">
        <f aca="false">'CalLite Replacement'!D60</f>
        <v>58.80298909</v>
      </c>
      <c r="G224" s="38" t="n">
        <v>3.92918032786885</v>
      </c>
      <c r="H224" s="24" t="n">
        <f aca="false">'CalLite Replacement'!E133</f>
        <v>16.09703536</v>
      </c>
      <c r="I224" s="24" t="n">
        <f aca="false">'CalLite Replacement'!F119</f>
        <v>26.9698068</v>
      </c>
      <c r="J224" s="24" t="n">
        <f aca="false">'CalLite Replacement'!G119</f>
        <v>57.51222124</v>
      </c>
      <c r="K224" s="24" t="n">
        <f aca="false">'CalLite Replacement'!H118</f>
        <v>4.709</v>
      </c>
      <c r="L224" s="24" t="n">
        <f aca="false">'CalLite Replacement'!I95</f>
        <v>85</v>
      </c>
      <c r="M224" s="24" t="n">
        <f aca="false">'CalLite Replacement'!J84</f>
        <v>66.72327966</v>
      </c>
      <c r="N224" s="24" t="n">
        <f aca="false">'CalLite Replacement'!K60</f>
        <v>105.1339827</v>
      </c>
      <c r="O224" s="24" t="n">
        <f aca="false">'CalLite Replacement'!L60</f>
        <v>79.24873309</v>
      </c>
      <c r="P224" s="24" t="n">
        <f aca="false">'CalLite Replacement'!M60</f>
        <v>44.32267176</v>
      </c>
      <c r="Q224" s="24" t="n">
        <f aca="false">'CalLite Replacement'!N60</f>
        <v>11.89283913</v>
      </c>
      <c r="R224" s="24" t="n">
        <f aca="false">'CalLite Replacement'!O81</f>
        <v>1477</v>
      </c>
      <c r="S224" s="24" t="n">
        <f aca="false">'CalLite Replacement'!P51</f>
        <v>144.2</v>
      </c>
      <c r="T224" s="24" t="n">
        <f aca="false">'CalLite Replacement'!Q60</f>
        <v>37.66562203</v>
      </c>
      <c r="U224" s="39" t="n">
        <v>83</v>
      </c>
      <c r="V224" s="24" t="n">
        <f aca="false">'CalLite Replacement'!R60</f>
        <v>8.008327783</v>
      </c>
      <c r="W224" s="24" t="n">
        <f aca="false">'CalLite Replacement'!S231</f>
        <v>5022</v>
      </c>
      <c r="X224" s="24" t="n">
        <f aca="false">'CalLite Replacement'!T242</f>
        <v>3882</v>
      </c>
      <c r="Y224" s="24" t="n">
        <f aca="false">'CalLite Replacement'!U253</f>
        <v>8876</v>
      </c>
      <c r="Z224" s="24" t="n">
        <f aca="false">'CalLite Replacement'!V273</f>
        <v>435.8</v>
      </c>
      <c r="AA224" s="24" t="n">
        <f aca="false">'CalLite Replacement'!W249</f>
        <v>757.9</v>
      </c>
      <c r="AB224" s="24" t="n">
        <f aca="false">'CalLite Replacement'!X125</f>
        <v>213.1</v>
      </c>
      <c r="AC224" s="24" t="n">
        <f aca="false">'CalLite Replacement'!Y119</f>
        <v>90.18528661</v>
      </c>
      <c r="AD224" s="24" t="n">
        <f aca="false">'CalLite Replacement'!Z60</f>
        <v>36.64950077</v>
      </c>
      <c r="AE224" s="24" t="n">
        <f aca="false">'CalLite Replacement'!AA174</f>
        <v>150</v>
      </c>
      <c r="AF224" s="24" t="n">
        <f aca="false">'CalLite Replacement'!AB181</f>
        <v>505.3</v>
      </c>
    </row>
    <row r="225" customFormat="false" ht="15" hidden="false" customHeight="false" outlineLevel="0" collapsed="false">
      <c r="A225" s="40" t="n">
        <v>15066</v>
      </c>
      <c r="B225" s="24" t="n">
        <f aca="false">B224+1</f>
        <v>219</v>
      </c>
      <c r="C225" s="17" t="n">
        <f aca="false">B225/($B$1+1)</f>
        <v>0.826415094339623</v>
      </c>
      <c r="D225" s="24" t="n">
        <f aca="false">'CalLite Replacement'!B40</f>
        <v>624.2</v>
      </c>
      <c r="E225" s="24" t="n">
        <f aca="false">'CalLite Replacement'!C82</f>
        <v>17.63895703</v>
      </c>
      <c r="F225" s="24" t="n">
        <f aca="false">'CalLite Replacement'!D82</f>
        <v>58.38900777</v>
      </c>
      <c r="G225" s="38" t="n">
        <v>3.85901639344262</v>
      </c>
      <c r="H225" s="24" t="n">
        <f aca="false">'CalLite Replacement'!E37</f>
        <v>14.80579468</v>
      </c>
      <c r="I225" s="24" t="n">
        <f aca="false">'CalLite Replacement'!F167</f>
        <v>26.21781916</v>
      </c>
      <c r="J225" s="24" t="n">
        <f aca="false">'CalLite Replacement'!G167</f>
        <v>55.90863247</v>
      </c>
      <c r="K225" s="24" t="n">
        <f aca="false">'CalLite Replacement'!H146</f>
        <v>4.685</v>
      </c>
      <c r="L225" s="24" t="n">
        <f aca="false">'CalLite Replacement'!I96</f>
        <v>85</v>
      </c>
      <c r="M225" s="24" t="n">
        <f aca="false">'CalLite Replacement'!J109</f>
        <v>66.19201376</v>
      </c>
      <c r="N225" s="24" t="n">
        <f aca="false">'CalLite Replacement'!K82</f>
        <v>104.3938247</v>
      </c>
      <c r="O225" s="24" t="n">
        <f aca="false">'CalLite Replacement'!L82</f>
        <v>78.69081086</v>
      </c>
      <c r="P225" s="24" t="n">
        <f aca="false">'CalLite Replacement'!M82</f>
        <v>44.01063392</v>
      </c>
      <c r="Q225" s="24" t="n">
        <f aca="false">'CalLite Replacement'!N82</f>
        <v>11.80911187</v>
      </c>
      <c r="R225" s="24" t="n">
        <f aca="false">'CalLite Replacement'!O72</f>
        <v>1475</v>
      </c>
      <c r="S225" s="24" t="n">
        <f aca="false">'CalLite Replacement'!P17</f>
        <v>141.7</v>
      </c>
      <c r="T225" s="24" t="n">
        <f aca="false">'CalLite Replacement'!Q82</f>
        <v>37.40045075</v>
      </c>
      <c r="U225" s="39" t="n">
        <v>82</v>
      </c>
      <c r="V225" s="24" t="n">
        <f aca="false">'CalLite Replacement'!R82</f>
        <v>7.951948029</v>
      </c>
      <c r="W225" s="24" t="n">
        <f aca="false">'CalLite Replacement'!S62</f>
        <v>4967</v>
      </c>
      <c r="X225" s="24" t="n">
        <f aca="false">'CalLite Replacement'!T132</f>
        <v>3877</v>
      </c>
      <c r="Y225" s="24" t="n">
        <f aca="false">'CalLite Replacement'!U158</f>
        <v>8869</v>
      </c>
      <c r="Z225" s="24" t="n">
        <f aca="false">'CalLite Replacement'!V62</f>
        <v>425.3</v>
      </c>
      <c r="AA225" s="24" t="n">
        <f aca="false">'CalLite Replacement'!W47</f>
        <v>751.6</v>
      </c>
      <c r="AB225" s="24" t="n">
        <f aca="false">'CalLite Replacement'!X137</f>
        <v>213.1</v>
      </c>
      <c r="AC225" s="24" t="n">
        <f aca="false">'CalLite Replacement'!Y167</f>
        <v>87.67068869</v>
      </c>
      <c r="AD225" s="24" t="n">
        <f aca="false">'CalLite Replacement'!Z82</f>
        <v>36.39148312</v>
      </c>
      <c r="AE225" s="24" t="n">
        <f aca="false">'CalLite Replacement'!AA266</f>
        <v>150</v>
      </c>
      <c r="AF225" s="24" t="n">
        <f aca="false">'CalLite Replacement'!AB251</f>
        <v>503.9</v>
      </c>
    </row>
    <row r="226" customFormat="false" ht="15" hidden="false" customHeight="false" outlineLevel="0" collapsed="false">
      <c r="A226" s="40" t="n">
        <v>15096</v>
      </c>
      <c r="B226" s="24" t="n">
        <f aca="false">B225+1</f>
        <v>220</v>
      </c>
      <c r="C226" s="17" t="n">
        <f aca="false">B226/($B$1+1)</f>
        <v>0.830188679245283</v>
      </c>
      <c r="D226" s="24" t="n">
        <f aca="false">'CalLite Replacement'!B41</f>
        <v>623.8</v>
      </c>
      <c r="E226" s="24" t="n">
        <f aca="false">'CalLite Replacement'!C94</f>
        <v>17.57334072</v>
      </c>
      <c r="F226" s="24" t="n">
        <f aca="false">'CalLite Replacement'!D94</f>
        <v>58.17180271</v>
      </c>
      <c r="G226" s="38" t="n">
        <v>3.85901639344262</v>
      </c>
      <c r="H226" s="24" t="n">
        <f aca="false">'CalLite Replacement'!E265</f>
        <v>14.64385274</v>
      </c>
      <c r="I226" s="24" t="n">
        <f aca="false">'CalLite Replacement'!F108</f>
        <v>26.02167362</v>
      </c>
      <c r="J226" s="24" t="n">
        <f aca="false">'CalLite Replacement'!G108</f>
        <v>55.49035858</v>
      </c>
      <c r="K226" s="24" t="n">
        <f aca="false">'CalLite Replacement'!H248</f>
        <v>4.428</v>
      </c>
      <c r="L226" s="24" t="n">
        <f aca="false">'CalLite Replacement'!I107</f>
        <v>85</v>
      </c>
      <c r="M226" s="24" t="n">
        <f aca="false">'CalLite Replacement'!J195</f>
        <v>66.01237383</v>
      </c>
      <c r="N226" s="24" t="n">
        <f aca="false">'CalLite Replacement'!K94</f>
        <v>104.0054833</v>
      </c>
      <c r="O226" s="24" t="n">
        <f aca="false">'CalLite Replacement'!L94</f>
        <v>78.3980838</v>
      </c>
      <c r="P226" s="24" t="n">
        <f aca="false">'CalLite Replacement'!M94</f>
        <v>43.8469159</v>
      </c>
      <c r="Q226" s="24" t="n">
        <f aca="false">'CalLite Replacement'!N94</f>
        <v>11.76518239</v>
      </c>
      <c r="R226" s="24" t="n">
        <f aca="false">'CalLite Replacement'!O264</f>
        <v>1471</v>
      </c>
      <c r="S226" s="24" t="n">
        <f aca="false">'CalLite Replacement'!P83</f>
        <v>141.6</v>
      </c>
      <c r="T226" s="24" t="n">
        <f aca="false">'CalLite Replacement'!Q94</f>
        <v>37.26132238</v>
      </c>
      <c r="U226" s="39" t="n">
        <v>62</v>
      </c>
      <c r="V226" s="24" t="n">
        <f aca="false">'CalLite Replacement'!R94</f>
        <v>7.922367061</v>
      </c>
      <c r="W226" s="24" t="n">
        <f aca="false">'CalLite Replacement'!S257</f>
        <v>4962</v>
      </c>
      <c r="X226" s="24" t="n">
        <f aca="false">'CalLite Replacement'!T133</f>
        <v>3877</v>
      </c>
      <c r="Y226" s="24" t="n">
        <f aca="false">'CalLite Replacement'!U193</f>
        <v>8861</v>
      </c>
      <c r="Z226" s="24" t="n">
        <f aca="false">'CalLite Replacement'!V112</f>
        <v>418.4</v>
      </c>
      <c r="AA226" s="24" t="n">
        <f aca="false">'CalLite Replacement'!W98</f>
        <v>748.7</v>
      </c>
      <c r="AB226" s="24" t="n">
        <f aca="false">'CalLite Replacement'!X97</f>
        <v>209.9</v>
      </c>
      <c r="AC226" s="24" t="n">
        <f aca="false">'CalLite Replacement'!Y108</f>
        <v>87.01479069</v>
      </c>
      <c r="AD226" s="24" t="n">
        <f aca="false">'CalLite Replacement'!Z94</f>
        <v>36.25610808</v>
      </c>
      <c r="AE226" s="24" t="n">
        <f aca="false">'CalLite Replacement'!AA267</f>
        <v>150</v>
      </c>
      <c r="AF226" s="24" t="n">
        <f aca="false">'CalLite Replacement'!AB61</f>
        <v>501.9</v>
      </c>
    </row>
    <row r="227" customFormat="false" ht="15" hidden="false" customHeight="false" outlineLevel="0" collapsed="false">
      <c r="A227" s="40" t="n">
        <v>15127</v>
      </c>
      <c r="B227" s="24" t="n">
        <f aca="false">B226+1</f>
        <v>221</v>
      </c>
      <c r="C227" s="17" t="n">
        <f aca="false">B227/($B$1+1)</f>
        <v>0.833962264150943</v>
      </c>
      <c r="D227" s="24" t="n">
        <f aca="false">'CalLite Replacement'!B64</f>
        <v>621.2</v>
      </c>
      <c r="E227" s="24" t="n">
        <f aca="false">'CalLite Replacement'!C264</f>
        <v>17.54940832</v>
      </c>
      <c r="F227" s="24" t="n">
        <f aca="false">'CalLite Replacement'!D264</f>
        <v>58.09258093</v>
      </c>
      <c r="G227" s="38" t="n">
        <v>3.85901639344262</v>
      </c>
      <c r="H227" s="24" t="n">
        <f aca="false">'CalLite Replacement'!E215</f>
        <v>14.42981906</v>
      </c>
      <c r="I227" s="24" t="n">
        <f aca="false">'CalLite Replacement'!F47</f>
        <v>25.58792177</v>
      </c>
      <c r="J227" s="24" t="n">
        <f aca="false">'CalLite Replacement'!G47</f>
        <v>54.56539712</v>
      </c>
      <c r="K227" s="24" t="n">
        <f aca="false">'CalLite Replacement'!H249</f>
        <v>4.422</v>
      </c>
      <c r="L227" s="24" t="n">
        <f aca="false">'CalLite Replacement'!I108</f>
        <v>85</v>
      </c>
      <c r="M227" s="24" t="n">
        <f aca="false">'CalLite Replacement'!J98</f>
        <v>62.13790794</v>
      </c>
      <c r="N227" s="24" t="n">
        <f aca="false">'CalLite Replacement'!K264</f>
        <v>103.8638426</v>
      </c>
      <c r="O227" s="24" t="n">
        <f aca="false">'CalLite Replacement'!L264</f>
        <v>78.29131669</v>
      </c>
      <c r="P227" s="24" t="n">
        <f aca="false">'CalLite Replacement'!M264</f>
        <v>43.7872026</v>
      </c>
      <c r="Q227" s="24" t="n">
        <f aca="false">'CalLite Replacement'!N264</f>
        <v>11.74915987</v>
      </c>
      <c r="R227" s="24" t="n">
        <f aca="false">'CalLite Replacement'!O70</f>
        <v>1470</v>
      </c>
      <c r="S227" s="24" t="n">
        <f aca="false">'CalLite Replacement'!P88</f>
        <v>141.2</v>
      </c>
      <c r="T227" s="24" t="n">
        <f aca="false">'CalLite Replacement'!Q264</f>
        <v>37.21057773</v>
      </c>
      <c r="U227" s="39" t="n">
        <v>36</v>
      </c>
      <c r="V227" s="24" t="n">
        <f aca="false">'CalLite Replacement'!R264</f>
        <v>7.911577916</v>
      </c>
      <c r="W227" s="24" t="n">
        <f aca="false">'CalLite Replacement'!S269</f>
        <v>4959</v>
      </c>
      <c r="X227" s="24" t="n">
        <f aca="false">'CalLite Replacement'!T36</f>
        <v>3874</v>
      </c>
      <c r="Y227" s="24" t="n">
        <f aca="false">'CalLite Replacement'!U86</f>
        <v>8813</v>
      </c>
      <c r="Z227" s="24" t="n">
        <f aca="false">'CalLite Replacement'!V87</f>
        <v>417.2</v>
      </c>
      <c r="AA227" s="24" t="n">
        <f aca="false">'CalLite Replacement'!W105</f>
        <v>733</v>
      </c>
      <c r="AB227" s="24" t="n">
        <f aca="false">'CalLite Replacement'!X55</f>
        <v>202.1</v>
      </c>
      <c r="AC227" s="24" t="n">
        <f aca="false">'CalLite Replacement'!Y47</f>
        <v>85.56435263</v>
      </c>
      <c r="AD227" s="24" t="n">
        <f aca="false">'CalLite Replacement'!Z264</f>
        <v>36.20673239</v>
      </c>
      <c r="AE227" s="24" t="n">
        <f aca="false">'CalLite Replacement'!AA270</f>
        <v>150</v>
      </c>
      <c r="AF227" s="24" t="n">
        <f aca="false">'CalLite Replacement'!AB24</f>
        <v>500</v>
      </c>
    </row>
    <row r="228" customFormat="false" ht="15" hidden="false" customHeight="false" outlineLevel="0" collapsed="false">
      <c r="A228" s="40" t="n">
        <v>15157</v>
      </c>
      <c r="B228" s="24" t="n">
        <f aca="false">B227+1</f>
        <v>222</v>
      </c>
      <c r="C228" s="17" t="n">
        <f aca="false">B228/($B$1+1)</f>
        <v>0.837735849056604</v>
      </c>
      <c r="D228" s="24" t="n">
        <f aca="false">'CalLite Replacement'!B39</f>
        <v>616.2</v>
      </c>
      <c r="E228" s="24" t="n">
        <f aca="false">'CalLite Replacement'!C276</f>
        <v>17.53404798</v>
      </c>
      <c r="F228" s="24" t="n">
        <f aca="false">'CalLite Replacement'!D276</f>
        <v>58.0417347</v>
      </c>
      <c r="G228" s="38" t="n">
        <v>3.84147540983607</v>
      </c>
      <c r="H228" s="24" t="n">
        <f aca="false">'CalLite Replacement'!E48</f>
        <v>13.48241158</v>
      </c>
      <c r="I228" s="24" t="n">
        <f aca="false">'CalLite Replacement'!F180</f>
        <v>25.53641229</v>
      </c>
      <c r="J228" s="24" t="n">
        <f aca="false">'CalLite Replacement'!G180</f>
        <v>54.45555484</v>
      </c>
      <c r="K228" s="24" t="n">
        <f aca="false">'CalLite Replacement'!H237</f>
        <v>4.399</v>
      </c>
      <c r="L228" s="24" t="n">
        <f aca="false">'CalLite Replacement'!I119</f>
        <v>85</v>
      </c>
      <c r="M228" s="24" t="n">
        <f aca="false">'CalLite Replacement'!J134</f>
        <v>60.1000706</v>
      </c>
      <c r="N228" s="24" t="n">
        <f aca="false">'CalLite Replacement'!K276</f>
        <v>103.7729345</v>
      </c>
      <c r="O228" s="24" t="n">
        <f aca="false">'CalLite Replacement'!L276</f>
        <v>78.22279126</v>
      </c>
      <c r="P228" s="24" t="n">
        <f aca="false">'CalLite Replacement'!M276</f>
        <v>43.74887732</v>
      </c>
      <c r="Q228" s="24" t="n">
        <f aca="false">'CalLite Replacement'!N276</f>
        <v>11.73887628</v>
      </c>
      <c r="R228" s="24" t="n">
        <f aca="false">'CalLite Replacement'!O48</f>
        <v>1468</v>
      </c>
      <c r="S228" s="24" t="n">
        <f aca="false">'CalLite Replacement'!P77</f>
        <v>141.1</v>
      </c>
      <c r="T228" s="24" t="n">
        <f aca="false">'CalLite Replacement'!Q276</f>
        <v>37.17800872</v>
      </c>
      <c r="U228" s="39" t="n">
        <v>35</v>
      </c>
      <c r="V228" s="24" t="n">
        <f aca="false">'CalLite Replacement'!R276</f>
        <v>7.904653211</v>
      </c>
      <c r="W228" s="24" t="n">
        <f aca="false">'CalLite Replacement'!S159</f>
        <v>4956</v>
      </c>
      <c r="X228" s="24" t="n">
        <f aca="false">'CalLite Replacement'!T134</f>
        <v>3872</v>
      </c>
      <c r="Y228" s="24" t="n">
        <f aca="false">'CalLite Replacement'!U50</f>
        <v>8752</v>
      </c>
      <c r="Z228" s="24" t="n">
        <f aca="false">'CalLite Replacement'!V136</f>
        <v>392.1</v>
      </c>
      <c r="AA228" s="24" t="n">
        <f aca="false">'CalLite Replacement'!W93</f>
        <v>727.1</v>
      </c>
      <c r="AB228" s="24" t="n">
        <f aca="false">'CalLite Replacement'!X31</f>
        <v>202</v>
      </c>
      <c r="AC228" s="24" t="n">
        <f aca="false">'CalLite Replacement'!Y180</f>
        <v>85.39210824</v>
      </c>
      <c r="AD228" s="24" t="n">
        <f aca="false">'CalLite Replacement'!Z276</f>
        <v>36.175042</v>
      </c>
      <c r="AE228" s="24" t="n">
        <f aca="false">'CalLite Replacement'!AA271</f>
        <v>150</v>
      </c>
      <c r="AF228" s="24" t="n">
        <f aca="false">'CalLite Replacement'!AB25</f>
        <v>500</v>
      </c>
    </row>
    <row r="229" customFormat="false" ht="15" hidden="false" customHeight="false" outlineLevel="0" collapsed="false">
      <c r="A229" s="40" t="n">
        <v>15188</v>
      </c>
      <c r="B229" s="24" t="n">
        <f aca="false">B228+1</f>
        <v>223</v>
      </c>
      <c r="C229" s="17" t="n">
        <f aca="false">B229/($B$1+1)</f>
        <v>0.841509433962264</v>
      </c>
      <c r="D229" s="24" t="n">
        <f aca="false">'CalLite Replacement'!B170</f>
        <v>602.7</v>
      </c>
      <c r="E229" s="24" t="n">
        <f aca="false">'CalLite Replacement'!C49</f>
        <v>17.48532677</v>
      </c>
      <c r="F229" s="24" t="n">
        <f aca="false">'CalLite Replacement'!D49</f>
        <v>57.88045625</v>
      </c>
      <c r="G229" s="38" t="n">
        <v>3.82393442622951</v>
      </c>
      <c r="H229" s="24" t="n">
        <f aca="false">'CalLite Replacement'!E251</f>
        <v>11.6510835</v>
      </c>
      <c r="I229" s="24" t="n">
        <f aca="false">'CalLite Replacement'!F38</f>
        <v>25.28481203</v>
      </c>
      <c r="J229" s="24" t="n">
        <f aca="false">'CalLite Replacement'!G38</f>
        <v>53.9190256</v>
      </c>
      <c r="K229" s="24" t="n">
        <f aca="false">'CalLite Replacement'!H190</f>
        <v>4.349</v>
      </c>
      <c r="L229" s="24" t="n">
        <f aca="false">'CalLite Replacement'!I120</f>
        <v>85</v>
      </c>
      <c r="M229" s="24" t="n">
        <f aca="false">'CalLite Replacement'!J194</f>
        <v>59.97160849</v>
      </c>
      <c r="N229" s="24" t="n">
        <f aca="false">'CalLite Replacement'!K49</f>
        <v>103.4845844</v>
      </c>
      <c r="O229" s="24" t="n">
        <f aca="false">'CalLite Replacement'!L49</f>
        <v>78.00543645</v>
      </c>
      <c r="P229" s="24" t="n">
        <f aca="false">'CalLite Replacement'!M49</f>
        <v>43.62731391</v>
      </c>
      <c r="Q229" s="24" t="n">
        <f aca="false">'CalLite Replacement'!N49</f>
        <v>11.70625789</v>
      </c>
      <c r="R229" s="24" t="n">
        <f aca="false">'CalLite Replacement'!O108</f>
        <v>1467</v>
      </c>
      <c r="S229" s="24" t="n">
        <f aca="false">'CalLite Replacement'!P78</f>
        <v>140.9</v>
      </c>
      <c r="T229" s="24" t="n">
        <f aca="false">'CalLite Replacement'!Q49</f>
        <v>37.07470354</v>
      </c>
      <c r="U229" s="39" t="n">
        <v>24</v>
      </c>
      <c r="V229" s="24" t="n">
        <f aca="false">'CalLite Replacement'!R49</f>
        <v>7.882688841</v>
      </c>
      <c r="W229" s="24" t="n">
        <f aca="false">'CalLite Replacement'!S41</f>
        <v>4945</v>
      </c>
      <c r="X229" s="24" t="n">
        <f aca="false">'CalLite Replacement'!T136</f>
        <v>3872</v>
      </c>
      <c r="Y229" s="24" t="n">
        <f aca="false">'CalLite Replacement'!U60</f>
        <v>8747</v>
      </c>
      <c r="Z229" s="24" t="n">
        <f aca="false">'CalLite Replacement'!V225</f>
        <v>392</v>
      </c>
      <c r="AA229" s="24" t="n">
        <f aca="false">'CalLite Replacement'!W106</f>
        <v>725.6</v>
      </c>
      <c r="AB229" s="24" t="n">
        <f aca="false">'CalLite Replacement'!X139</f>
        <v>202</v>
      </c>
      <c r="AC229" s="24" t="n">
        <f aca="false">'CalLite Replacement'!Y38</f>
        <v>84.55077327</v>
      </c>
      <c r="AD229" s="24" t="n">
        <f aca="false">'CalLite Replacement'!Z49</f>
        <v>36.07452374</v>
      </c>
      <c r="AE229" s="24" t="n">
        <f aca="false">'CalLite Replacement'!AA74</f>
        <v>126</v>
      </c>
      <c r="AF229" s="24" t="n">
        <f aca="false">'CalLite Replacement'!AB26</f>
        <v>500</v>
      </c>
    </row>
    <row r="230" customFormat="false" ht="15" hidden="false" customHeight="false" outlineLevel="0" collapsed="false">
      <c r="A230" s="40" t="n">
        <v>15219</v>
      </c>
      <c r="B230" s="24" t="n">
        <f aca="false">B229+1</f>
        <v>224</v>
      </c>
      <c r="C230" s="17" t="n">
        <f aca="false">B230/($B$1+1)</f>
        <v>0.845283018867925</v>
      </c>
      <c r="D230" s="24" t="n">
        <f aca="false">'CalLite Replacement'!B67</f>
        <v>587.1</v>
      </c>
      <c r="E230" s="24" t="n">
        <f aca="false">'CalLite Replacement'!C46</f>
        <v>17.29798597</v>
      </c>
      <c r="F230" s="24" t="n">
        <f aca="false">'CalLite Replacement'!D46</f>
        <v>57.2603151</v>
      </c>
      <c r="G230" s="38" t="n">
        <v>3.68360655737705</v>
      </c>
      <c r="H230" s="24" t="n">
        <f aca="false">'CalLite Replacement'!E166</f>
        <v>10.70617424</v>
      </c>
      <c r="I230" s="24" t="n">
        <f aca="false">'CalLite Replacement'!F18</f>
        <v>25.2079345</v>
      </c>
      <c r="J230" s="24" t="n">
        <f aca="false">'CalLite Replacement'!G18</f>
        <v>53.75508682</v>
      </c>
      <c r="K230" s="24" t="n">
        <f aca="false">'CalLite Replacement'!H225</f>
        <v>4.254</v>
      </c>
      <c r="L230" s="24" t="n">
        <f aca="false">'CalLite Replacement'!I131</f>
        <v>85</v>
      </c>
      <c r="M230" s="24" t="n">
        <f aca="false">'CalLite Replacement'!J144</f>
        <v>55.89639816</v>
      </c>
      <c r="N230" s="24" t="n">
        <f aca="false">'CalLite Replacement'!K46</f>
        <v>102.3758328</v>
      </c>
      <c r="O230" s="24" t="n">
        <f aca="false">'CalLite Replacement'!L46</f>
        <v>77.16967281</v>
      </c>
      <c r="P230" s="24" t="n">
        <f aca="false">'CalLite Replacement'!M46</f>
        <v>43.15988338</v>
      </c>
      <c r="Q230" s="24" t="n">
        <f aca="false">'CalLite Replacement'!N46</f>
        <v>11.58083503</v>
      </c>
      <c r="R230" s="24" t="n">
        <f aca="false">'CalLite Replacement'!O96</f>
        <v>1463</v>
      </c>
      <c r="S230" s="24" t="n">
        <f aca="false">'CalLite Replacement'!P52</f>
        <v>140.2</v>
      </c>
      <c r="T230" s="24" t="n">
        <f aca="false">'CalLite Replacement'!Q46</f>
        <v>36.6774788</v>
      </c>
      <c r="U230" s="39" t="n">
        <v>21</v>
      </c>
      <c r="V230" s="24" t="n">
        <f aca="false">'CalLite Replacement'!R46</f>
        <v>7.798232359</v>
      </c>
      <c r="W230" s="24" t="n">
        <f aca="false">'CalLite Replacement'!S97</f>
        <v>4931</v>
      </c>
      <c r="X230" s="24" t="n">
        <f aca="false">'CalLite Replacement'!T64</f>
        <v>3825</v>
      </c>
      <c r="Y230" s="24" t="n">
        <f aca="false">'CalLite Replacement'!U218</f>
        <v>8674</v>
      </c>
      <c r="Z230" s="24" t="n">
        <f aca="false">'CalLite Replacement'!V201</f>
        <v>377.2</v>
      </c>
      <c r="AA230" s="24" t="n">
        <f aca="false">'CalLite Replacement'!W34</f>
        <v>705.5</v>
      </c>
      <c r="AB230" s="24" t="n">
        <f aca="false">'CalLite Replacement'!X19</f>
        <v>201.8</v>
      </c>
      <c r="AC230" s="24" t="n">
        <f aca="false">'CalLite Replacement'!Y18</f>
        <v>84.29369979</v>
      </c>
      <c r="AD230" s="24" t="n">
        <f aca="false">'CalLite Replacement'!Z46</f>
        <v>35.6880151</v>
      </c>
      <c r="AE230" s="24" t="n">
        <f aca="false">'CalLite Replacement'!AA110</f>
        <v>126</v>
      </c>
      <c r="AF230" s="24" t="n">
        <f aca="false">'CalLite Replacement'!AB37</f>
        <v>500</v>
      </c>
    </row>
    <row r="231" customFormat="false" ht="15" hidden="false" customHeight="false" outlineLevel="0" collapsed="false">
      <c r="A231" s="40" t="n">
        <v>15249</v>
      </c>
      <c r="B231" s="24" t="n">
        <f aca="false">B230+1</f>
        <v>225</v>
      </c>
      <c r="C231" s="17" t="n">
        <f aca="false">B231/($B$1+1)</f>
        <v>0.849056603773585</v>
      </c>
      <c r="D231" s="24" t="n">
        <f aca="false">'CalLite Replacement'!B53</f>
        <v>580</v>
      </c>
      <c r="E231" s="24" t="n">
        <f aca="false">'CalLite Replacement'!C169</f>
        <v>17.28634865</v>
      </c>
      <c r="F231" s="24" t="n">
        <f aca="false">'CalLite Replacement'!D169</f>
        <v>57.22179289</v>
      </c>
      <c r="G231" s="38" t="n">
        <v>3.64852459016393</v>
      </c>
      <c r="H231" s="24" t="n">
        <f aca="false">'CalLite Replacement'!E239</f>
        <v>9.79826986</v>
      </c>
      <c r="I231" s="24" t="n">
        <f aca="false">'CalLite Replacement'!F206</f>
        <v>24.05146837</v>
      </c>
      <c r="J231" s="24" t="n">
        <f aca="false">'CalLite Replacement'!G206</f>
        <v>51.28896104</v>
      </c>
      <c r="K231" s="24" t="n">
        <f aca="false">'CalLite Replacement'!H213</f>
        <v>4.066</v>
      </c>
      <c r="L231" s="24" t="n">
        <f aca="false">'CalLite Replacement'!I132</f>
        <v>85</v>
      </c>
      <c r="M231" s="24" t="n">
        <f aca="false">'CalLite Replacement'!J169</f>
        <v>55.06688755</v>
      </c>
      <c r="N231" s="24" t="n">
        <f aca="false">'CalLite Replacement'!K169</f>
        <v>102.3069589</v>
      </c>
      <c r="O231" s="24" t="n">
        <f aca="false">'CalLite Replacement'!L169</f>
        <v>77.11775645</v>
      </c>
      <c r="P231" s="24" t="n">
        <f aca="false">'CalLite Replacement'!M169</f>
        <v>43.13084731</v>
      </c>
      <c r="Q231" s="24" t="n">
        <f aca="false">'CalLite Replacement'!N169</f>
        <v>11.57304396</v>
      </c>
      <c r="R231" s="24" t="n">
        <f aca="false">'CalLite Replacement'!O194</f>
        <v>1462</v>
      </c>
      <c r="S231" s="24" t="n">
        <f aca="false">'CalLite Replacement'!P92</f>
        <v>139</v>
      </c>
      <c r="T231" s="24" t="n">
        <f aca="false">'CalLite Replacement'!Q169</f>
        <v>36.65280381</v>
      </c>
      <c r="U231" s="39" t="n">
        <v>11</v>
      </c>
      <c r="V231" s="24" t="n">
        <f aca="false">'CalLite Replacement'!R169</f>
        <v>7.792986052</v>
      </c>
      <c r="W231" s="24" t="n">
        <f aca="false">'CalLite Replacement'!S108</f>
        <v>4922</v>
      </c>
      <c r="X231" s="24" t="n">
        <f aca="false">'CalLite Replacement'!T99</f>
        <v>3824</v>
      </c>
      <c r="Y231" s="24" t="n">
        <f aca="false">'CalLite Replacement'!U134</f>
        <v>8604</v>
      </c>
      <c r="Z231" s="24" t="n">
        <f aca="false">'CalLite Replacement'!V244</f>
        <v>366.6</v>
      </c>
      <c r="AA231" s="24" t="n">
        <f aca="false">'CalLite Replacement'!W225</f>
        <v>703.4</v>
      </c>
      <c r="AB231" s="24" t="n">
        <f aca="false">'CalLite Replacement'!X127</f>
        <v>201.8</v>
      </c>
      <c r="AC231" s="24" t="n">
        <f aca="false">'CalLite Replacement'!Y206</f>
        <v>80.42655199</v>
      </c>
      <c r="AD231" s="24" t="n">
        <f aca="false">'CalLite Replacement'!Z169</f>
        <v>35.66400577</v>
      </c>
      <c r="AE231" s="24" t="n">
        <f aca="false">'CalLite Replacement'!AA34</f>
        <v>75</v>
      </c>
      <c r="AF231" s="24" t="n">
        <f aca="false">'CalLite Replacement'!AB49</f>
        <v>500</v>
      </c>
    </row>
    <row r="232" customFormat="false" ht="15" hidden="false" customHeight="false" outlineLevel="0" collapsed="false">
      <c r="A232" s="40" t="n">
        <v>15280</v>
      </c>
      <c r="B232" s="24" t="n">
        <f aca="false">B231+1</f>
        <v>226</v>
      </c>
      <c r="C232" s="17" t="n">
        <f aca="false">B232/($B$1+1)</f>
        <v>0.852830188679245</v>
      </c>
      <c r="D232" s="24" t="n">
        <f aca="false">'CalLite Replacement'!B66</f>
        <v>578.5</v>
      </c>
      <c r="E232" s="24" t="n">
        <f aca="false">'CalLite Replacement'!C168</f>
        <v>17.25796889</v>
      </c>
      <c r="F232" s="24" t="n">
        <f aca="false">'CalLite Replacement'!D168</f>
        <v>57.12784935</v>
      </c>
      <c r="G232" s="38" t="n">
        <v>3.63098360655738</v>
      </c>
      <c r="H232" s="24" t="n">
        <f aca="false">'CalLite Replacement'!E202</f>
        <v>9.037639143</v>
      </c>
      <c r="I232" s="24" t="n">
        <f aca="false">'CalLite Replacement'!F170</f>
        <v>22.88206275</v>
      </c>
      <c r="J232" s="24" t="n">
        <f aca="false">'CalLite Replacement'!G170</f>
        <v>48.79524222</v>
      </c>
      <c r="K232" s="24" t="n">
        <f aca="false">'CalLite Replacement'!H177</f>
        <v>3.895</v>
      </c>
      <c r="L232" s="24" t="n">
        <f aca="false">'CalLite Replacement'!I143</f>
        <v>85</v>
      </c>
      <c r="M232" s="24" t="n">
        <f aca="false">'CalLite Replacement'!J71</f>
        <v>54.9703311</v>
      </c>
      <c r="N232" s="24" t="n">
        <f aca="false">'CalLite Replacement'!K168</f>
        <v>102.138997</v>
      </c>
      <c r="O232" s="24" t="n">
        <f aca="false">'CalLite Replacement'!L168</f>
        <v>76.99114884</v>
      </c>
      <c r="P232" s="24" t="n">
        <f aca="false">'CalLite Replacement'!M168</f>
        <v>43.0600375</v>
      </c>
      <c r="Q232" s="24" t="n">
        <f aca="false">'CalLite Replacement'!N168</f>
        <v>11.55404398</v>
      </c>
      <c r="R232" s="24" t="n">
        <f aca="false">'CalLite Replacement'!O71</f>
        <v>1461</v>
      </c>
      <c r="S232" s="24" t="n">
        <f aca="false">'CalLite Replacement'!P23</f>
        <v>137.8</v>
      </c>
      <c r="T232" s="24" t="n">
        <f aca="false">'CalLite Replacement'!Q168</f>
        <v>36.59262929</v>
      </c>
      <c r="U232" s="39" t="n">
        <v>11</v>
      </c>
      <c r="V232" s="24" t="n">
        <f aca="false">'CalLite Replacement'!R168</f>
        <v>7.780191963</v>
      </c>
      <c r="W232" s="24" t="n">
        <f aca="false">'CalLite Replacement'!S221</f>
        <v>4884</v>
      </c>
      <c r="X232" s="24" t="n">
        <f aca="false">'CalLite Replacement'!T228</f>
        <v>3810</v>
      </c>
      <c r="Y232" s="24" t="n">
        <f aca="false">'CalLite Replacement'!U25</f>
        <v>8569</v>
      </c>
      <c r="Z232" s="24" t="n">
        <f aca="false">'CalLite Replacement'!V208</f>
        <v>358.2</v>
      </c>
      <c r="AA232" s="24" t="n">
        <f aca="false">'CalLite Replacement'!W259</f>
        <v>699.7</v>
      </c>
      <c r="AB232" s="24" t="n">
        <f aca="false">'CalLite Replacement'!X184</f>
        <v>200.7</v>
      </c>
      <c r="AC232" s="24" t="n">
        <f aca="false">'CalLite Replacement'!Y170</f>
        <v>76.51613536</v>
      </c>
      <c r="AD232" s="24" t="n">
        <f aca="false">'CalLite Replacement'!Z168</f>
        <v>35.6054546</v>
      </c>
      <c r="AE232" s="24" t="n">
        <f aca="false">'CalLite Replacement'!AA35</f>
        <v>75</v>
      </c>
      <c r="AF232" s="24" t="n">
        <f aca="false">'CalLite Replacement'!AB62</f>
        <v>500</v>
      </c>
    </row>
    <row r="233" customFormat="false" ht="15" hidden="false" customHeight="false" outlineLevel="0" collapsed="false">
      <c r="A233" s="40" t="n">
        <v>15310</v>
      </c>
      <c r="B233" s="24" t="n">
        <f aca="false">B232+1</f>
        <v>227</v>
      </c>
      <c r="C233" s="17" t="n">
        <f aca="false">B233/($B$1+1)</f>
        <v>0.856603773584906</v>
      </c>
      <c r="D233" s="24" t="n">
        <f aca="false">'CalLite Replacement'!B52</f>
        <v>572.4</v>
      </c>
      <c r="E233" s="24" t="n">
        <f aca="false">'CalLite Replacement'!C205</f>
        <v>17.2424655</v>
      </c>
      <c r="F233" s="24" t="n">
        <f aca="false">'CalLite Replacement'!D205</f>
        <v>57.07652956</v>
      </c>
      <c r="G233" s="38" t="n">
        <v>3.61344262295082</v>
      </c>
      <c r="H233" s="24" t="n">
        <f aca="false">'CalLite Replacement'!E108</f>
        <v>7.959288954</v>
      </c>
      <c r="I233" s="24" t="n">
        <f aca="false">'CalLite Replacement'!F98</f>
        <v>22.43914962</v>
      </c>
      <c r="J233" s="24" t="n">
        <f aca="false">'CalLite Replacement'!G98</f>
        <v>47.85074461</v>
      </c>
      <c r="K233" s="24" t="n">
        <f aca="false">'CalLite Replacement'!H272</f>
        <v>3.864</v>
      </c>
      <c r="L233" s="24" t="n">
        <f aca="false">'CalLite Replacement'!I144</f>
        <v>85</v>
      </c>
      <c r="M233" s="24" t="n">
        <f aca="false">'CalLite Replacement'!J25</f>
        <v>54.62906835</v>
      </c>
      <c r="N233" s="24" t="n">
        <f aca="false">'CalLite Replacement'!K205</f>
        <v>102.0472423</v>
      </c>
      <c r="O233" s="24" t="n">
        <f aca="false">'CalLite Replacement'!L205</f>
        <v>76.92198521</v>
      </c>
      <c r="P233" s="24" t="n">
        <f aca="false">'CalLite Replacement'!M205</f>
        <v>43.02135528</v>
      </c>
      <c r="Q233" s="24" t="n">
        <f aca="false">'CalLite Replacement'!N205</f>
        <v>11.54366461</v>
      </c>
      <c r="R233" s="24" t="n">
        <f aca="false">'CalLite Replacement'!O95</f>
        <v>1458</v>
      </c>
      <c r="S233" s="24" t="n">
        <f aca="false">'CalLite Replacement'!P64</f>
        <v>137.2</v>
      </c>
      <c r="T233" s="24" t="n">
        <f aca="false">'CalLite Replacement'!Q205</f>
        <v>36.55975695</v>
      </c>
      <c r="U233" s="39" t="n">
        <v>8</v>
      </c>
      <c r="V233" s="24" t="n">
        <f aca="false">'CalLite Replacement'!R205</f>
        <v>7.773202767</v>
      </c>
      <c r="W233" s="24" t="n">
        <f aca="false">'CalLite Replacement'!S42</f>
        <v>4869</v>
      </c>
      <c r="X233" s="24" t="n">
        <f aca="false">'CalLite Replacement'!T230</f>
        <v>3806</v>
      </c>
      <c r="Y233" s="24" t="n">
        <f aca="false">'CalLite Replacement'!U105</f>
        <v>8537</v>
      </c>
      <c r="Z233" s="24" t="n">
        <f aca="false">'CalLite Replacement'!V246</f>
        <v>337.4</v>
      </c>
      <c r="AA233" s="24" t="n">
        <f aca="false">'CalLite Replacement'!W58</f>
        <v>695</v>
      </c>
      <c r="AB233" s="24" t="n">
        <f aca="false">'CalLite Replacement'!X76</f>
        <v>200.6</v>
      </c>
      <c r="AC233" s="24" t="n">
        <f aca="false">'CalLite Replacement'!Y98</f>
        <v>75.03506255</v>
      </c>
      <c r="AD233" s="24" t="n">
        <f aca="false">'CalLite Replacement'!Z205</f>
        <v>35.57346908</v>
      </c>
      <c r="AE233" s="24" t="n">
        <f aca="false">'CalLite Replacement'!AA36</f>
        <v>75</v>
      </c>
      <c r="AF233" s="24" t="n">
        <f aca="false">'CalLite Replacement'!AB84</f>
        <v>500</v>
      </c>
    </row>
    <row r="234" customFormat="false" ht="15" hidden="false" customHeight="false" outlineLevel="0" collapsed="false">
      <c r="A234" s="40" t="n">
        <v>15341</v>
      </c>
      <c r="B234" s="24" t="n">
        <f aca="false">B233+1</f>
        <v>228</v>
      </c>
      <c r="C234" s="17" t="n">
        <f aca="false">B234/($B$1+1)</f>
        <v>0.860377358490566</v>
      </c>
      <c r="D234" s="24" t="n">
        <f aca="false">'CalLite Replacement'!B147</f>
        <v>565.8</v>
      </c>
      <c r="E234" s="24" t="n">
        <f aca="false">'CalLite Replacement'!C72</f>
        <v>17.18397182</v>
      </c>
      <c r="F234" s="24" t="n">
        <f aca="false">'CalLite Replacement'!D72</f>
        <v>56.88290203</v>
      </c>
      <c r="G234" s="38" t="n">
        <v>3.61344262295082</v>
      </c>
      <c r="H234" s="24" t="n">
        <f aca="false">'CalLite Replacement'!E47</f>
        <v>7.506919277</v>
      </c>
      <c r="I234" s="24" t="n">
        <f aca="false">'CalLite Replacement'!F179</f>
        <v>22.39171129</v>
      </c>
      <c r="J234" s="24" t="n">
        <f aca="false">'CalLite Replacement'!G179</f>
        <v>47.74958395</v>
      </c>
      <c r="K234" s="24" t="n">
        <f aca="false">'CalLite Replacement'!H153</f>
        <v>3.855</v>
      </c>
      <c r="L234" s="24" t="n">
        <f aca="false">'CalLite Replacement'!I155</f>
        <v>85</v>
      </c>
      <c r="M234" s="24" t="n">
        <f aca="false">'CalLite Replacement'!J217</f>
        <v>54.61486122</v>
      </c>
      <c r="N234" s="24" t="n">
        <f aca="false">'CalLite Replacement'!K72</f>
        <v>101.7010552</v>
      </c>
      <c r="O234" s="24" t="n">
        <f aca="false">'CalLite Replacement'!L72</f>
        <v>76.66103357</v>
      </c>
      <c r="P234" s="24" t="n">
        <f aca="false">'CalLite Replacement'!M72</f>
        <v>42.8754088</v>
      </c>
      <c r="Q234" s="24" t="n">
        <f aca="false">'CalLite Replacement'!N72</f>
        <v>11.50450366</v>
      </c>
      <c r="R234" s="24" t="n">
        <f aca="false">'CalLite Replacement'!O80</f>
        <v>1368</v>
      </c>
      <c r="S234" s="24" t="n">
        <f aca="false">'CalLite Replacement'!P87</f>
        <v>136.7</v>
      </c>
      <c r="T234" s="24" t="n">
        <f aca="false">'CalLite Replacement'!Q72</f>
        <v>36.43573092</v>
      </c>
      <c r="U234" s="39" t="n">
        <v>8</v>
      </c>
      <c r="V234" s="24" t="n">
        <f aca="false">'CalLite Replacement'!R72</f>
        <v>7.746832802</v>
      </c>
      <c r="W234" s="24" t="n">
        <f aca="false">'CalLite Replacement'!S89</f>
        <v>4784</v>
      </c>
      <c r="X234" s="24" t="n">
        <f aca="false">'CalLite Replacement'!T225</f>
        <v>3803</v>
      </c>
      <c r="Y234" s="24" t="n">
        <f aca="false">'CalLite Replacement'!U267</f>
        <v>8441</v>
      </c>
      <c r="Z234" s="24" t="n">
        <f aca="false">'CalLite Replacement'!V90</f>
        <v>322.6</v>
      </c>
      <c r="AA234" s="24" t="n">
        <f aca="false">'CalLite Replacement'!W107</f>
        <v>692.1</v>
      </c>
      <c r="AB234" s="24" t="n">
        <f aca="false">'CalLite Replacement'!X244</f>
        <v>200.4</v>
      </c>
      <c r="AC234" s="24" t="n">
        <f aca="false">'CalLite Replacement'!Y179</f>
        <v>74.87643186</v>
      </c>
      <c r="AD234" s="24" t="n">
        <f aca="false">'CalLite Replacement'!Z72</f>
        <v>35.45278895</v>
      </c>
      <c r="AE234" s="24" t="n">
        <f aca="false">'CalLite Replacement'!AA37</f>
        <v>75</v>
      </c>
      <c r="AF234" s="24" t="n">
        <f aca="false">'CalLite Replacement'!AB85</f>
        <v>500</v>
      </c>
    </row>
    <row r="235" customFormat="false" ht="15" hidden="false" customHeight="false" outlineLevel="0" collapsed="false">
      <c r="A235" s="40" t="n">
        <v>15372</v>
      </c>
      <c r="B235" s="24" t="n">
        <f aca="false">B234+1</f>
        <v>229</v>
      </c>
      <c r="C235" s="17" t="n">
        <f aca="false">B235/($B$1+1)</f>
        <v>0.864150943396226</v>
      </c>
      <c r="D235" s="24" t="n">
        <f aca="false">'CalLite Replacement'!B48</f>
        <v>561.4</v>
      </c>
      <c r="E235" s="24" t="n">
        <f aca="false">'CalLite Replacement'!C96</f>
        <v>17.14579581</v>
      </c>
      <c r="F235" s="24" t="n">
        <f aca="false">'CalLite Replacement'!D96</f>
        <v>56.75653065</v>
      </c>
      <c r="G235" s="38" t="n">
        <v>3.59590163934426</v>
      </c>
      <c r="H235" s="24" t="n">
        <f aca="false">'CalLite Replacement'!E46</f>
        <v>6.3953843</v>
      </c>
      <c r="I235" s="24" t="n">
        <f aca="false">'CalLite Replacement'!F46</f>
        <v>22.26018276</v>
      </c>
      <c r="J235" s="24" t="n">
        <f aca="false">'CalLite Replacement'!G46</f>
        <v>47.46910371</v>
      </c>
      <c r="K235" s="24" t="n">
        <f aca="false">'CalLite Replacement'!H141</f>
        <v>3.847</v>
      </c>
      <c r="L235" s="24" t="n">
        <f aca="false">'CalLite Replacement'!I156</f>
        <v>85</v>
      </c>
      <c r="M235" s="24" t="n">
        <f aca="false">'CalLite Replacement'!J254</f>
        <v>53.51098085</v>
      </c>
      <c r="N235" s="24" t="n">
        <f aca="false">'CalLite Replacement'!K96</f>
        <v>101.4751156</v>
      </c>
      <c r="O235" s="24" t="n">
        <f aca="false">'CalLite Replacement'!L96</f>
        <v>76.49072297</v>
      </c>
      <c r="P235" s="24" t="n">
        <f aca="false">'CalLite Replacement'!M96</f>
        <v>42.78015654</v>
      </c>
      <c r="Q235" s="24" t="n">
        <f aca="false">'CalLite Replacement'!N96</f>
        <v>11.47894519</v>
      </c>
      <c r="R235" s="24" t="n">
        <f aca="false">'CalLite Replacement'!O205</f>
        <v>1249</v>
      </c>
      <c r="S235" s="24" t="n">
        <f aca="false">'CalLite Replacement'!P276</f>
        <v>135.3</v>
      </c>
      <c r="T235" s="24" t="n">
        <f aca="false">'CalLite Replacement'!Q96</f>
        <v>36.35478509</v>
      </c>
      <c r="U235" s="39" t="n">
        <v>6</v>
      </c>
      <c r="V235" s="24" t="n">
        <f aca="false">'CalLite Replacement'!R96</f>
        <v>7.729622393</v>
      </c>
      <c r="W235" s="24" t="n">
        <f aca="false">'CalLite Replacement'!S39</f>
        <v>4775</v>
      </c>
      <c r="X235" s="24" t="n">
        <f aca="false">'CalLite Replacement'!T229</f>
        <v>3803</v>
      </c>
      <c r="Y235" s="24" t="n">
        <f aca="false">'CalLite Replacement'!U121</f>
        <v>8406</v>
      </c>
      <c r="Z235" s="24" t="n">
        <f aca="false">'CalLite Replacement'!V260</f>
        <v>320.4</v>
      </c>
      <c r="AA235" s="24" t="n">
        <f aca="false">'CalLite Replacement'!W87</f>
        <v>685.7</v>
      </c>
      <c r="AB235" s="24" t="n">
        <f aca="false">'CalLite Replacement'!X148</f>
        <v>200.3</v>
      </c>
      <c r="AC235" s="24" t="n">
        <f aca="false">'CalLite Replacement'!Y46</f>
        <v>74.43660897</v>
      </c>
      <c r="AD235" s="24" t="n">
        <f aca="false">'CalLite Replacement'!Z96</f>
        <v>35.37402683</v>
      </c>
      <c r="AE235" s="24" t="n">
        <f aca="false">'CalLite Replacement'!AA94</f>
        <v>75</v>
      </c>
      <c r="AF235" s="24" t="n">
        <f aca="false">'CalLite Replacement'!AB87</f>
        <v>500</v>
      </c>
    </row>
    <row r="236" customFormat="false" ht="15" hidden="false" customHeight="false" outlineLevel="0" collapsed="false">
      <c r="A236" s="40" t="n">
        <v>15400</v>
      </c>
      <c r="B236" s="24" t="n">
        <f aca="false">B235+1</f>
        <v>230</v>
      </c>
      <c r="C236" s="17" t="n">
        <f aca="false">B236/($B$1+1)</f>
        <v>0.867924528301887</v>
      </c>
      <c r="D236" s="24" t="n">
        <f aca="false">'CalLite Replacement'!B165</f>
        <v>560.9</v>
      </c>
      <c r="E236" s="24" t="n">
        <f aca="false">'CalLite Replacement'!C59</f>
        <v>16.87975123</v>
      </c>
      <c r="F236" s="24" t="n">
        <f aca="false">'CalLite Replacement'!D59</f>
        <v>55.87586184</v>
      </c>
      <c r="G236" s="38" t="n">
        <v>3.59590163934426</v>
      </c>
      <c r="H236" s="24" t="n">
        <f aca="false">'CalLite Replacement'!E132</f>
        <v>6.330883171</v>
      </c>
      <c r="I236" s="24" t="n">
        <f aca="false">'CalLite Replacement'!F48</f>
        <v>22.1892997</v>
      </c>
      <c r="J236" s="24" t="n">
        <f aca="false">'CalLite Replacement'!G48</f>
        <v>47.31794793</v>
      </c>
      <c r="K236" s="24" t="n">
        <f aca="false">'CalLite Replacement'!H128</f>
        <v>3.831</v>
      </c>
      <c r="L236" s="24" t="n">
        <f aca="false">'CalLite Replacement'!I167</f>
        <v>85</v>
      </c>
      <c r="M236" s="24" t="n">
        <f aca="false">'CalLite Replacement'!J255</f>
        <v>53.05194654</v>
      </c>
      <c r="N236" s="24" t="n">
        <f aca="false">'CalLite Replacement'!K59</f>
        <v>99.90056602</v>
      </c>
      <c r="O236" s="24" t="n">
        <f aca="false">'CalLite Replacement'!L59</f>
        <v>75.30384645</v>
      </c>
      <c r="P236" s="24" t="n">
        <f aca="false">'CalLite Replacement'!M59</f>
        <v>42.11635365</v>
      </c>
      <c r="Q236" s="24" t="n">
        <f aca="false">'CalLite Replacement'!N59</f>
        <v>11.3008309</v>
      </c>
      <c r="R236" s="24" t="n">
        <f aca="false">'CalLite Replacement'!O17</f>
        <v>1200</v>
      </c>
      <c r="S236" s="24" t="n">
        <f aca="false">'CalLite Replacement'!P75</f>
        <v>134.5</v>
      </c>
      <c r="T236" s="24" t="n">
        <f aca="false">'CalLite Replacement'!Q59</f>
        <v>35.79068216</v>
      </c>
      <c r="U236" s="39" t="n">
        <v>6</v>
      </c>
      <c r="V236" s="24" t="n">
        <f aca="false">'CalLite Replacement'!R59</f>
        <v>7.609684877</v>
      </c>
      <c r="W236" s="24" t="n">
        <f aca="false">'CalLite Replacement'!S85</f>
        <v>4756</v>
      </c>
      <c r="X236" s="24" t="n">
        <f aca="false">'CalLite Replacement'!T81</f>
        <v>3746</v>
      </c>
      <c r="Y236" s="24" t="n">
        <f aca="false">'CalLite Replacement'!U230</f>
        <v>8368</v>
      </c>
      <c r="Z236" s="24" t="n">
        <f aca="false">'CalLite Replacement'!V75</f>
        <v>302</v>
      </c>
      <c r="AA236" s="24" t="n">
        <f aca="false">'CalLite Replacement'!W220</f>
        <v>676</v>
      </c>
      <c r="AB236" s="24" t="n">
        <f aca="false">'CalLite Replacement'!X196</f>
        <v>200.3</v>
      </c>
      <c r="AC236" s="24" t="n">
        <f aca="false">'CalLite Replacement'!Y48</f>
        <v>74.19958062</v>
      </c>
      <c r="AD236" s="24" t="n">
        <f aca="false">'CalLite Replacement'!Z59</f>
        <v>34.82514194</v>
      </c>
      <c r="AE236" s="24" t="n">
        <f aca="false">'CalLite Replacement'!AA95</f>
        <v>75</v>
      </c>
      <c r="AF236" s="24" t="n">
        <f aca="false">'CalLite Replacement'!AB95</f>
        <v>500</v>
      </c>
    </row>
    <row r="237" customFormat="false" ht="15" hidden="false" customHeight="false" outlineLevel="0" collapsed="false">
      <c r="A237" s="40" t="n">
        <v>15431</v>
      </c>
      <c r="B237" s="24" t="n">
        <f aca="false">B236+1</f>
        <v>231</v>
      </c>
      <c r="C237" s="17" t="n">
        <f aca="false">B237/($B$1+1)</f>
        <v>0.871698113207547</v>
      </c>
      <c r="D237" s="24" t="n">
        <f aca="false">'CalLite Replacement'!B65</f>
        <v>560</v>
      </c>
      <c r="E237" s="24" t="n">
        <f aca="false">'CalLite Replacement'!C37</f>
        <v>16.62352338</v>
      </c>
      <c r="F237" s="24" t="n">
        <f aca="false">'CalLite Replacement'!D37</f>
        <v>55.02768868</v>
      </c>
      <c r="G237" s="38" t="n">
        <v>3.5783606557377</v>
      </c>
      <c r="H237" s="24" t="n">
        <f aca="false">'CalLite Replacement'!E35</f>
        <v>6.309195015</v>
      </c>
      <c r="I237" s="24" t="n">
        <f aca="false">'CalLite Replacement'!F99</f>
        <v>21.96679937</v>
      </c>
      <c r="J237" s="24" t="n">
        <f aca="false">'CalLite Replacement'!G99</f>
        <v>46.84347334</v>
      </c>
      <c r="K237" s="24" t="n">
        <f aca="false">'CalLite Replacement'!H93</f>
        <v>3.822</v>
      </c>
      <c r="L237" s="24" t="n">
        <f aca="false">'CalLite Replacement'!I168</f>
        <v>85</v>
      </c>
      <c r="M237" s="24" t="n">
        <f aca="false">'CalLite Replacement'!J86</f>
        <v>50.76053747</v>
      </c>
      <c r="N237" s="24" t="n">
        <f aca="false">'CalLite Replacement'!K37</f>
        <v>98.38411551</v>
      </c>
      <c r="O237" s="24" t="n">
        <f aca="false">'CalLite Replacement'!L37</f>
        <v>74.16076427</v>
      </c>
      <c r="P237" s="24" t="n">
        <f aca="false">'CalLite Replacement'!M37</f>
        <v>41.47704429</v>
      </c>
      <c r="Q237" s="24" t="n">
        <f aca="false">'CalLite Replacement'!N37</f>
        <v>11.12928882</v>
      </c>
      <c r="R237" s="24" t="n">
        <f aca="false">'CalLite Replacement'!O44</f>
        <v>1121</v>
      </c>
      <c r="S237" s="24" t="n">
        <f aca="false">'CalLite Replacement'!P56</f>
        <v>133.3</v>
      </c>
      <c r="T237" s="24" t="n">
        <f aca="false">'CalLite Replacement'!Q37</f>
        <v>35.24739396</v>
      </c>
      <c r="U237" s="39" t="n">
        <v>6</v>
      </c>
      <c r="V237" s="24" t="n">
        <f aca="false">'CalLite Replacement'!R37</f>
        <v>7.494172914</v>
      </c>
      <c r="W237" s="24" t="n">
        <f aca="false">'CalLite Replacement'!S161</f>
        <v>4734</v>
      </c>
      <c r="X237" s="24" t="n">
        <f aca="false">'CalLite Replacement'!T169</f>
        <v>3711</v>
      </c>
      <c r="Y237" s="24" t="n">
        <f aca="false">'CalLite Replacement'!U169</f>
        <v>8247</v>
      </c>
      <c r="Z237" s="24" t="n">
        <f aca="false">'CalLite Replacement'!V259</f>
        <v>291.4</v>
      </c>
      <c r="AA237" s="24" t="n">
        <f aca="false">'CalLite Replacement'!W90</f>
        <v>673.7</v>
      </c>
      <c r="AB237" s="24" t="n">
        <f aca="false">'CalLite Replacement'!X39</f>
        <v>200.2</v>
      </c>
      <c r="AC237" s="24" t="n">
        <f aca="false">'CalLite Replacement'!Y99</f>
        <v>73.45555393</v>
      </c>
      <c r="AD237" s="24" t="n">
        <f aca="false">'CalLite Replacement'!Z37</f>
        <v>34.29651026</v>
      </c>
      <c r="AE237" s="24" t="n">
        <f aca="false">'CalLite Replacement'!AA96</f>
        <v>75</v>
      </c>
      <c r="AF237" s="24" t="n">
        <f aca="false">'CalLite Replacement'!AB96</f>
        <v>500</v>
      </c>
    </row>
    <row r="238" customFormat="false" ht="15" hidden="false" customHeight="false" outlineLevel="0" collapsed="false">
      <c r="A238" s="40" t="n">
        <v>15461</v>
      </c>
      <c r="B238" s="24" t="n">
        <f aca="false">B237+1</f>
        <v>232</v>
      </c>
      <c r="C238" s="17" t="n">
        <f aca="false">B238/($B$1+1)</f>
        <v>0.875471698113208</v>
      </c>
      <c r="D238" s="24" t="n">
        <f aca="false">'CalLite Replacement'!B91</f>
        <v>559.5</v>
      </c>
      <c r="E238" s="24" t="n">
        <f aca="false">'CalLite Replacement'!C275</f>
        <v>16.53889357</v>
      </c>
      <c r="F238" s="24" t="n">
        <f aca="false">'CalLite Replacement'!D275</f>
        <v>54.74754454</v>
      </c>
      <c r="G238" s="38" t="n">
        <v>3.4555737704918</v>
      </c>
      <c r="H238" s="24" t="n">
        <f aca="false">'CalLite Replacement'!E121</f>
        <v>5.959308321</v>
      </c>
      <c r="I238" s="24" t="n">
        <f aca="false">'CalLite Replacement'!F134</f>
        <v>21.93011282</v>
      </c>
      <c r="J238" s="24" t="n">
        <f aca="false">'CalLite Replacement'!G134</f>
        <v>46.76524048</v>
      </c>
      <c r="K238" s="24" t="n">
        <f aca="false">'CalLite Replacement'!H57</f>
        <v>3.77</v>
      </c>
      <c r="L238" s="24" t="n">
        <f aca="false">'CalLite Replacement'!I179</f>
        <v>85</v>
      </c>
      <c r="M238" s="24" t="n">
        <f aca="false">'CalLite Replacement'!J265</f>
        <v>49.02810606</v>
      </c>
      <c r="N238" s="24" t="n">
        <f aca="false">'CalLite Replacement'!K275</f>
        <v>97.88324525</v>
      </c>
      <c r="O238" s="24" t="n">
        <f aca="false">'CalLite Replacement'!L275</f>
        <v>73.78321429</v>
      </c>
      <c r="P238" s="24" t="n">
        <f aca="false">'CalLite Replacement'!M275</f>
        <v>41.26588604</v>
      </c>
      <c r="Q238" s="24" t="n">
        <f aca="false">'CalLite Replacement'!N275</f>
        <v>11.07262998</v>
      </c>
      <c r="R238" s="24" t="n">
        <f aca="false">'CalLite Replacement'!O32</f>
        <v>1000</v>
      </c>
      <c r="S238" s="24" t="n">
        <f aca="false">'CalLite Replacement'!P59</f>
        <v>131.9</v>
      </c>
      <c r="T238" s="24" t="n">
        <f aca="false">'CalLite Replacement'!Q275</f>
        <v>35.06795065</v>
      </c>
      <c r="U238" s="39" t="n">
        <v>6</v>
      </c>
      <c r="V238" s="24" t="n">
        <f aca="false">'CalLite Replacement'!R275</f>
        <v>7.456020328</v>
      </c>
      <c r="W238" s="24" t="n">
        <f aca="false">'CalLite Replacement'!S255</f>
        <v>4723</v>
      </c>
      <c r="X238" s="24" t="n">
        <f aca="false">'CalLite Replacement'!T107</f>
        <v>3690</v>
      </c>
      <c r="Y238" s="24" t="n">
        <f aca="false">'CalLite Replacement'!U70</f>
        <v>8141</v>
      </c>
      <c r="Z238" s="24" t="n">
        <f aca="false">'CalLite Replacement'!V160</f>
        <v>271.6</v>
      </c>
      <c r="AA238" s="24" t="n">
        <f aca="false">'CalLite Replacement'!W279</f>
        <v>665</v>
      </c>
      <c r="AB238" s="24" t="n">
        <f aca="false">'CalLite Replacement'!X111</f>
        <v>200.2</v>
      </c>
      <c r="AC238" s="24" t="n">
        <f aca="false">'CalLite Replacement'!Y134</f>
        <v>73.33287649</v>
      </c>
      <c r="AD238" s="24" t="n">
        <f aca="false">'CalLite Replacement'!Z275</f>
        <v>34.12190786</v>
      </c>
      <c r="AE238" s="24" t="n">
        <f aca="false">'CalLite Replacement'!AA97</f>
        <v>75</v>
      </c>
      <c r="AF238" s="24" t="n">
        <f aca="false">'CalLite Replacement'!AB98</f>
        <v>500</v>
      </c>
    </row>
    <row r="239" customFormat="false" ht="15" hidden="false" customHeight="false" outlineLevel="0" collapsed="false">
      <c r="A239" s="40" t="n">
        <v>15492</v>
      </c>
      <c r="B239" s="24" t="n">
        <f aca="false">B238+1</f>
        <v>233</v>
      </c>
      <c r="C239" s="17" t="n">
        <f aca="false">B239/($B$1+1)</f>
        <v>0.879245283018868</v>
      </c>
      <c r="D239" s="24" t="n">
        <f aca="false">'CalLite Replacement'!B172</f>
        <v>557.4</v>
      </c>
      <c r="E239" s="24" t="n">
        <f aca="false">'CalLite Replacement'!C145</f>
        <v>16.42604927</v>
      </c>
      <c r="F239" s="24" t="n">
        <f aca="false">'CalLite Replacement'!D145</f>
        <v>54.37400393</v>
      </c>
      <c r="G239" s="38" t="n">
        <v>3.40295081967213</v>
      </c>
      <c r="H239" s="24" t="n">
        <f aca="false">'CalLite Replacement'!E122</f>
        <v>5.797606565</v>
      </c>
      <c r="I239" s="24" t="n">
        <f aca="false">'CalLite Replacement'!F21</f>
        <v>21.73739928</v>
      </c>
      <c r="J239" s="24" t="n">
        <f aca="false">'CalLite Replacement'!G21</f>
        <v>46.35428522</v>
      </c>
      <c r="K239" s="24" t="n">
        <f aca="false">'CalLite Replacement'!H104</f>
        <v>3.741</v>
      </c>
      <c r="L239" s="24" t="n">
        <f aca="false">'CalLite Replacement'!I180</f>
        <v>85</v>
      </c>
      <c r="M239" s="24" t="n">
        <f aca="false">'CalLite Replacement'!J250</f>
        <v>45.90777222</v>
      </c>
      <c r="N239" s="24" t="n">
        <f aca="false">'CalLite Replacement'!K145</f>
        <v>97.21539123</v>
      </c>
      <c r="O239" s="24" t="n">
        <f aca="false">'CalLite Replacement'!L145</f>
        <v>73.27979395</v>
      </c>
      <c r="P239" s="24" t="n">
        <f aca="false">'CalLite Replacement'!M145</f>
        <v>40.98433032</v>
      </c>
      <c r="Q239" s="24" t="n">
        <f aca="false">'CalLite Replacement'!N145</f>
        <v>10.99708181</v>
      </c>
      <c r="R239" s="24" t="n">
        <f aca="false">'CalLite Replacement'!O37</f>
        <v>1000</v>
      </c>
      <c r="S239" s="24" t="n">
        <f aca="false">'CalLite Replacement'!P37</f>
        <v>129.8</v>
      </c>
      <c r="T239" s="24" t="n">
        <f aca="false">'CalLite Replacement'!Q145</f>
        <v>34.82868323</v>
      </c>
      <c r="U239" s="39" t="n">
        <v>6</v>
      </c>
      <c r="V239" s="24" t="n">
        <f aca="false">'CalLite Replacement'!R145</f>
        <v>7.405148158</v>
      </c>
      <c r="W239" s="24" t="n">
        <f aca="false">'CalLite Replacement'!S111</f>
        <v>4711</v>
      </c>
      <c r="X239" s="24" t="n">
        <f aca="false">'CalLite Replacement'!T97</f>
        <v>3598</v>
      </c>
      <c r="Y239" s="24" t="n">
        <f aca="false">'CalLite Replacement'!U144</f>
        <v>8134</v>
      </c>
      <c r="Z239" s="24" t="n">
        <f aca="false">'CalLite Replacement'!V89</f>
        <v>270.8</v>
      </c>
      <c r="AA239" s="24" t="n">
        <f aca="false">'CalLite Replacement'!W70</f>
        <v>657.3</v>
      </c>
      <c r="AB239" s="24" t="n">
        <f aca="false">'CalLite Replacement'!X280</f>
        <v>200.2</v>
      </c>
      <c r="AC239" s="24" t="n">
        <f aca="false">'CalLite Replacement'!Y21</f>
        <v>72.68845488</v>
      </c>
      <c r="AD239" s="24" t="n">
        <f aca="false">'CalLite Replacement'!Z145</f>
        <v>33.88909526</v>
      </c>
      <c r="AE239" s="24" t="n">
        <f aca="false">'CalLite Replacement'!AA166</f>
        <v>75</v>
      </c>
      <c r="AF239" s="24" t="n">
        <f aca="false">'CalLite Replacement'!AB143</f>
        <v>500</v>
      </c>
    </row>
    <row r="240" customFormat="false" ht="15" hidden="false" customHeight="false" outlineLevel="0" collapsed="false">
      <c r="A240" s="40" t="n">
        <v>15522</v>
      </c>
      <c r="B240" s="24" t="n">
        <f aca="false">B239+1</f>
        <v>234</v>
      </c>
      <c r="C240" s="17" t="n">
        <f aca="false">B240/($B$1+1)</f>
        <v>0.883018867924528</v>
      </c>
      <c r="D240" s="24" t="n">
        <f aca="false">'CalLite Replacement'!B49</f>
        <v>552.2</v>
      </c>
      <c r="E240" s="24" t="n">
        <f aca="false">'CalLite Replacement'!C167</f>
        <v>16.29701778</v>
      </c>
      <c r="F240" s="24" t="n">
        <f aca="false">'CalLite Replacement'!D167</f>
        <v>53.94688</v>
      </c>
      <c r="G240" s="38" t="n">
        <v>3.38540983606557</v>
      </c>
      <c r="H240" s="24" t="n">
        <f aca="false">'CalLite Replacement'!E95</f>
        <v>5.61068519</v>
      </c>
      <c r="I240" s="24" t="n">
        <f aca="false">'CalLite Replacement'!F73</f>
        <v>21.73041568</v>
      </c>
      <c r="J240" s="24" t="n">
        <f aca="false">'CalLite Replacement'!G73</f>
        <v>46.33939292</v>
      </c>
      <c r="K240" s="24" t="n">
        <f aca="false">'CalLite Replacement'!H129</f>
        <v>3.725</v>
      </c>
      <c r="L240" s="24" t="n">
        <f aca="false">'CalLite Replacement'!I191</f>
        <v>85</v>
      </c>
      <c r="M240" s="24" t="n">
        <f aca="false">'CalLite Replacement'!J230</f>
        <v>44.21433064</v>
      </c>
      <c r="N240" s="24" t="n">
        <f aca="false">'CalLite Replacement'!K167</f>
        <v>96.45173551</v>
      </c>
      <c r="O240" s="24" t="n">
        <f aca="false">'CalLite Replacement'!L167</f>
        <v>72.70415944</v>
      </c>
      <c r="P240" s="24" t="n">
        <f aca="false">'CalLite Replacement'!M167</f>
        <v>40.66238625</v>
      </c>
      <c r="Q240" s="24" t="n">
        <f aca="false">'CalLite Replacement'!N167</f>
        <v>10.91069647</v>
      </c>
      <c r="R240" s="24" t="n">
        <f aca="false">'CalLite Replacement'!O45</f>
        <v>1000</v>
      </c>
      <c r="S240" s="24" t="n">
        <f aca="false">'CalLite Replacement'!P20</f>
        <v>129.3</v>
      </c>
      <c r="T240" s="24" t="n">
        <f aca="false">'CalLite Replacement'!Q167</f>
        <v>34.5550936</v>
      </c>
      <c r="U240" s="39" t="n">
        <v>6</v>
      </c>
      <c r="V240" s="24" t="n">
        <f aca="false">'CalLite Replacement'!R167</f>
        <v>7.346978523</v>
      </c>
      <c r="W240" s="24" t="n">
        <f aca="false">'CalLite Replacement'!S40</f>
        <v>4684</v>
      </c>
      <c r="X240" s="24" t="n">
        <f aca="false">'CalLite Replacement'!T144</f>
        <v>3538</v>
      </c>
      <c r="Y240" s="24" t="n">
        <f aca="false">'CalLite Replacement'!U181</f>
        <v>8101</v>
      </c>
      <c r="Z240" s="24" t="n">
        <f aca="false">'CalLite Replacement'!V125</f>
        <v>262.8</v>
      </c>
      <c r="AA240" s="24" t="n">
        <f aca="false">'CalLite Replacement'!W71</f>
        <v>654.3</v>
      </c>
      <c r="AB240" s="24" t="n">
        <f aca="false">'CalLite Replacement'!X27</f>
        <v>200.1</v>
      </c>
      <c r="AC240" s="24" t="n">
        <f aca="false">'CalLite Replacement'!Y73</f>
        <v>72.66510216</v>
      </c>
      <c r="AD240" s="24" t="n">
        <f aca="false">'CalLite Replacement'!Z167</f>
        <v>33.62288637</v>
      </c>
      <c r="AE240" s="24" t="n">
        <f aca="false">'CalLite Replacement'!AA167</f>
        <v>75</v>
      </c>
      <c r="AF240" s="24" t="n">
        <f aca="false">'CalLite Replacement'!AB144</f>
        <v>500</v>
      </c>
    </row>
    <row r="241" customFormat="false" ht="15" hidden="false" customHeight="false" outlineLevel="0" collapsed="false">
      <c r="A241" s="40" t="n">
        <v>15553</v>
      </c>
      <c r="B241" s="24" t="n">
        <f aca="false">B240+1</f>
        <v>235</v>
      </c>
      <c r="C241" s="17" t="n">
        <f aca="false">B241/($B$1+1)</f>
        <v>0.886792452830189</v>
      </c>
      <c r="D241" s="24" t="n">
        <f aca="false">'CalLite Replacement'!B74</f>
        <v>551.3</v>
      </c>
      <c r="E241" s="24" t="n">
        <f aca="false">'CalLite Replacement'!C71</f>
        <v>16.25278145</v>
      </c>
      <c r="F241" s="24" t="n">
        <f aca="false">'CalLite Replacement'!D71</f>
        <v>53.80044755</v>
      </c>
      <c r="G241" s="38" t="n">
        <v>3.38540983606557</v>
      </c>
      <c r="H241" s="24" t="n">
        <f aca="false">'CalLite Replacement'!E23</f>
        <v>5.01530884</v>
      </c>
      <c r="I241" s="24" t="n">
        <f aca="false">'CalLite Replacement'!F85</f>
        <v>21.22537787</v>
      </c>
      <c r="J241" s="24" t="n">
        <f aca="false">'CalLite Replacement'!G85</f>
        <v>45.26241649</v>
      </c>
      <c r="K241" s="24" t="n">
        <f aca="false">'CalLite Replacement'!H201</f>
        <v>3.705</v>
      </c>
      <c r="L241" s="24" t="n">
        <f aca="false">'CalLite Replacement'!I192</f>
        <v>85</v>
      </c>
      <c r="M241" s="24" t="n">
        <f aca="false">'CalLite Replacement'!J261</f>
        <v>43.91304259</v>
      </c>
      <c r="N241" s="24" t="n">
        <f aca="false">'CalLite Replacement'!K71</f>
        <v>96.18992864</v>
      </c>
      <c r="O241" s="24" t="n">
        <f aca="false">'CalLite Replacement'!L71</f>
        <v>72.50681257</v>
      </c>
      <c r="P241" s="24" t="n">
        <f aca="false">'CalLite Replacement'!M71</f>
        <v>40.552013</v>
      </c>
      <c r="Q241" s="24" t="n">
        <f aca="false">'CalLite Replacement'!N71</f>
        <v>10.88108067</v>
      </c>
      <c r="R241" s="24" t="n">
        <f aca="false">'CalLite Replacement'!O61</f>
        <v>1000</v>
      </c>
      <c r="S241" s="24" t="n">
        <f aca="false">'CalLite Replacement'!P36</f>
        <v>128.2</v>
      </c>
      <c r="T241" s="24" t="n">
        <f aca="false">'CalLite Replacement'!Q71</f>
        <v>34.46129787</v>
      </c>
      <c r="U241" s="39" t="n">
        <v>6</v>
      </c>
      <c r="V241" s="24" t="n">
        <f aca="false">'CalLite Replacement'!R71</f>
        <v>7.327036016</v>
      </c>
      <c r="W241" s="24" t="n">
        <f aca="false">'CalLite Replacement'!S75</f>
        <v>4671</v>
      </c>
      <c r="X241" s="24" t="n">
        <f aca="false">'CalLite Replacement'!T239</f>
        <v>3529</v>
      </c>
      <c r="Y241" s="24" t="n">
        <f aca="false">'CalLite Replacement'!U132</f>
        <v>8090</v>
      </c>
      <c r="Z241" s="24" t="n">
        <f aca="false">'CalLite Replacement'!V161</f>
        <v>254.1</v>
      </c>
      <c r="AA241" s="24" t="n">
        <f aca="false">'CalLite Replacement'!W89</f>
        <v>653.1</v>
      </c>
      <c r="AB241" s="24" t="n">
        <f aca="false">'CalLite Replacement'!X28</f>
        <v>200.1</v>
      </c>
      <c r="AC241" s="24" t="n">
        <f aca="false">'CalLite Replacement'!Y85</f>
        <v>70.97628845</v>
      </c>
      <c r="AD241" s="24" t="n">
        <f aca="false">'CalLite Replacement'!Z71</f>
        <v>33.531621</v>
      </c>
      <c r="AE241" s="24" t="n">
        <f aca="false">'CalLite Replacement'!AA168</f>
        <v>75</v>
      </c>
      <c r="AF241" s="24" t="n">
        <f aca="false">'CalLite Replacement'!AB146</f>
        <v>500</v>
      </c>
    </row>
    <row r="242" customFormat="false" ht="15" hidden="false" customHeight="false" outlineLevel="0" collapsed="false">
      <c r="A242" s="40" t="n">
        <v>15584</v>
      </c>
      <c r="B242" s="24" t="n">
        <f aca="false">B241+1</f>
        <v>236</v>
      </c>
      <c r="C242" s="17" t="n">
        <f aca="false">B242/($B$1+1)</f>
        <v>0.890566037735849</v>
      </c>
      <c r="D242" s="24" t="n">
        <f aca="false">'CalLite Replacement'!B62</f>
        <v>551</v>
      </c>
      <c r="E242" s="24" t="n">
        <f aca="false">'CalLite Replacement'!C180</f>
        <v>16.04316866</v>
      </c>
      <c r="F242" s="24" t="n">
        <f aca="false">'CalLite Replacement'!D180</f>
        <v>53.10658096</v>
      </c>
      <c r="G242" s="38" t="n">
        <v>3.28016393442623</v>
      </c>
      <c r="H242" s="24" t="n">
        <f aca="false">'CalLite Replacement'!E134</f>
        <v>4.489490864</v>
      </c>
      <c r="I242" s="24" t="n">
        <f aca="false">'CalLite Replacement'!F86</f>
        <v>21.16661109</v>
      </c>
      <c r="J242" s="24" t="n">
        <f aca="false">'CalLite Replacement'!G86</f>
        <v>45.13709827</v>
      </c>
      <c r="K242" s="24" t="n">
        <f aca="false">'CalLite Replacement'!H80</f>
        <v>3.633</v>
      </c>
      <c r="L242" s="24" t="n">
        <f aca="false">'CalLite Replacement'!I203</f>
        <v>85</v>
      </c>
      <c r="M242" s="24" t="n">
        <f aca="false">'CalLite Replacement'!J18</f>
        <v>42.47559915</v>
      </c>
      <c r="N242" s="24" t="n">
        <f aca="false">'CalLite Replacement'!K180</f>
        <v>94.94936315</v>
      </c>
      <c r="O242" s="24" t="n">
        <f aca="false">'CalLite Replacement'!L180</f>
        <v>71.57168921</v>
      </c>
      <c r="P242" s="24" t="n">
        <f aca="false">'CalLite Replacement'!M180</f>
        <v>40.02901201</v>
      </c>
      <c r="Q242" s="24" t="n">
        <f aca="false">'CalLite Replacement'!N180</f>
        <v>10.74074692</v>
      </c>
      <c r="R242" s="24" t="n">
        <f aca="false">'CalLite Replacement'!O116</f>
        <v>1000</v>
      </c>
      <c r="S242" s="24" t="n">
        <f aca="false">'CalLite Replacement'!P106</f>
        <v>126.9</v>
      </c>
      <c r="T242" s="24" t="n">
        <f aca="false">'CalLite Replacement'!Q180</f>
        <v>34.01684908</v>
      </c>
      <c r="U242" s="39" t="n">
        <v>6</v>
      </c>
      <c r="V242" s="24" t="n">
        <f aca="false">'CalLite Replacement'!R180</f>
        <v>7.23253893</v>
      </c>
      <c r="W242" s="24" t="n">
        <f aca="false">'CalLite Replacement'!S279</f>
        <v>4669</v>
      </c>
      <c r="X242" s="24" t="n">
        <f aca="false">'CalLite Replacement'!T240</f>
        <v>3529</v>
      </c>
      <c r="Y242" s="24" t="n">
        <f aca="false">'CalLite Replacement'!U36</f>
        <v>8026</v>
      </c>
      <c r="Z242" s="24" t="n">
        <f aca="false">'CalLite Replacement'!V54</f>
        <v>243.7</v>
      </c>
      <c r="AA242" s="24" t="n">
        <f aca="false">'CalLite Replacement'!W262</f>
        <v>652.8</v>
      </c>
      <c r="AB242" s="24" t="n">
        <f aca="false">'CalLite Replacement'!X75</f>
        <v>200.1</v>
      </c>
      <c r="AC242" s="24" t="n">
        <f aca="false">'CalLite Replacement'!Y86</f>
        <v>70.77977614</v>
      </c>
      <c r="AD242" s="24" t="n">
        <f aca="false">'CalLite Replacement'!Z180</f>
        <v>33.0991623</v>
      </c>
      <c r="AE242" s="24" t="n">
        <f aca="false">'CalLite Replacement'!AA169</f>
        <v>75</v>
      </c>
      <c r="AF242" s="24" t="n">
        <f aca="false">'CalLite Replacement'!AB167</f>
        <v>500</v>
      </c>
    </row>
    <row r="243" customFormat="false" ht="15" hidden="false" customHeight="false" outlineLevel="0" collapsed="false">
      <c r="A243" s="40" t="n">
        <v>15614</v>
      </c>
      <c r="B243" s="24" t="n">
        <f aca="false">B242+1</f>
        <v>237</v>
      </c>
      <c r="C243" s="17" t="n">
        <f aca="false">B243/($B$1+1)</f>
        <v>0.894339622641509</v>
      </c>
      <c r="D243" s="24" t="n">
        <f aca="false">'CalLite Replacement'!B90</f>
        <v>546.2</v>
      </c>
      <c r="E243" s="24" t="n">
        <f aca="false">'CalLite Replacement'!C203</f>
        <v>15.6523203</v>
      </c>
      <c r="F243" s="24" t="n">
        <f aca="false">'CalLite Replacement'!D203</f>
        <v>51.81278294</v>
      </c>
      <c r="G243" s="38" t="n">
        <v>3.24508196721311</v>
      </c>
      <c r="H243" s="24" t="n">
        <f aca="false">'CalLite Replacement'!E106</f>
        <v>3.870677268</v>
      </c>
      <c r="I243" s="24" t="n">
        <f aca="false">'CalLite Replacement'!F33</f>
        <v>20.74144773</v>
      </c>
      <c r="J243" s="24" t="n">
        <f aca="false">'CalLite Replacement'!G33</f>
        <v>44.23045147</v>
      </c>
      <c r="K243" s="24" t="n">
        <f aca="false">'CalLite Replacement'!H68</f>
        <v>3.564</v>
      </c>
      <c r="L243" s="24" t="n">
        <f aca="false">'CalLite Replacement'!I204</f>
        <v>85</v>
      </c>
      <c r="M243" s="24" t="n">
        <f aca="false">'CalLite Replacement'!J99</f>
        <v>40.96089937</v>
      </c>
      <c r="N243" s="24" t="n">
        <f aca="false">'CalLite Replacement'!K203</f>
        <v>92.63617907</v>
      </c>
      <c r="O243" s="24" t="n">
        <f aca="false">'CalLite Replacement'!L203</f>
        <v>69.82803884</v>
      </c>
      <c r="P243" s="24" t="n">
        <f aca="false">'CalLite Replacement'!M203</f>
        <v>39.05381354</v>
      </c>
      <c r="Q243" s="24" t="n">
        <f aca="false">'CalLite Replacement'!N203</f>
        <v>10.47907771</v>
      </c>
      <c r="R243" s="24" t="n">
        <f aca="false">'CalLite Replacement'!O229</f>
        <v>1000</v>
      </c>
      <c r="S243" s="24" t="n">
        <f aca="false">'CalLite Replacement'!P85</f>
        <v>125.3</v>
      </c>
      <c r="T243" s="24" t="n">
        <f aca="false">'CalLite Replacement'!Q203</f>
        <v>33.18812068</v>
      </c>
      <c r="U243" s="39" t="n">
        <v>6</v>
      </c>
      <c r="V243" s="24" t="n">
        <f aca="false">'CalLite Replacement'!R203</f>
        <v>7.056337706</v>
      </c>
      <c r="W243" s="24" t="n">
        <f aca="false">'CalLite Replacement'!S79</f>
        <v>4620</v>
      </c>
      <c r="X243" s="24" t="n">
        <f aca="false">'CalLite Replacement'!T241</f>
        <v>3529</v>
      </c>
      <c r="Y243" s="24" t="n">
        <f aca="false">'CalLite Replacement'!U229</f>
        <v>7928</v>
      </c>
      <c r="Z243" s="24" t="n">
        <f aca="false">'CalLite Replacement'!V101</f>
        <v>232.2</v>
      </c>
      <c r="AA243" s="24" t="n">
        <f aca="false">'CalLite Replacement'!W62</f>
        <v>649.4</v>
      </c>
      <c r="AB243" s="24" t="n">
        <f aca="false">'CalLite Replacement'!X136</f>
        <v>200.1</v>
      </c>
      <c r="AC243" s="24" t="n">
        <f aca="false">'CalLite Replacement'!Y33</f>
        <v>69.35805742</v>
      </c>
      <c r="AD243" s="24" t="n">
        <f aca="false">'CalLite Replacement'!Z203</f>
        <v>32.29279085</v>
      </c>
      <c r="AE243" s="24" t="n">
        <f aca="false">'CalLite Replacement'!AA226</f>
        <v>75</v>
      </c>
      <c r="AF243" s="24" t="n">
        <f aca="false">'CalLite Replacement'!AB168</f>
        <v>500</v>
      </c>
    </row>
    <row r="244" customFormat="false" ht="15" hidden="false" customHeight="false" outlineLevel="0" collapsed="false">
      <c r="A244" s="40" t="n">
        <v>15645</v>
      </c>
      <c r="B244" s="24" t="n">
        <f aca="false">B243+1</f>
        <v>238</v>
      </c>
      <c r="C244" s="17" t="n">
        <f aca="false">B244/($B$1+1)</f>
        <v>0.89811320754717</v>
      </c>
      <c r="D244" s="24" t="n">
        <f aca="false">'CalLite Replacement'!B113</f>
        <v>544.2</v>
      </c>
      <c r="E244" s="24" t="n">
        <f aca="false">'CalLite Replacement'!C130</f>
        <v>15.63361403</v>
      </c>
      <c r="F244" s="24" t="n">
        <f aca="false">'CalLite Replacement'!D130</f>
        <v>51.75086088</v>
      </c>
      <c r="G244" s="38" t="n">
        <v>3.19245901639344</v>
      </c>
      <c r="H244" s="24" t="n">
        <f aca="false">'CalLite Replacement'!E34</f>
        <v>2.532386898</v>
      </c>
      <c r="I244" s="24" t="n">
        <f aca="false">'CalLite Replacement'!F158</f>
        <v>20.61427791</v>
      </c>
      <c r="J244" s="24" t="n">
        <f aca="false">'CalLite Replacement'!G158</f>
        <v>43.95926604</v>
      </c>
      <c r="K244" s="24" t="n">
        <f aca="false">'CalLite Replacement'!H44</f>
        <v>3.519</v>
      </c>
      <c r="L244" s="24" t="n">
        <f aca="false">'CalLite Replacement'!I215</f>
        <v>85</v>
      </c>
      <c r="M244" s="24" t="n">
        <f aca="false">'CalLite Replacement'!J121</f>
        <v>39.75989624</v>
      </c>
      <c r="N244" s="24" t="n">
        <f aca="false">'CalLite Replacement'!K130</f>
        <v>92.52546848</v>
      </c>
      <c r="O244" s="24" t="n">
        <f aca="false">'CalLite Replacement'!L130</f>
        <v>69.74458653</v>
      </c>
      <c r="P244" s="24" t="n">
        <f aca="false">'CalLite Replacement'!M130</f>
        <v>39.00713987</v>
      </c>
      <c r="Q244" s="24" t="n">
        <f aca="false">'CalLite Replacement'!N130</f>
        <v>10.46655404</v>
      </c>
      <c r="R244" s="24" t="n">
        <f aca="false">'CalLite Replacement'!O241</f>
        <v>1000</v>
      </c>
      <c r="S244" s="24" t="n">
        <f aca="false">'CalLite Replacement'!P80</f>
        <v>124.8</v>
      </c>
      <c r="T244" s="24" t="n">
        <f aca="false">'CalLite Replacement'!Q130</f>
        <v>33.14845717</v>
      </c>
      <c r="U244" s="39" t="n">
        <v>6</v>
      </c>
      <c r="V244" s="24" t="n">
        <f aca="false">'CalLite Replacement'!R130</f>
        <v>7.047904594</v>
      </c>
      <c r="W244" s="24" t="n">
        <f aca="false">'CalLite Replacement'!S280</f>
        <v>4599</v>
      </c>
      <c r="X244" s="24" t="n">
        <f aca="false">'CalLite Replacement'!T264</f>
        <v>3524</v>
      </c>
      <c r="Y244" s="24" t="n">
        <f aca="false">'CalLite Replacement'!U241</f>
        <v>7866</v>
      </c>
      <c r="Z244" s="24" t="n">
        <f aca="false">'CalLite Replacement'!V29</f>
        <v>221.5</v>
      </c>
      <c r="AA244" s="24" t="n">
        <f aca="false">'CalLite Replacement'!W40</f>
        <v>631.5</v>
      </c>
      <c r="AB244" s="24" t="n">
        <f aca="false">'CalLite Replacement'!X147</f>
        <v>200.1</v>
      </c>
      <c r="AC244" s="24" t="n">
        <f aca="false">'CalLite Replacement'!Y158</f>
        <v>68.9328098</v>
      </c>
      <c r="AD244" s="24" t="n">
        <f aca="false">'CalLite Replacement'!Z130</f>
        <v>32.25419736</v>
      </c>
      <c r="AE244" s="24" t="n">
        <f aca="false">'CalLite Replacement'!AA227</f>
        <v>75</v>
      </c>
      <c r="AF244" s="24" t="n">
        <f aca="false">'CalLite Replacement'!AB179</f>
        <v>500</v>
      </c>
    </row>
    <row r="245" customFormat="false" ht="15" hidden="false" customHeight="false" outlineLevel="0" collapsed="false">
      <c r="A245" s="40" t="n">
        <v>15675</v>
      </c>
      <c r="B245" s="24" t="n">
        <f aca="false">B244+1</f>
        <v>239</v>
      </c>
      <c r="C245" s="17" t="n">
        <f aca="false">B245/($B$1+1)</f>
        <v>0.90188679245283</v>
      </c>
      <c r="D245" s="24" t="n">
        <f aca="false">'CalLite Replacement'!B101</f>
        <v>542.1</v>
      </c>
      <c r="E245" s="24" t="n">
        <f aca="false">'CalLite Replacement'!C156</f>
        <v>15.56948157</v>
      </c>
      <c r="F245" s="24" t="n">
        <f aca="false">'CalLite Replacement'!D156</f>
        <v>51.53856766</v>
      </c>
      <c r="G245" s="38" t="n">
        <v>3.13983606557377</v>
      </c>
      <c r="H245" s="24" t="n">
        <f aca="false">'CalLite Replacement'!E85</f>
        <v>2.034278944</v>
      </c>
      <c r="I245" s="24" t="n">
        <f aca="false">'CalLite Replacement'!F37</f>
        <v>20.16539798</v>
      </c>
      <c r="J245" s="24" t="n">
        <f aca="false">'CalLite Replacement'!G37</f>
        <v>43.00204443</v>
      </c>
      <c r="K245" s="24" t="n">
        <f aca="false">'CalLite Replacement'!H202</f>
        <v>3.493</v>
      </c>
      <c r="L245" s="24" t="n">
        <f aca="false">'CalLite Replacement'!I216</f>
        <v>85</v>
      </c>
      <c r="M245" s="24" t="n">
        <f aca="false">'CalLite Replacement'!J193</f>
        <v>37.85369824</v>
      </c>
      <c r="N245" s="24" t="n">
        <f aca="false">'CalLite Replacement'!K156</f>
        <v>92.14590902</v>
      </c>
      <c r="O245" s="24" t="n">
        <f aca="false">'CalLite Replacement'!L156</f>
        <v>69.45847917</v>
      </c>
      <c r="P245" s="24" t="n">
        <f aca="false">'CalLite Replacement'!M156</f>
        <v>38.84712415</v>
      </c>
      <c r="Q245" s="24" t="n">
        <f aca="false">'CalLite Replacement'!N156</f>
        <v>10.42361798</v>
      </c>
      <c r="R245" s="24" t="n">
        <f aca="false">'CalLite Replacement'!O253</f>
        <v>1000</v>
      </c>
      <c r="S245" s="24" t="n">
        <f aca="false">'CalLite Replacement'!P263</f>
        <v>124.6</v>
      </c>
      <c r="T245" s="24" t="n">
        <f aca="false">'CalLite Replacement'!Q156</f>
        <v>33.01247504</v>
      </c>
      <c r="U245" s="39" t="n">
        <v>5</v>
      </c>
      <c r="V245" s="24" t="n">
        <f aca="false">'CalLite Replacement'!R156</f>
        <v>7.018992567</v>
      </c>
      <c r="W245" s="24" t="n">
        <f aca="false">'CalLite Replacement'!S183</f>
        <v>4574</v>
      </c>
      <c r="X245" s="24" t="n">
        <f aca="false">'CalLite Replacement'!T37</f>
        <v>3439</v>
      </c>
      <c r="Y245" s="24" t="n">
        <f aca="false">'CalLite Replacement'!U69</f>
        <v>7865</v>
      </c>
      <c r="Z245" s="24" t="n">
        <f aca="false">'CalLite Replacement'!V102</f>
        <v>212.1</v>
      </c>
      <c r="AA245" s="24" t="n">
        <f aca="false">'CalLite Replacement'!W95</f>
        <v>631.4</v>
      </c>
      <c r="AB245" s="24" t="n">
        <f aca="false">'CalLite Replacement'!X163</f>
        <v>200.1</v>
      </c>
      <c r="AC245" s="24" t="n">
        <f aca="false">'CalLite Replacement'!Y37</f>
        <v>67.43178438</v>
      </c>
      <c r="AD245" s="24" t="n">
        <f aca="false">'CalLite Replacement'!Z156</f>
        <v>32.12188367</v>
      </c>
      <c r="AE245" s="24" t="n">
        <f aca="false">'CalLite Replacement'!AA228</f>
        <v>75</v>
      </c>
      <c r="AF245" s="24" t="n">
        <f aca="false">'CalLite Replacement'!AB180</f>
        <v>500</v>
      </c>
    </row>
    <row r="246" customFormat="false" ht="15" hidden="false" customHeight="false" outlineLevel="0" collapsed="false">
      <c r="A246" s="40" t="n">
        <v>15706</v>
      </c>
      <c r="B246" s="24" t="n">
        <f aca="false">B245+1</f>
        <v>240</v>
      </c>
      <c r="C246" s="17" t="n">
        <f aca="false">B246/($B$1+1)</f>
        <v>0.905660377358491</v>
      </c>
      <c r="D246" s="24" t="n">
        <f aca="false">'CalLite Replacement'!B89</f>
        <v>537.2</v>
      </c>
      <c r="E246" s="24" t="n">
        <f aca="false">'CalLite Replacement'!C121</f>
        <v>15.27435919</v>
      </c>
      <c r="F246" s="24" t="n">
        <f aca="false">'CalLite Replacement'!D121</f>
        <v>50.56164467</v>
      </c>
      <c r="G246" s="38" t="n">
        <v>3.0872131147541</v>
      </c>
      <c r="H246" s="24" t="n">
        <f aca="false">'CalLite Replacement'!E170</f>
        <v>0.52817847</v>
      </c>
      <c r="I246" s="24" t="n">
        <f aca="false">'CalLite Replacement'!F97</f>
        <v>19.88953543</v>
      </c>
      <c r="J246" s="24" t="n">
        <f aca="false">'CalLite Replacement'!G97</f>
        <v>42.41377666</v>
      </c>
      <c r="K246" s="24" t="n">
        <f aca="false">'CalLite Replacement'!H257</f>
        <v>3.378</v>
      </c>
      <c r="L246" s="24" t="n">
        <f aca="false">'CalLite Replacement'!I227</f>
        <v>85</v>
      </c>
      <c r="M246" s="24" t="n">
        <f aca="false">'CalLite Replacement'!J145</f>
        <v>37.06205835</v>
      </c>
      <c r="N246" s="24" t="n">
        <f aca="false">'CalLite Replacement'!K121</f>
        <v>90.39926644</v>
      </c>
      <c r="O246" s="24" t="n">
        <f aca="false">'CalLite Replacement'!L121</f>
        <v>68.14188097</v>
      </c>
      <c r="P246" s="24" t="n">
        <f aca="false">'CalLite Replacement'!M121</f>
        <v>38.1107698</v>
      </c>
      <c r="Q246" s="24" t="n">
        <f aca="false">'CalLite Replacement'!N121</f>
        <v>10.22603639</v>
      </c>
      <c r="R246" s="24" t="n">
        <f aca="false">'CalLite Replacement'!O260</f>
        <v>1000</v>
      </c>
      <c r="S246" s="24" t="n">
        <f aca="false">'CalLite Replacement'!P47</f>
        <v>123.4</v>
      </c>
      <c r="T246" s="24" t="n">
        <f aca="false">'CalLite Replacement'!Q121</f>
        <v>32.38671753</v>
      </c>
      <c r="U246" s="39" t="n">
        <v>5</v>
      </c>
      <c r="V246" s="24" t="n">
        <f aca="false">'CalLite Replacement'!R121</f>
        <v>6.885946277</v>
      </c>
      <c r="W246" s="24" t="n">
        <f aca="false">'CalLite Replacement'!S90</f>
        <v>4565</v>
      </c>
      <c r="X246" s="24" t="n">
        <f aca="false">'CalLite Replacement'!T265</f>
        <v>3438</v>
      </c>
      <c r="Y246" s="24" t="n">
        <f aca="false">'CalLite Replacement'!U84</f>
        <v>7596</v>
      </c>
      <c r="Z246" s="24" t="n">
        <f aca="false">'CalLite Replacement'!V232</f>
        <v>211.4</v>
      </c>
      <c r="AA246" s="24" t="n">
        <f aca="false">'CalLite Replacement'!W94</f>
        <v>627.5</v>
      </c>
      <c r="AB246" s="24" t="n">
        <f aca="false">'CalLite Replacement'!X207</f>
        <v>200.1</v>
      </c>
      <c r="AC246" s="24" t="n">
        <f aca="false">'CalLite Replacement'!Y97</f>
        <v>66.50931789</v>
      </c>
      <c r="AD246" s="24" t="n">
        <f aca="false">'CalLite Replacement'!Z121</f>
        <v>31.51300748</v>
      </c>
      <c r="AE246" s="24" t="n">
        <f aca="false">'CalLite Replacement'!AA229</f>
        <v>75</v>
      </c>
      <c r="AF246" s="24" t="n">
        <f aca="false">'CalLite Replacement'!AB182</f>
        <v>500</v>
      </c>
    </row>
    <row r="247" customFormat="false" ht="15" hidden="false" customHeight="false" outlineLevel="0" collapsed="false">
      <c r="A247" s="40" t="n">
        <v>15737</v>
      </c>
      <c r="B247" s="24" t="n">
        <f aca="false">B246+1</f>
        <v>241</v>
      </c>
      <c r="C247" s="17" t="n">
        <f aca="false">B247/($B$1+1)</f>
        <v>0.909433962264151</v>
      </c>
      <c r="D247" s="24" t="n">
        <f aca="false">'CalLite Replacement'!B112</f>
        <v>529.3</v>
      </c>
      <c r="E247" s="24" t="n">
        <f aca="false">'CalLite Replacement'!C179</f>
        <v>15.24465924</v>
      </c>
      <c r="F247" s="24" t="n">
        <f aca="false">'CalLite Replacement'!D179</f>
        <v>50.463331</v>
      </c>
      <c r="G247" s="38" t="n">
        <v>3.03459016393443</v>
      </c>
      <c r="H247" s="24" t="n">
        <f aca="false">'CalLite Replacement'!E82</f>
        <v>0.405542712</v>
      </c>
      <c r="I247" s="24" t="n">
        <f aca="false">'CalLite Replacement'!F144</f>
        <v>19.46998934</v>
      </c>
      <c r="J247" s="24" t="n">
        <f aca="false">'CalLite Replacement'!G144</f>
        <v>41.51910849</v>
      </c>
      <c r="K247" s="24" t="n">
        <f aca="false">'CalLite Replacement'!H33</f>
        <v>3.299</v>
      </c>
      <c r="L247" s="24" t="n">
        <f aca="false">'CalLite Replacement'!I228</f>
        <v>85</v>
      </c>
      <c r="M247" s="24" t="n">
        <f aca="false">'CalLite Replacement'!J83</f>
        <v>31.83914227</v>
      </c>
      <c r="N247" s="24" t="n">
        <f aca="false">'CalLite Replacement'!K179</f>
        <v>90.22349121</v>
      </c>
      <c r="O247" s="24" t="n">
        <f aca="false">'CalLite Replacement'!L179</f>
        <v>68.00938372</v>
      </c>
      <c r="P247" s="24" t="n">
        <f aca="false">'CalLite Replacement'!M179</f>
        <v>38.036666</v>
      </c>
      <c r="Q247" s="24" t="n">
        <f aca="false">'CalLite Replacement'!N179</f>
        <v>10.20615256</v>
      </c>
      <c r="R247" s="24" t="n">
        <f aca="false">'CalLite Replacement'!O272</f>
        <v>1000</v>
      </c>
      <c r="S247" s="24" t="n">
        <f aca="false">'CalLite Replacement'!P104</f>
        <v>123.3</v>
      </c>
      <c r="T247" s="24" t="n">
        <f aca="false">'CalLite Replacement'!Q179</f>
        <v>32.32374376</v>
      </c>
      <c r="U247" s="39" t="n">
        <v>5</v>
      </c>
      <c r="V247" s="24" t="n">
        <f aca="false">'CalLite Replacement'!R179</f>
        <v>6.872557023</v>
      </c>
      <c r="W247" s="24" t="n">
        <f aca="false">'CalLite Replacement'!S80</f>
        <v>4555</v>
      </c>
      <c r="X247" s="24" t="n">
        <f aca="false">'CalLite Replacement'!T62</f>
        <v>3434</v>
      </c>
      <c r="Y247" s="24" t="n">
        <f aca="false">'CalLite Replacement'!U74</f>
        <v>7594</v>
      </c>
      <c r="Z247" s="24" t="n">
        <f aca="false">'CalLite Replacement'!V42</f>
        <v>206.1</v>
      </c>
      <c r="AA247" s="24" t="n">
        <f aca="false">'CalLite Replacement'!W50</f>
        <v>626.2</v>
      </c>
      <c r="AB247" s="24" t="n">
        <f aca="false">'CalLite Replacement'!X208</f>
        <v>200.1</v>
      </c>
      <c r="AC247" s="24" t="n">
        <f aca="false">'CalLite Replacement'!Y144</f>
        <v>65.10638293</v>
      </c>
      <c r="AD247" s="24" t="n">
        <f aca="false">'CalLite Replacement'!Z179</f>
        <v>31.45173258</v>
      </c>
      <c r="AE247" s="24" t="n">
        <f aca="false">'CalLite Replacement'!AA274</f>
        <v>75</v>
      </c>
      <c r="AF247" s="24" t="n">
        <f aca="false">'CalLite Replacement'!AB205</f>
        <v>500</v>
      </c>
    </row>
    <row r="248" customFormat="false" ht="15" hidden="false" customHeight="false" outlineLevel="0" collapsed="false">
      <c r="A248" s="40" t="n">
        <v>15765</v>
      </c>
      <c r="B248" s="24" t="n">
        <f aca="false">B247+1</f>
        <v>242</v>
      </c>
      <c r="C248" s="17" t="n">
        <f aca="false">B248/($B$1+1)</f>
        <v>0.913207547169811</v>
      </c>
      <c r="D248" s="24" t="n">
        <f aca="false">'CalLite Replacement'!B269</f>
        <v>529.1</v>
      </c>
      <c r="E248" s="24" t="n">
        <f aca="false">'CalLite Replacement'!C95</f>
        <v>14.64606803</v>
      </c>
      <c r="F248" s="24" t="n">
        <f aca="false">'CalLite Replacement'!D95</f>
        <v>48.4818563</v>
      </c>
      <c r="G248" s="38" t="n">
        <v>2.99950819672131</v>
      </c>
      <c r="H248" s="24" t="n">
        <f aca="false">'CalLite Replacement'!E178</f>
        <v>0.282970632</v>
      </c>
      <c r="I248" s="24" t="n">
        <f aca="false">'CalLite Replacement'!F169</f>
        <v>19.42129656</v>
      </c>
      <c r="J248" s="24" t="n">
        <f aca="false">'CalLite Replacement'!G169</f>
        <v>41.41527274</v>
      </c>
      <c r="K248" s="24" t="n">
        <f aca="false">'CalLite Replacement'!H21</f>
        <v>3.283</v>
      </c>
      <c r="L248" s="24" t="n">
        <f aca="false">'CalLite Replacement'!I239</f>
        <v>85</v>
      </c>
      <c r="M248" s="24" t="n">
        <f aca="false">'CalLite Replacement'!J85</f>
        <v>29.79937509</v>
      </c>
      <c r="N248" s="24" t="n">
        <f aca="false">'CalLite Replacement'!K95</f>
        <v>86.68080861</v>
      </c>
      <c r="O248" s="24" t="n">
        <f aca="false">'CalLite Replacement'!L95</f>
        <v>65.33895214</v>
      </c>
      <c r="P248" s="24" t="n">
        <f aca="false">'CalLite Replacement'!M95</f>
        <v>36.54313219</v>
      </c>
      <c r="Q248" s="24" t="n">
        <f aca="false">'CalLite Replacement'!N95</f>
        <v>9.805401505</v>
      </c>
      <c r="R248" s="24" t="n">
        <f aca="false">'CalLite Replacement'!O277</f>
        <v>1000</v>
      </c>
      <c r="S248" s="24" t="n">
        <f aca="false">'CalLite Replacement'!P70</f>
        <v>122.5</v>
      </c>
      <c r="T248" s="24" t="n">
        <f aca="false">'CalLite Replacement'!Q95</f>
        <v>31.05453146</v>
      </c>
      <c r="U248" s="39" t="n">
        <v>4</v>
      </c>
      <c r="V248" s="24" t="n">
        <f aca="false">'CalLite Replacement'!R95</f>
        <v>6.602701713</v>
      </c>
      <c r="W248" s="24" t="n">
        <f aca="false">'CalLite Replacement'!S68</f>
        <v>4547</v>
      </c>
      <c r="X248" s="24" t="n">
        <f aca="false">'CalLite Replacement'!T122</f>
        <v>3433</v>
      </c>
      <c r="Y248" s="24" t="n">
        <f aca="false">'CalLite Replacement'!U61</f>
        <v>7577</v>
      </c>
      <c r="Z248" s="24" t="n">
        <f aca="false">'CalLite Replacement'!V223</f>
        <v>205.1</v>
      </c>
      <c r="AA248" s="24" t="n">
        <f aca="false">'CalLite Replacement'!W54</f>
        <v>614.2</v>
      </c>
      <c r="AB248" s="24" t="n">
        <f aca="false">'CalLite Replacement'!X231</f>
        <v>200.1</v>
      </c>
      <c r="AC248" s="24" t="n">
        <f aca="false">'CalLite Replacement'!Y169</f>
        <v>64.94355742</v>
      </c>
      <c r="AD248" s="24" t="n">
        <f aca="false">'CalLite Replacement'!Z95</f>
        <v>30.21676036</v>
      </c>
      <c r="AE248" s="24" t="n">
        <f aca="false">'CalLite Replacement'!AA275</f>
        <v>75</v>
      </c>
      <c r="AF248" s="24" t="n">
        <f aca="false">'CalLite Replacement'!AB206</f>
        <v>500</v>
      </c>
    </row>
    <row r="249" customFormat="false" ht="15" hidden="false" customHeight="false" outlineLevel="0" collapsed="false">
      <c r="A249" s="40" t="n">
        <v>15796</v>
      </c>
      <c r="B249" s="24" t="n">
        <f aca="false">B248+1</f>
        <v>243</v>
      </c>
      <c r="C249" s="17" t="n">
        <f aca="false">B249/($B$1+1)</f>
        <v>0.916981132075472</v>
      </c>
      <c r="D249" s="24" t="n">
        <f aca="false">'CalLite Replacement'!B268</f>
        <v>527</v>
      </c>
      <c r="E249" s="24" t="n">
        <f aca="false">'CalLite Replacement'!C118</f>
        <v>14.60552034</v>
      </c>
      <c r="F249" s="24" t="n">
        <f aca="false">'CalLite Replacement'!D118</f>
        <v>48.34763412</v>
      </c>
      <c r="G249" s="38" t="n">
        <v>2.98196721311475</v>
      </c>
      <c r="H249" s="24" t="n">
        <f aca="false">'CalLite Replacement'!E262</f>
        <v>0.268854078</v>
      </c>
      <c r="I249" s="24" t="n">
        <f aca="false">'CalLite Replacement'!F109</f>
        <v>19.38654062</v>
      </c>
      <c r="J249" s="24" t="n">
        <f aca="false">'CalLite Replacement'!G109</f>
        <v>41.34115685</v>
      </c>
      <c r="K249" s="24" t="n">
        <f aca="false">'CalLite Replacement'!H260</f>
        <v>3.271</v>
      </c>
      <c r="L249" s="24" t="n">
        <f aca="false">'CalLite Replacement'!I240</f>
        <v>85</v>
      </c>
      <c r="M249" s="24" t="n">
        <f aca="false">'CalLite Replacement'!J97</f>
        <v>29.3344965</v>
      </c>
      <c r="N249" s="24" t="n">
        <f aca="false">'CalLite Replacement'!K118</f>
        <v>86.44083251</v>
      </c>
      <c r="O249" s="24" t="n">
        <f aca="false">'CalLite Replacement'!L118</f>
        <v>65.15806104</v>
      </c>
      <c r="P249" s="24" t="n">
        <f aca="false">'CalLite Replacement'!M118</f>
        <v>36.44196241</v>
      </c>
      <c r="Q249" s="24" t="n">
        <f aca="false">'CalLite Replacement'!N118</f>
        <v>9.778255219</v>
      </c>
      <c r="R249" s="24" t="n">
        <f aca="false">'CalLite Replacement'!O162</f>
        <v>949.9</v>
      </c>
      <c r="S249" s="24" t="n">
        <f aca="false">'CalLite Replacement'!P95</f>
        <v>120.3</v>
      </c>
      <c r="T249" s="24" t="n">
        <f aca="false">'CalLite Replacement'!Q118</f>
        <v>30.96855689</v>
      </c>
      <c r="U249" s="39" t="n">
        <v>4</v>
      </c>
      <c r="V249" s="24" t="n">
        <f aca="false">'CalLite Replacement'!R118</f>
        <v>6.584422112</v>
      </c>
      <c r="W249" s="24" t="n">
        <f aca="false">'CalLite Replacement'!S146</f>
        <v>4526</v>
      </c>
      <c r="X249" s="24" t="n">
        <f aca="false">'CalLite Replacement'!T123</f>
        <v>3433</v>
      </c>
      <c r="Y249" s="24" t="n">
        <f aca="false">'CalLite Replacement'!U37</f>
        <v>7551</v>
      </c>
      <c r="Z249" s="24" t="n">
        <f aca="false">'CalLite Replacement'!V221</f>
        <v>186.3</v>
      </c>
      <c r="AA249" s="24" t="n">
        <f aca="false">'CalLite Replacement'!W102</f>
        <v>611.9</v>
      </c>
      <c r="AB249" s="24" t="n">
        <f aca="false">'CalLite Replacement'!X232</f>
        <v>200.1</v>
      </c>
      <c r="AC249" s="24" t="n">
        <f aca="false">'CalLite Replacement'!Y109</f>
        <v>64.82733581</v>
      </c>
      <c r="AD249" s="24" t="n">
        <f aca="false">'CalLite Replacement'!Z118</f>
        <v>30.13310516</v>
      </c>
      <c r="AE249" s="24" t="n">
        <f aca="false">'CalLite Replacement'!AA276</f>
        <v>75</v>
      </c>
      <c r="AF249" s="24" t="n">
        <f aca="false">'CalLite Replacement'!AB217</f>
        <v>500</v>
      </c>
    </row>
    <row r="250" customFormat="false" ht="15" hidden="false" customHeight="false" outlineLevel="0" collapsed="false">
      <c r="A250" s="40" t="n">
        <v>15826</v>
      </c>
      <c r="B250" s="24" t="n">
        <f aca="false">B249+1</f>
        <v>244</v>
      </c>
      <c r="C250" s="17" t="n">
        <f aca="false">B250/($B$1+1)</f>
        <v>0.920754716981132</v>
      </c>
      <c r="D250" s="24" t="n">
        <f aca="false">'CalLite Replacement'!B100</f>
        <v>521</v>
      </c>
      <c r="E250" s="24" t="n">
        <f aca="false">'CalLite Replacement'!C155</f>
        <v>14.55377494</v>
      </c>
      <c r="F250" s="24" t="n">
        <f aca="false">'CalLite Replacement'!D155</f>
        <v>48.17634494</v>
      </c>
      <c r="G250" s="38" t="n">
        <v>2.9644262295082</v>
      </c>
      <c r="H250" s="24" t="n">
        <f aca="false">'CalLite Replacement'!E274</f>
        <v>0.252798758</v>
      </c>
      <c r="I250" s="24" t="n">
        <f aca="false">'CalLite Replacement'!F122</f>
        <v>18.60609065</v>
      </c>
      <c r="J250" s="24" t="n">
        <f aca="false">'CalLite Replacement'!G122</f>
        <v>39.67687311</v>
      </c>
      <c r="K250" s="24" t="n">
        <f aca="false">'CalLite Replacement'!H164</f>
        <v>3.205</v>
      </c>
      <c r="L250" s="24" t="n">
        <f aca="false">'CalLite Replacement'!I251</f>
        <v>85</v>
      </c>
      <c r="M250" s="24" t="n">
        <f aca="false">'CalLite Replacement'!J106</f>
        <v>28.09155743</v>
      </c>
      <c r="N250" s="24" t="n">
        <f aca="false">'CalLite Replacement'!K155</f>
        <v>86.13458423</v>
      </c>
      <c r="O250" s="24" t="n">
        <f aca="false">'CalLite Replacement'!L155</f>
        <v>64.92721476</v>
      </c>
      <c r="P250" s="24" t="n">
        <f aca="false">'CalLite Replacement'!M155</f>
        <v>36.31285342</v>
      </c>
      <c r="Q250" s="24" t="n">
        <f aca="false">'CalLite Replacement'!N155</f>
        <v>9.743612171</v>
      </c>
      <c r="R250" s="24" t="n">
        <f aca="false">'CalLite Replacement'!O85</f>
        <v>918.5</v>
      </c>
      <c r="S250" s="24" t="n">
        <f aca="false">'CalLite Replacement'!P68</f>
        <v>119</v>
      </c>
      <c r="T250" s="24" t="n">
        <f aca="false">'CalLite Replacement'!Q155</f>
        <v>30.85883944</v>
      </c>
      <c r="U250" s="39" t="n">
        <v>3</v>
      </c>
      <c r="V250" s="24" t="n">
        <f aca="false">'CalLite Replacement'!R155</f>
        <v>6.561094387</v>
      </c>
      <c r="W250" s="24" t="n">
        <f aca="false">'CalLite Replacement'!S99</f>
        <v>4500</v>
      </c>
      <c r="X250" s="24" t="n">
        <f aca="false">'CalLite Replacement'!T119</f>
        <v>3430</v>
      </c>
      <c r="Y250" s="24" t="n">
        <f aca="false">'CalLite Replacement'!U49</f>
        <v>7530</v>
      </c>
      <c r="Z250" s="24" t="n">
        <f aca="false">'CalLite Replacement'!V220</f>
        <v>178.6</v>
      </c>
      <c r="AA250" s="24" t="n">
        <f aca="false">'CalLite Replacement'!W69</f>
        <v>606.7</v>
      </c>
      <c r="AB250" s="24" t="n">
        <f aca="false">'CalLite Replacement'!X243</f>
        <v>200.1</v>
      </c>
      <c r="AC250" s="24" t="n">
        <f aca="false">'CalLite Replacement'!Y122</f>
        <v>62.2175617</v>
      </c>
      <c r="AD250" s="24" t="n">
        <f aca="false">'CalLite Replacement'!Z155</f>
        <v>30.02634761</v>
      </c>
      <c r="AE250" s="24" t="n">
        <f aca="false">'CalLite Replacement'!AA277</f>
        <v>75</v>
      </c>
      <c r="AF250" s="24" t="n">
        <f aca="false">'CalLite Replacement'!AB218</f>
        <v>500</v>
      </c>
    </row>
    <row r="251" customFormat="false" ht="15" hidden="false" customHeight="false" outlineLevel="0" collapsed="false">
      <c r="A251" s="40" t="n">
        <v>15857</v>
      </c>
      <c r="B251" s="24" t="n">
        <f aca="false">B250+1</f>
        <v>245</v>
      </c>
      <c r="C251" s="17" t="n">
        <f aca="false">B251/($B$1+1)</f>
        <v>0.924528301886793</v>
      </c>
      <c r="D251" s="24" t="n">
        <f aca="false">'CalLite Replacement'!B168</f>
        <v>517.6</v>
      </c>
      <c r="E251" s="24" t="n">
        <f aca="false">'CalLite Replacement'!C84</f>
        <v>14.53690033</v>
      </c>
      <c r="F251" s="24" t="n">
        <f aca="false">'CalLite Replacement'!D84</f>
        <v>48.12048609</v>
      </c>
      <c r="G251" s="38" t="n">
        <v>2.94688524590164</v>
      </c>
      <c r="H251" s="24" t="n">
        <f aca="false">'CalLite Replacement'!E142</f>
        <v>0.24659437</v>
      </c>
      <c r="I251" s="24" t="n">
        <f aca="false">'CalLite Replacement'!F154</f>
        <v>18.2753512</v>
      </c>
      <c r="J251" s="24" t="n">
        <f aca="false">'CalLite Replacement'!G154</f>
        <v>38.97158217</v>
      </c>
      <c r="K251" s="24" t="n">
        <f aca="false">'CalLite Replacement'!H236</f>
        <v>3.158</v>
      </c>
      <c r="L251" s="24" t="n">
        <f aca="false">'CalLite Replacement'!I252</f>
        <v>85</v>
      </c>
      <c r="M251" s="24" t="n">
        <f aca="false">'CalLite Replacement'!J143</f>
        <v>26.37243714</v>
      </c>
      <c r="N251" s="24" t="n">
        <f aca="false">'CalLite Replacement'!K84</f>
        <v>86.03471408</v>
      </c>
      <c r="O251" s="24" t="n">
        <f aca="false">'CalLite Replacement'!L84</f>
        <v>64.85193384</v>
      </c>
      <c r="P251" s="24" t="n">
        <f aca="false">'CalLite Replacement'!M84</f>
        <v>36.27074989</v>
      </c>
      <c r="Q251" s="24" t="n">
        <f aca="false">'CalLite Replacement'!N84</f>
        <v>9.732314781</v>
      </c>
      <c r="R251" s="24" t="n">
        <f aca="false">'CalLite Replacement'!O76</f>
        <v>900</v>
      </c>
      <c r="S251" s="24" t="n">
        <f aca="false">'CalLite Replacement'!P264</f>
        <v>109.3</v>
      </c>
      <c r="T251" s="24" t="n">
        <f aca="false">'CalLite Replacement'!Q84</f>
        <v>30.82305966</v>
      </c>
      <c r="U251" s="39" t="n">
        <v>3</v>
      </c>
      <c r="V251" s="24" t="n">
        <f aca="false">'CalLite Replacement'!R84</f>
        <v>6.553487019</v>
      </c>
      <c r="W251" s="24" t="n">
        <f aca="false">'CalLite Replacement'!S172</f>
        <v>4477</v>
      </c>
      <c r="X251" s="24" t="n">
        <f aca="false">'CalLite Replacement'!T120</f>
        <v>3430</v>
      </c>
      <c r="Y251" s="24" t="n">
        <f aca="false">'CalLite Replacement'!U265</f>
        <v>7505</v>
      </c>
      <c r="Z251" s="24" t="n">
        <f aca="false">'CalLite Replacement'!V40</f>
        <v>172</v>
      </c>
      <c r="AA251" s="24" t="n">
        <f aca="false">'CalLite Replacement'!W221</f>
        <v>593.1</v>
      </c>
      <c r="AB251" s="24" t="n">
        <f aca="false">'CalLite Replacement'!X255</f>
        <v>200.1</v>
      </c>
      <c r="AC251" s="24" t="n">
        <f aca="false">'CalLite Replacement'!Y154</f>
        <v>61.11159041</v>
      </c>
      <c r="AD251" s="24" t="n">
        <f aca="false">'CalLite Replacement'!Z84</f>
        <v>29.99153307</v>
      </c>
      <c r="AE251" s="24" t="n">
        <f aca="false">'CalLite Replacement'!AA46</f>
        <v>50</v>
      </c>
      <c r="AF251" s="24" t="n">
        <f aca="false">'CalLite Replacement'!AB228</f>
        <v>500</v>
      </c>
    </row>
    <row r="252" customFormat="false" ht="15" hidden="false" customHeight="false" outlineLevel="0" collapsed="false">
      <c r="A252" s="40" t="n">
        <v>15887</v>
      </c>
      <c r="B252" s="24" t="n">
        <f aca="false">B251+1</f>
        <v>246</v>
      </c>
      <c r="C252" s="17" t="n">
        <f aca="false">B252/($B$1+1)</f>
        <v>0.928301886792453</v>
      </c>
      <c r="D252" s="24" t="n">
        <f aca="false">'CalLite Replacement'!B267</f>
        <v>516.6</v>
      </c>
      <c r="E252" s="24" t="n">
        <f aca="false">'CalLite Replacement'!C83</f>
        <v>14.53518151</v>
      </c>
      <c r="F252" s="24" t="n">
        <f aca="false">'CalLite Replacement'!D83</f>
        <v>48.11479641</v>
      </c>
      <c r="G252" s="38" t="n">
        <v>2.87672131147541</v>
      </c>
      <c r="H252" s="24" t="n">
        <f aca="false">'CalLite Replacement'!E263</f>
        <v>0.224935041</v>
      </c>
      <c r="I252" s="24" t="n">
        <f aca="false">'CalLite Replacement'!F142</f>
        <v>17.86546149</v>
      </c>
      <c r="J252" s="24" t="n">
        <f aca="false">'CalLite Replacement'!G142</f>
        <v>38.0975059</v>
      </c>
      <c r="K252" s="24" t="n">
        <f aca="false">'CalLite Replacement'!H273</f>
        <v>3.116</v>
      </c>
      <c r="L252" s="24" t="n">
        <f aca="false">'CalLite Replacement'!I263</f>
        <v>85</v>
      </c>
      <c r="M252" s="24" t="n">
        <f aca="false">'CalLite Replacement'!J73</f>
        <v>24.77716741</v>
      </c>
      <c r="N252" s="24" t="n">
        <f aca="false">'CalLite Replacement'!K83</f>
        <v>86.02454149</v>
      </c>
      <c r="O252" s="24" t="n">
        <f aca="false">'CalLite Replacement'!L83</f>
        <v>64.84426587</v>
      </c>
      <c r="P252" s="24" t="n">
        <f aca="false">'CalLite Replacement'!M83</f>
        <v>36.2664613</v>
      </c>
      <c r="Q252" s="24" t="n">
        <f aca="false">'CalLite Replacement'!N83</f>
        <v>9.73116405</v>
      </c>
      <c r="R252" s="24" t="n">
        <f aca="false">'CalLite Replacement'!O77</f>
        <v>900</v>
      </c>
      <c r="S252" s="24" t="n">
        <f aca="false">'CalLite Replacement'!P48</f>
        <v>102.1</v>
      </c>
      <c r="T252" s="24" t="n">
        <f aca="false">'CalLite Replacement'!Q83</f>
        <v>30.8194152</v>
      </c>
      <c r="U252" s="39" t="n">
        <v>2</v>
      </c>
      <c r="V252" s="24" t="n">
        <f aca="false">'CalLite Replacement'!R83</f>
        <v>6.552712147</v>
      </c>
      <c r="W252" s="24" t="n">
        <f aca="false">'CalLite Replacement'!S66</f>
        <v>4476</v>
      </c>
      <c r="X252" s="24" t="n">
        <f aca="false">'CalLite Replacement'!T121</f>
        <v>3430</v>
      </c>
      <c r="Y252" s="24" t="n">
        <f aca="false">'CalLite Replacement'!U240</f>
        <v>7424</v>
      </c>
      <c r="Z252" s="24" t="n">
        <f aca="false">'CalLite Replacement'!V88</f>
        <v>168.7</v>
      </c>
      <c r="AA252" s="24" t="n">
        <f aca="false">'CalLite Replacement'!W42</f>
        <v>588.6</v>
      </c>
      <c r="AB252" s="24" t="n">
        <f aca="false">'CalLite Replacement'!X271</f>
        <v>200.1</v>
      </c>
      <c r="AC252" s="24" t="n">
        <f aca="false">'CalLite Replacement'!Y142</f>
        <v>59.74094575</v>
      </c>
      <c r="AD252" s="24" t="n">
        <f aca="false">'CalLite Replacement'!Z83</f>
        <v>29.98798692</v>
      </c>
      <c r="AE252" s="24" t="n">
        <f aca="false">'CalLite Replacement'!AA47</f>
        <v>50</v>
      </c>
      <c r="AF252" s="24" t="n">
        <f aca="false">'CalLite Replacement'!AB241</f>
        <v>500</v>
      </c>
    </row>
    <row r="253" customFormat="false" ht="15" hidden="false" customHeight="false" outlineLevel="0" collapsed="false">
      <c r="A253" s="40" t="n">
        <v>15918</v>
      </c>
      <c r="B253" s="24" t="n">
        <f aca="false">B252+1</f>
        <v>247</v>
      </c>
      <c r="C253" s="17" t="n">
        <f aca="false">B253/($B$1+1)</f>
        <v>0.932075471698113</v>
      </c>
      <c r="D253" s="24" t="n">
        <f aca="false">'CalLite Replacement'!B88</f>
        <v>513.9</v>
      </c>
      <c r="E253" s="24" t="n">
        <f aca="false">'CalLite Replacement'!C120</f>
        <v>14.3526524</v>
      </c>
      <c r="F253" s="24" t="n">
        <f aca="false">'CalLite Replacement'!D120</f>
        <v>47.51058304</v>
      </c>
      <c r="G253" s="38" t="n">
        <v>2.77147540983607</v>
      </c>
      <c r="H253" s="24" t="n">
        <f aca="false">'CalLite Replacement'!E118</f>
        <v>0.224620921</v>
      </c>
      <c r="I253" s="24" t="n">
        <f aca="false">'CalLite Replacement'!F130</f>
        <v>17.67633533</v>
      </c>
      <c r="J253" s="24" t="n">
        <f aca="false">'CalLite Replacement'!G130</f>
        <v>37.69420063</v>
      </c>
      <c r="K253" s="24" t="n">
        <f aca="false">'CalLite Replacement'!H224</f>
        <v>3.108</v>
      </c>
      <c r="L253" s="24" t="n">
        <f aca="false">'CalLite Replacement'!I264</f>
        <v>85</v>
      </c>
      <c r="M253" s="24" t="n">
        <f aca="false">'CalLite Replacement'!J19</f>
        <v>22.63114061</v>
      </c>
      <c r="N253" s="24" t="n">
        <f aca="false">'CalLite Replacement'!K120</f>
        <v>84.94426718</v>
      </c>
      <c r="O253" s="24" t="n">
        <f aca="false">'CalLite Replacement'!L120</f>
        <v>64.02996807</v>
      </c>
      <c r="P253" s="24" t="n">
        <f aca="false">'CalLite Replacement'!M120</f>
        <v>35.81103631</v>
      </c>
      <c r="Q253" s="24" t="n">
        <f aca="false">'CalLite Replacement'!N120</f>
        <v>9.608962567</v>
      </c>
      <c r="R253" s="24" t="n">
        <f aca="false">'CalLite Replacement'!O78</f>
        <v>900</v>
      </c>
      <c r="S253" s="24" t="n">
        <f aca="false">'CalLite Replacement'!P96</f>
        <v>98.72</v>
      </c>
      <c r="T253" s="24" t="n">
        <f aca="false">'CalLite Replacement'!Q120</f>
        <v>30.43239282</v>
      </c>
      <c r="U253" s="39" t="n">
        <v>2</v>
      </c>
      <c r="V253" s="24" t="n">
        <f aca="false">'CalLite Replacement'!R120</f>
        <v>6.470424855</v>
      </c>
      <c r="W253" s="24" t="n">
        <f aca="false">'CalLite Replacement'!S67</f>
        <v>4389</v>
      </c>
      <c r="X253" s="24" t="n">
        <f aca="false">'CalLite Replacement'!T45</f>
        <v>3250</v>
      </c>
      <c r="Y253" s="24" t="n">
        <f aca="false">'CalLite Replacement'!U45</f>
        <v>7306</v>
      </c>
      <c r="Z253" s="24" t="n">
        <f aca="false">'CalLite Replacement'!V270</f>
        <v>160.3</v>
      </c>
      <c r="AA253" s="24" t="n">
        <f aca="false">'CalLite Replacement'!W172</f>
        <v>583.1</v>
      </c>
      <c r="AB253" s="24" t="n">
        <f aca="false">'CalLite Replacement'!X51</f>
        <v>200</v>
      </c>
      <c r="AC253" s="24" t="n">
        <f aca="false">'CalLite Replacement'!Y130</f>
        <v>59.10852014</v>
      </c>
      <c r="AD253" s="24" t="n">
        <f aca="false">'CalLite Replacement'!Z120</f>
        <v>29.61140541</v>
      </c>
      <c r="AE253" s="24" t="n">
        <f aca="false">'CalLite Replacement'!AA48</f>
        <v>50</v>
      </c>
      <c r="AF253" s="24" t="n">
        <f aca="false">'CalLite Replacement'!AB242</f>
        <v>500</v>
      </c>
    </row>
    <row r="254" customFormat="false" ht="15" hidden="false" customHeight="false" outlineLevel="0" collapsed="false">
      <c r="A254" s="40" t="n">
        <v>15949</v>
      </c>
      <c r="B254" s="24" t="n">
        <f aca="false">B253+1</f>
        <v>248</v>
      </c>
      <c r="C254" s="17" t="n">
        <f aca="false">B254/($B$1+1)</f>
        <v>0.935849056603774</v>
      </c>
      <c r="D254" s="24" t="n">
        <f aca="false">'CalLite Replacement'!B146</f>
        <v>513</v>
      </c>
      <c r="E254" s="24" t="n">
        <f aca="false">'CalLite Replacement'!C106</f>
        <v>14.29116748</v>
      </c>
      <c r="F254" s="24" t="n">
        <f aca="false">'CalLite Replacement'!D106</f>
        <v>47.30705379</v>
      </c>
      <c r="G254" s="38" t="n">
        <v>2.75393442622951</v>
      </c>
      <c r="H254" s="24" t="n">
        <f aca="false">'CalLite Replacement'!E154</f>
        <v>0.22311868</v>
      </c>
      <c r="I254" s="24" t="n">
        <f aca="false">'CalLite Replacement'!F143</f>
        <v>17.35915289</v>
      </c>
      <c r="J254" s="24" t="n">
        <f aca="false">'CalLite Replacement'!G143</f>
        <v>37.01781956</v>
      </c>
      <c r="K254" s="24" t="n">
        <f aca="false">'CalLite Replacement'!H212</f>
        <v>3.052</v>
      </c>
      <c r="L254" s="24" t="n">
        <f aca="false">'CalLite Replacement'!I275</f>
        <v>85</v>
      </c>
      <c r="M254" s="24" t="n">
        <f aca="false">'CalLite Replacement'!J133</f>
        <v>21.97903615</v>
      </c>
      <c r="N254" s="24" t="n">
        <f aca="false">'CalLite Replacement'!K106</f>
        <v>84.58037684</v>
      </c>
      <c r="O254" s="24" t="n">
        <f aca="false">'CalLite Replacement'!L106</f>
        <v>63.7556719</v>
      </c>
      <c r="P254" s="24" t="n">
        <f aca="false">'CalLite Replacement'!M106</f>
        <v>35.65762642</v>
      </c>
      <c r="Q254" s="24" t="n">
        <f aca="false">'CalLite Replacement'!N106</f>
        <v>9.567799005</v>
      </c>
      <c r="R254" s="24" t="n">
        <f aca="false">'CalLite Replacement'!O100</f>
        <v>900</v>
      </c>
      <c r="S254" s="24" t="n">
        <f aca="false">'CalLite Replacement'!P181</f>
        <v>96.39</v>
      </c>
      <c r="T254" s="24" t="n">
        <f aca="false">'CalLite Replacement'!Q106</f>
        <v>30.30202435</v>
      </c>
      <c r="U254" s="39" t="n">
        <v>1</v>
      </c>
      <c r="V254" s="24" t="n">
        <f aca="false">'CalLite Replacement'!R106</f>
        <v>6.442706385</v>
      </c>
      <c r="W254" s="24" t="n">
        <f aca="false">'CalLite Replacement'!S137</f>
        <v>4303</v>
      </c>
      <c r="X254" s="24" t="n">
        <f aca="false">'CalLite Replacement'!T59</f>
        <v>3250</v>
      </c>
      <c r="Y254" s="24" t="n">
        <f aca="false">'CalLite Replacement'!U120</f>
        <v>7178</v>
      </c>
      <c r="Z254" s="24" t="n">
        <f aca="false">'CalLite Replacement'!V124</f>
        <v>142.7</v>
      </c>
      <c r="AA254" s="24" t="n">
        <f aca="false">'CalLite Replacement'!W124</f>
        <v>579.5</v>
      </c>
      <c r="AB254" s="24" t="n">
        <f aca="false">'CalLite Replacement'!X63</f>
        <v>200</v>
      </c>
      <c r="AC254" s="24" t="n">
        <f aca="false">'CalLite Replacement'!Y143</f>
        <v>58.0478826</v>
      </c>
      <c r="AD254" s="24" t="n">
        <f aca="false">'CalLite Replacement'!Z106</f>
        <v>29.48455395</v>
      </c>
      <c r="AE254" s="24" t="n">
        <f aca="false">'CalLite Replacement'!AA49</f>
        <v>50</v>
      </c>
      <c r="AF254" s="24" t="n">
        <f aca="false">'CalLite Replacement'!AB265</f>
        <v>500</v>
      </c>
    </row>
    <row r="255" customFormat="false" ht="15" hidden="false" customHeight="false" outlineLevel="0" collapsed="false">
      <c r="A255" s="40" t="n">
        <v>15979</v>
      </c>
      <c r="B255" s="24" t="n">
        <f aca="false">B254+1</f>
        <v>249</v>
      </c>
      <c r="C255" s="17" t="n">
        <f aca="false">B255/($B$1+1)</f>
        <v>0.939622641509434</v>
      </c>
      <c r="D255" s="24" t="n">
        <f aca="false">'CalLite Replacement'!B111</f>
        <v>505</v>
      </c>
      <c r="E255" s="24" t="n">
        <f aca="false">'CalLite Replacement'!C142</f>
        <v>14.10922002</v>
      </c>
      <c r="F255" s="24" t="n">
        <f aca="false">'CalLite Replacement'!D142</f>
        <v>46.70476583</v>
      </c>
      <c r="G255" s="38" t="n">
        <v>2.73639344262295</v>
      </c>
      <c r="H255" s="24" t="n">
        <f aca="false">'CalLite Replacement'!E94</f>
        <v>0.219398419</v>
      </c>
      <c r="I255" s="24" t="n">
        <f aca="false">'CalLite Replacement'!F20</f>
        <v>17.34445572</v>
      </c>
      <c r="J255" s="24" t="n">
        <f aca="false">'CalLite Replacement'!G20</f>
        <v>36.98647832</v>
      </c>
      <c r="K255" s="24" t="n">
        <f aca="false">'CalLite Replacement'!H171</f>
        <v>2.935</v>
      </c>
      <c r="L255" s="24" t="n">
        <f aca="false">'CalLite Replacement'!I276</f>
        <v>85</v>
      </c>
      <c r="M255" s="24" t="n">
        <f aca="false">'CalLite Replacement'!J107</f>
        <v>21.91994494</v>
      </c>
      <c r="N255" s="24" t="n">
        <f aca="false">'CalLite Replacement'!K142</f>
        <v>83.50354498</v>
      </c>
      <c r="O255" s="24" t="n">
        <f aca="false">'CalLite Replacement'!L142</f>
        <v>62.94396898</v>
      </c>
      <c r="P255" s="24" t="n">
        <f aca="false">'CalLite Replacement'!M142</f>
        <v>35.2036527</v>
      </c>
      <c r="Q255" s="24" t="n">
        <f aca="false">'CalLite Replacement'!N142</f>
        <v>9.445986934</v>
      </c>
      <c r="R255" s="24" t="n">
        <f aca="false">'CalLite Replacement'!O101</f>
        <v>900</v>
      </c>
      <c r="S255" s="24" t="n">
        <f aca="false">'CalLite Replacement'!P169</f>
        <v>96.28</v>
      </c>
      <c r="T255" s="24" t="n">
        <f aca="false">'CalLite Replacement'!Q142</f>
        <v>29.91623528</v>
      </c>
      <c r="U255" s="39" t="n">
        <v>1</v>
      </c>
      <c r="V255" s="24" t="n">
        <f aca="false">'CalLite Replacement'!R142</f>
        <v>6.360681312</v>
      </c>
      <c r="W255" s="24" t="n">
        <f aca="false">'CalLite Replacement'!S219</f>
        <v>4292</v>
      </c>
      <c r="X255" s="24" t="n">
        <f aca="false">'CalLite Replacement'!T61</f>
        <v>3250</v>
      </c>
      <c r="Y255" s="24" t="n">
        <f aca="false">'CalLite Replacement'!U85</f>
        <v>7106</v>
      </c>
      <c r="Z255" s="24" t="n">
        <f aca="false">'CalLite Replacement'!V280</f>
        <v>138.8</v>
      </c>
      <c r="AA255" s="24" t="n">
        <f aca="false">'CalLite Replacement'!W280</f>
        <v>574.3</v>
      </c>
      <c r="AB255" s="24" t="n">
        <f aca="false">'CalLite Replacement'!X79</f>
        <v>200</v>
      </c>
      <c r="AC255" s="24" t="n">
        <f aca="false">'CalLite Replacement'!Y20</f>
        <v>57.99873621</v>
      </c>
      <c r="AD255" s="24" t="n">
        <f aca="false">'CalLite Replacement'!Z142</f>
        <v>29.10917247</v>
      </c>
      <c r="AE255" s="24" t="n">
        <f aca="false">'CalLite Replacement'!AA58</f>
        <v>50</v>
      </c>
      <c r="AF255" s="24" t="n">
        <f aca="false">'CalLite Replacement'!AB266</f>
        <v>500</v>
      </c>
    </row>
    <row r="256" customFormat="false" ht="15" hidden="false" customHeight="false" outlineLevel="0" collapsed="false">
      <c r="A256" s="40" t="n">
        <v>16010</v>
      </c>
      <c r="B256" s="24" t="n">
        <f aca="false">B255+1</f>
        <v>250</v>
      </c>
      <c r="C256" s="17" t="n">
        <f aca="false">B256/($B$1+1)</f>
        <v>0.943396226415094</v>
      </c>
      <c r="D256" s="24" t="n">
        <f aca="false">'CalLite Replacement'!B76</f>
        <v>500</v>
      </c>
      <c r="E256" s="24" t="n">
        <f aca="false">'CalLite Replacement'!C107</f>
        <v>13.90736547</v>
      </c>
      <c r="F256" s="24" t="n">
        <f aca="false">'CalLite Replacement'!D107</f>
        <v>46.03658082</v>
      </c>
      <c r="G256" s="38" t="n">
        <v>2.70131147540984</v>
      </c>
      <c r="H256" s="24" t="n">
        <f aca="false">'CalLite Replacement'!E227</f>
        <v>0.217625887</v>
      </c>
      <c r="I256" s="24" t="n">
        <f aca="false">'CalLite Replacement'!F34</f>
        <v>16.42699015</v>
      </c>
      <c r="J256" s="24" t="n">
        <f aca="false">'CalLite Replacement'!G34</f>
        <v>35.03001334</v>
      </c>
      <c r="K256" s="24" t="n">
        <f aca="false">'CalLite Replacement'!H176</f>
        <v>2.904</v>
      </c>
      <c r="L256" s="24" t="n">
        <f aca="false">'CalLite Replacement'!I70</f>
        <v>50</v>
      </c>
      <c r="M256" s="24" t="n">
        <f aca="false">'CalLite Replacement'!J37</f>
        <v>20.5099197</v>
      </c>
      <c r="N256" s="24" t="n">
        <f aca="false">'CalLite Replacement'!K107</f>
        <v>82.30889566</v>
      </c>
      <c r="O256" s="24" t="n">
        <f aca="false">'CalLite Replacement'!L107</f>
        <v>62.04345668</v>
      </c>
      <c r="P256" s="24" t="n">
        <f aca="false">'CalLite Replacement'!M107</f>
        <v>34.70000918</v>
      </c>
      <c r="Q256" s="24" t="n">
        <f aca="false">'CalLite Replacement'!N107</f>
        <v>9.31084726</v>
      </c>
      <c r="R256" s="24" t="n">
        <f aca="false">'CalLite Replacement'!O102</f>
        <v>900</v>
      </c>
      <c r="S256" s="24" t="n">
        <f aca="false">'CalLite Replacement'!P84</f>
        <v>95.36</v>
      </c>
      <c r="T256" s="24" t="n">
        <f aca="false">'CalLite Replacement'!Q107</f>
        <v>29.48823656</v>
      </c>
      <c r="U256" s="39" t="n">
        <v>0</v>
      </c>
      <c r="V256" s="24" t="n">
        <f aca="false">'CalLite Replacement'!R107</f>
        <v>6.269681779</v>
      </c>
      <c r="W256" s="24" t="n">
        <f aca="false">'CalLite Replacement'!S267</f>
        <v>4264</v>
      </c>
      <c r="X256" s="24" t="n">
        <f aca="false">'CalLite Replacement'!T72</f>
        <v>3250</v>
      </c>
      <c r="Y256" s="24" t="n">
        <f aca="false">'CalLite Replacement'!U64</f>
        <v>6899</v>
      </c>
      <c r="Z256" s="24" t="n">
        <f aca="false">'CalLite Replacement'!V257</f>
        <v>136</v>
      </c>
      <c r="AA256" s="24" t="n">
        <f aca="false">'CalLite Replacement'!W101</f>
        <v>561.8</v>
      </c>
      <c r="AB256" s="24" t="n">
        <f aca="false">'CalLite Replacement'!X87</f>
        <v>200</v>
      </c>
      <c r="AC256" s="24" t="n">
        <f aca="false">'CalLite Replacement'!Y34</f>
        <v>54.9307908</v>
      </c>
      <c r="AD256" s="24" t="n">
        <f aca="false">'CalLite Replacement'!Z107</f>
        <v>28.69272005</v>
      </c>
      <c r="AE256" s="24" t="n">
        <f aca="false">'CalLite Replacement'!AA59</f>
        <v>50</v>
      </c>
      <c r="AF256" s="24" t="n">
        <f aca="false">'CalLite Replacement'!AB277</f>
        <v>500</v>
      </c>
    </row>
    <row r="257" customFormat="false" ht="15" hidden="false" customHeight="false" outlineLevel="0" collapsed="false">
      <c r="A257" s="40" t="n">
        <v>16040</v>
      </c>
      <c r="B257" s="24" t="n">
        <f aca="false">B256+1</f>
        <v>251</v>
      </c>
      <c r="C257" s="17" t="n">
        <f aca="false">B257/($B$1+1)</f>
        <v>0.947169811320755</v>
      </c>
      <c r="D257" s="24" t="n">
        <f aca="false">'CalLite Replacement'!B86</f>
        <v>500</v>
      </c>
      <c r="E257" s="24" t="n">
        <f aca="false">'CalLite Replacement'!C108</f>
        <v>13.73487465</v>
      </c>
      <c r="F257" s="24" t="n">
        <f aca="false">'CalLite Replacement'!D108</f>
        <v>45.46559648</v>
      </c>
      <c r="G257" s="38" t="n">
        <v>2.70131147540984</v>
      </c>
      <c r="H257" s="24" t="n">
        <f aca="false">'CalLite Replacement'!E275</f>
        <v>0.214858924</v>
      </c>
      <c r="I257" s="24" t="n">
        <f aca="false">'CalLite Replacement'!F156</f>
        <v>16.28521244</v>
      </c>
      <c r="J257" s="24" t="n">
        <f aca="false">'CalLite Replacement'!G156</f>
        <v>34.72767707</v>
      </c>
      <c r="K257" s="24" t="n">
        <f aca="false">'CalLite Replacement'!H152</f>
        <v>2.821</v>
      </c>
      <c r="L257" s="24" t="n">
        <f aca="false">'CalLite Replacement'!I79</f>
        <v>50</v>
      </c>
      <c r="M257" s="24" t="n">
        <f aca="false">'CalLite Replacement'!J47</f>
        <v>19.4387781</v>
      </c>
      <c r="N257" s="24" t="n">
        <f aca="false">'CalLite Replacement'!K108</f>
        <v>81.28803159</v>
      </c>
      <c r="O257" s="24" t="n">
        <f aca="false">'CalLite Replacement'!L108</f>
        <v>61.27394161</v>
      </c>
      <c r="P257" s="24" t="n">
        <f aca="false">'CalLite Replacement'!M108</f>
        <v>34.26963051</v>
      </c>
      <c r="Q257" s="24" t="n">
        <f aca="false">'CalLite Replacement'!N108</f>
        <v>9.195366311</v>
      </c>
      <c r="R257" s="24" t="n">
        <f aca="false">'CalLite Replacement'!O147</f>
        <v>900</v>
      </c>
      <c r="S257" s="24" t="n">
        <f aca="false">'CalLite Replacement'!P49</f>
        <v>94.62</v>
      </c>
      <c r="T257" s="24" t="n">
        <f aca="false">'CalLite Replacement'!Q108</f>
        <v>29.12249868</v>
      </c>
      <c r="U257" s="39" t="n">
        <v>0</v>
      </c>
      <c r="V257" s="24" t="n">
        <f aca="false">'CalLite Replacement'!R108</f>
        <v>6.191919919</v>
      </c>
      <c r="W257" s="24" t="n">
        <f aca="false">'CalLite Replacement'!S123</f>
        <v>4260</v>
      </c>
      <c r="X257" s="24" t="n">
        <f aca="false">'CalLite Replacement'!T73</f>
        <v>3250</v>
      </c>
      <c r="Y257" s="24" t="n">
        <f aca="false">'CalLite Replacement'!U95</f>
        <v>6856</v>
      </c>
      <c r="Z257" s="24" t="n">
        <f aca="false">'CalLite Replacement'!V65</f>
        <v>132.5</v>
      </c>
      <c r="AA257" s="24" t="n">
        <f aca="false">'CalLite Replacement'!W88</f>
        <v>538.3</v>
      </c>
      <c r="AB257" s="24" t="n">
        <f aca="false">'CalLite Replacement'!X99</f>
        <v>200</v>
      </c>
      <c r="AC257" s="24" t="n">
        <f aca="false">'CalLite Replacement'!Y156</f>
        <v>54.45669533</v>
      </c>
      <c r="AD257" s="24" t="n">
        <f aca="false">'CalLite Replacement'!Z108</f>
        <v>28.33684884</v>
      </c>
      <c r="AE257" s="24" t="n">
        <f aca="false">'CalLite Replacement'!AA60</f>
        <v>50</v>
      </c>
      <c r="AF257" s="24" t="n">
        <f aca="false">'CalLite Replacement'!AB278</f>
        <v>500</v>
      </c>
    </row>
    <row r="258" customFormat="false" ht="15" hidden="false" customHeight="false" outlineLevel="0" collapsed="false">
      <c r="A258" s="40" t="n">
        <v>16071</v>
      </c>
      <c r="B258" s="24" t="n">
        <f aca="false">B257+1</f>
        <v>252</v>
      </c>
      <c r="C258" s="17" t="n">
        <f aca="false">B258/($B$1+1)</f>
        <v>0.950943396226415</v>
      </c>
      <c r="D258" s="24" t="n">
        <f aca="false">'CalLite Replacement'!B87</f>
        <v>500</v>
      </c>
      <c r="E258" s="24" t="n">
        <f aca="false">'CalLite Replacement'!C36</f>
        <v>13.72857849</v>
      </c>
      <c r="F258" s="24" t="n">
        <f aca="false">'CalLite Replacement'!D36</f>
        <v>45.44475474</v>
      </c>
      <c r="G258" s="38" t="n">
        <v>2.68377049180328</v>
      </c>
      <c r="H258" s="24" t="n">
        <f aca="false">'CalLite Replacement'!E59</f>
        <v>0.210768034</v>
      </c>
      <c r="I258" s="24" t="n">
        <f aca="false">'CalLite Replacement'!F132</f>
        <v>15.90445047</v>
      </c>
      <c r="J258" s="24" t="n">
        <f aca="false">'CalLite Replacement'!G132</f>
        <v>33.91571475</v>
      </c>
      <c r="K258" s="24" t="n">
        <f aca="false">'CalLite Replacement'!H140</f>
        <v>2.78</v>
      </c>
      <c r="L258" s="24" t="n">
        <f aca="false">'CalLite Replacement'!I80</f>
        <v>50</v>
      </c>
      <c r="M258" s="24" t="n">
        <f aca="false">'CalLite Replacement'!J108</f>
        <v>19.15863879</v>
      </c>
      <c r="N258" s="24" t="n">
        <f aca="false">'CalLite Replacement'!K36</f>
        <v>81.25076861</v>
      </c>
      <c r="O258" s="24" t="n">
        <f aca="false">'CalLite Replacement'!L36</f>
        <v>61.24585322</v>
      </c>
      <c r="P258" s="24" t="n">
        <f aca="false">'CalLite Replacement'!M36</f>
        <v>34.25392108</v>
      </c>
      <c r="Q258" s="24" t="n">
        <f aca="false">'CalLite Replacement'!N36</f>
        <v>9.191151093</v>
      </c>
      <c r="R258" s="24" t="n">
        <f aca="false">'CalLite Replacement'!O148</f>
        <v>900</v>
      </c>
      <c r="S258" s="24" t="n">
        <f aca="false">'CalLite Replacement'!P60</f>
        <v>91.12</v>
      </c>
      <c r="T258" s="24" t="n">
        <f aca="false">'CalLite Replacement'!Q36</f>
        <v>29.10914873</v>
      </c>
      <c r="U258" s="39" t="n">
        <v>0</v>
      </c>
      <c r="V258" s="24" t="n">
        <f aca="false">'CalLite Replacement'!R36</f>
        <v>6.189081501</v>
      </c>
      <c r="W258" s="24" t="n">
        <f aca="false">'CalLite Replacement'!S242</f>
        <v>4247</v>
      </c>
      <c r="X258" s="24" t="n">
        <f aca="false">'CalLite Replacement'!T84</f>
        <v>3250</v>
      </c>
      <c r="Y258" s="24" t="n">
        <f aca="false">'CalLite Replacement'!U145</f>
        <v>6823</v>
      </c>
      <c r="Z258" s="24" t="n">
        <f aca="false">'CalLite Replacement'!V258</f>
        <v>118.3</v>
      </c>
      <c r="AA258" s="24" t="n">
        <f aca="false">'CalLite Replacement'!W268</f>
        <v>534.1</v>
      </c>
      <c r="AB258" s="24" t="n">
        <f aca="false">'CalLite Replacement'!X103</f>
        <v>200</v>
      </c>
      <c r="AC258" s="24" t="n">
        <f aca="false">'CalLite Replacement'!Y132</f>
        <v>53.18345196</v>
      </c>
      <c r="AD258" s="24" t="n">
        <f aca="false">'CalLite Replacement'!Z36</f>
        <v>28.32385903</v>
      </c>
      <c r="AE258" s="24" t="n">
        <f aca="false">'CalLite Replacement'!AA61</f>
        <v>50</v>
      </c>
      <c r="AF258" s="24" t="n">
        <f aca="false">'CalLite Replacement'!AB74</f>
        <v>476.8</v>
      </c>
    </row>
    <row r="259" customFormat="false" ht="15" hidden="false" customHeight="false" outlineLevel="0" collapsed="false">
      <c r="A259" s="40" t="n">
        <v>16102</v>
      </c>
      <c r="B259" s="24" t="n">
        <f aca="false">B258+1</f>
        <v>253</v>
      </c>
      <c r="C259" s="17" t="n">
        <f aca="false">B259/($B$1+1)</f>
        <v>0.954716981132076</v>
      </c>
      <c r="D259" s="24" t="n">
        <f aca="false">'CalLite Replacement'!B98</f>
        <v>500</v>
      </c>
      <c r="E259" s="24" t="n">
        <f aca="false">'CalLite Replacement'!C143</f>
        <v>13.61820621</v>
      </c>
      <c r="F259" s="24" t="n">
        <f aca="false">'CalLite Replacement'!D143</f>
        <v>45.07939711</v>
      </c>
      <c r="G259" s="38" t="n">
        <v>2.61360655737705</v>
      </c>
      <c r="H259" s="24" t="n">
        <f aca="false">'CalLite Replacement'!E130</f>
        <v>0.21014288</v>
      </c>
      <c r="I259" s="24" t="n">
        <f aca="false">'CalLite Replacement'!F155</f>
        <v>15.65249009</v>
      </c>
      <c r="J259" s="24" t="n">
        <f aca="false">'CalLite Replacement'!G155</f>
        <v>33.37841758</v>
      </c>
      <c r="K259" s="24" t="n">
        <f aca="false">'CalLite Replacement'!H98</f>
        <v>2.77</v>
      </c>
      <c r="L259" s="24" t="n">
        <f aca="false">'CalLite Replacement'!I82</f>
        <v>50</v>
      </c>
      <c r="M259" s="24" t="n">
        <f aca="false">'CalLite Replacement'!J48</f>
        <v>15.83289279</v>
      </c>
      <c r="N259" s="24" t="n">
        <f aca="false">'CalLite Replacement'!K143</f>
        <v>80.59754496</v>
      </c>
      <c r="O259" s="24" t="n">
        <f aca="false">'CalLite Replacement'!L143</f>
        <v>60.75346108</v>
      </c>
      <c r="P259" s="24" t="n">
        <f aca="false">'CalLite Replacement'!M143</f>
        <v>33.97853327</v>
      </c>
      <c r="Q259" s="24" t="n">
        <f aca="false">'CalLite Replacement'!N143</f>
        <v>9.117257918</v>
      </c>
      <c r="R259" s="24" t="n">
        <f aca="false">'CalLite Replacement'!O149</f>
        <v>900</v>
      </c>
      <c r="S259" s="24" t="n">
        <f aca="false">'CalLite Replacement'!P61</f>
        <v>88.02</v>
      </c>
      <c r="T259" s="24" t="n">
        <f aca="false">'CalLite Replacement'!Q143</f>
        <v>28.87512283</v>
      </c>
      <c r="U259" s="39" t="n">
        <v>0</v>
      </c>
      <c r="V259" s="24" t="n">
        <f aca="false">'CalLite Replacement'!R143</f>
        <v>6.139323764</v>
      </c>
      <c r="W259" s="24" t="n">
        <f aca="false">'CalLite Replacement'!S124</f>
        <v>4205</v>
      </c>
      <c r="X259" s="24" t="n">
        <f aca="false">'CalLite Replacement'!T85</f>
        <v>3250</v>
      </c>
      <c r="Y259" s="24" t="n">
        <f aca="false">'CalLite Replacement'!U48</f>
        <v>6663</v>
      </c>
      <c r="Z259" s="24" t="n">
        <f aca="false">'CalLite Replacement'!V52</f>
        <v>114.8</v>
      </c>
      <c r="AA259" s="24" t="n">
        <f aca="false">'CalLite Replacement'!W75</f>
        <v>515.7</v>
      </c>
      <c r="AB259" s="24" t="n">
        <f aca="false">'CalLite Replacement'!X123</f>
        <v>200</v>
      </c>
      <c r="AC259" s="24" t="n">
        <f aca="false">'CalLite Replacement'!Y155</f>
        <v>52.34091279</v>
      </c>
      <c r="AD259" s="24" t="n">
        <f aca="false">'CalLite Replacement'!Z143</f>
        <v>28.09614655</v>
      </c>
      <c r="AE259" s="24" t="n">
        <f aca="false">'CalLite Replacement'!AA70</f>
        <v>50</v>
      </c>
      <c r="AF259" s="24" t="n">
        <f aca="false">'CalLite Replacement'!AB73</f>
        <v>446</v>
      </c>
    </row>
    <row r="260" customFormat="false" ht="15" hidden="false" customHeight="false" outlineLevel="0" collapsed="false">
      <c r="A260" s="40" t="n">
        <v>16131</v>
      </c>
      <c r="B260" s="24" t="n">
        <f aca="false">B259+1</f>
        <v>254</v>
      </c>
      <c r="C260" s="17" t="n">
        <f aca="false">B260/($B$1+1)</f>
        <v>0.958490566037736</v>
      </c>
      <c r="D260" s="24" t="n">
        <f aca="false">'CalLite Replacement'!B99</f>
        <v>500</v>
      </c>
      <c r="E260" s="24" t="n">
        <f aca="false">'CalLite Replacement'!C144</f>
        <v>13.53018595</v>
      </c>
      <c r="F260" s="24" t="n">
        <f aca="false">'CalLite Replacement'!D144</f>
        <v>44.78802977</v>
      </c>
      <c r="G260" s="38" t="n">
        <v>2.59606557377049</v>
      </c>
      <c r="H260" s="24" t="n">
        <f aca="false">'CalLite Replacement'!E191</f>
        <v>0.205728823</v>
      </c>
      <c r="I260" s="24" t="n">
        <f aca="false">'CalLite Replacement'!F145</f>
        <v>14.8569874</v>
      </c>
      <c r="J260" s="24" t="n">
        <f aca="false">'CalLite Replacement'!G145</f>
        <v>31.68203438</v>
      </c>
      <c r="K260" s="24" t="n">
        <f aca="false">'CalLite Replacement'!H189</f>
        <v>2.759</v>
      </c>
      <c r="L260" s="24" t="n">
        <f aca="false">'CalLite Replacement'!I86</f>
        <v>50</v>
      </c>
      <c r="M260" s="24" t="n">
        <f aca="false">'CalLite Replacement'!J22</f>
        <v>12.91743713</v>
      </c>
      <c r="N260" s="24" t="n">
        <f aca="false">'CalLite Replacement'!K144</f>
        <v>80.07660872</v>
      </c>
      <c r="O260" s="24" t="n">
        <f aca="false">'CalLite Replacement'!L144</f>
        <v>60.3607856</v>
      </c>
      <c r="P260" s="24" t="n">
        <f aca="false">'CalLite Replacement'!M144</f>
        <v>33.75891555</v>
      </c>
      <c r="Q260" s="24" t="n">
        <f aca="false">'CalLite Replacement'!N144</f>
        <v>9.058329199</v>
      </c>
      <c r="R260" s="24" t="n">
        <f aca="false">'CalLite Replacement'!O158</f>
        <v>900</v>
      </c>
      <c r="S260" s="24" t="n">
        <f aca="false">'CalLite Replacement'!P229</f>
        <v>84.17</v>
      </c>
      <c r="T260" s="24" t="n">
        <f aca="false">'CalLite Replacement'!Q144</f>
        <v>28.68849062</v>
      </c>
      <c r="U260" s="39" t="n">
        <v>0</v>
      </c>
      <c r="V260" s="24" t="n">
        <f aca="false">'CalLite Replacement'!R144</f>
        <v>6.099642701</v>
      </c>
      <c r="W260" s="24" t="n">
        <f aca="false">'CalLite Replacement'!S87</f>
        <v>4194</v>
      </c>
      <c r="X260" s="24" t="n">
        <f aca="false">'CalLite Replacement'!T86</f>
        <v>3250</v>
      </c>
      <c r="Y260" s="24" t="n">
        <f aca="false">'CalLite Replacement'!U97</f>
        <v>6550</v>
      </c>
      <c r="Z260" s="24" t="n">
        <f aca="false">'CalLite Replacement'!V269</f>
        <v>114.6</v>
      </c>
      <c r="AA260" s="24" t="n">
        <f aca="false">'CalLite Replacement'!W274</f>
        <v>514.6</v>
      </c>
      <c r="AB260" s="24" t="n">
        <f aca="false">'CalLite Replacement'!X135</f>
        <v>200</v>
      </c>
      <c r="AC260" s="24" t="n">
        <f aca="false">'CalLite Replacement'!Y145</f>
        <v>49.68080331</v>
      </c>
      <c r="AD260" s="24" t="n">
        <f aca="false">'CalLite Replacement'!Z144</f>
        <v>27.91454919</v>
      </c>
      <c r="AE260" s="24" t="n">
        <f aca="false">'CalLite Replacement'!AA71</f>
        <v>50</v>
      </c>
      <c r="AF260" s="24" t="n">
        <f aca="false">'CalLite Replacement'!AB133</f>
        <v>444.2</v>
      </c>
    </row>
    <row r="261" customFormat="false" ht="15" hidden="false" customHeight="false" outlineLevel="0" collapsed="false">
      <c r="A261" s="40" t="n">
        <v>16162</v>
      </c>
      <c r="B261" s="24" t="n">
        <f aca="false">B260+1</f>
        <v>255</v>
      </c>
      <c r="C261" s="17" t="n">
        <f aca="false">B261/($B$1+1)</f>
        <v>0.962264150943396</v>
      </c>
      <c r="D261" s="24" t="n">
        <f aca="false">'CalLite Replacement'!B71</f>
        <v>436.5</v>
      </c>
      <c r="E261" s="24" t="n">
        <f aca="false">'CalLite Replacement'!C119</f>
        <v>13.01308163</v>
      </c>
      <c r="F261" s="24" t="n">
        <f aca="false">'CalLite Replacement'!D119</f>
        <v>43.07629545</v>
      </c>
      <c r="G261" s="38" t="n">
        <v>2.50836065573771</v>
      </c>
      <c r="H261" s="24" t="n">
        <f aca="false">'CalLite Replacement'!E83</f>
        <v>0.204855988</v>
      </c>
      <c r="I261" s="24" t="n">
        <f aca="false">'CalLite Replacement'!F36</f>
        <v>14.83882038</v>
      </c>
      <c r="J261" s="24" t="n">
        <f aca="false">'CalLite Replacement'!G36</f>
        <v>31.64329381</v>
      </c>
      <c r="K261" s="24" t="n">
        <f aca="false">'CalLite Replacement'!H62</f>
        <v>2.669</v>
      </c>
      <c r="L261" s="24" t="n">
        <f aca="false">'CalLite Replacement'!I89</f>
        <v>50</v>
      </c>
      <c r="M261" s="24" t="n">
        <f aca="false">'CalLite Replacement'!J275</f>
        <v>11.84030285</v>
      </c>
      <c r="N261" s="24" t="n">
        <f aca="false">'CalLite Replacement'!K119</f>
        <v>77.01619547</v>
      </c>
      <c r="O261" s="24" t="n">
        <f aca="false">'CalLite Replacement'!L119</f>
        <v>58.05388286</v>
      </c>
      <c r="P261" s="24" t="n">
        <f aca="false">'CalLite Replacement'!M119</f>
        <v>32.46869817</v>
      </c>
      <c r="Q261" s="24" t="n">
        <f aca="false">'CalLite Replacement'!N119</f>
        <v>8.712132836</v>
      </c>
      <c r="R261" s="24" t="n">
        <f aca="false">'CalLite Replacement'!O159</f>
        <v>900</v>
      </c>
      <c r="S261" s="24" t="n">
        <f aca="false">'CalLite Replacement'!P265</f>
        <v>83.25</v>
      </c>
      <c r="T261" s="24" t="n">
        <f aca="false">'CalLite Replacement'!Q119</f>
        <v>27.59205761</v>
      </c>
      <c r="U261" s="39" t="n">
        <v>0</v>
      </c>
      <c r="V261" s="24" t="n">
        <f aca="false">'CalLite Replacement'!R119</f>
        <v>5.866523097</v>
      </c>
      <c r="W261" s="24" t="n">
        <f aca="false">'CalLite Replacement'!S98</f>
        <v>4173</v>
      </c>
      <c r="X261" s="24" t="n">
        <f aca="false">'CalLite Replacement'!T87</f>
        <v>3250</v>
      </c>
      <c r="Y261" s="24" t="n">
        <f aca="false">'CalLite Replacement'!U264</f>
        <v>6543</v>
      </c>
      <c r="Z261" s="24" t="n">
        <f aca="false">'CalLite Replacement'!V41</f>
        <v>114.3</v>
      </c>
      <c r="AA261" s="24" t="n">
        <f aca="false">'CalLite Replacement'!W100</f>
        <v>509.9</v>
      </c>
      <c r="AB261" s="24" t="n">
        <f aca="false">'CalLite Replacement'!X171</f>
        <v>200</v>
      </c>
      <c r="AC261" s="24" t="n">
        <f aca="false">'CalLite Replacement'!Y36</f>
        <v>49.62005397</v>
      </c>
      <c r="AD261" s="24" t="n">
        <f aca="false">'CalLite Replacement'!Z119</f>
        <v>26.84769512</v>
      </c>
      <c r="AE261" s="24" t="n">
        <f aca="false">'CalLite Replacement'!AA72</f>
        <v>50</v>
      </c>
      <c r="AF261" s="24" t="n">
        <f aca="false">'CalLite Replacement'!AB253</f>
        <v>441.5</v>
      </c>
    </row>
    <row r="262" customFormat="false" ht="15" hidden="false" customHeight="false" outlineLevel="0" collapsed="false">
      <c r="A262" s="40" t="n">
        <v>16192</v>
      </c>
      <c r="B262" s="24" t="n">
        <f aca="false">B261+1</f>
        <v>256</v>
      </c>
      <c r="C262" s="17" t="n">
        <f aca="false">B262/($B$1+1)</f>
        <v>0.966037735849057</v>
      </c>
      <c r="D262" s="24" t="n">
        <f aca="false">'CalLite Replacement'!B169</f>
        <v>431.6</v>
      </c>
      <c r="E262" s="24" t="n">
        <f aca="false">'CalLite Replacement'!C47</f>
        <v>12.69160115</v>
      </c>
      <c r="F262" s="24" t="n">
        <f aca="false">'CalLite Replacement'!D47</f>
        <v>42.01212109</v>
      </c>
      <c r="G262" s="38" t="n">
        <v>2.3855737704918</v>
      </c>
      <c r="H262" s="24" t="n">
        <f aca="false">'CalLite Replacement'!E71</f>
        <v>0.202501806</v>
      </c>
      <c r="I262" s="24" t="n">
        <f aca="false">'CalLite Replacement'!F131</f>
        <v>14.56142714</v>
      </c>
      <c r="J262" s="24" t="n">
        <f aca="false">'CalLite Replacement'!G131</f>
        <v>31.05176191</v>
      </c>
      <c r="K262" s="24" t="n">
        <f aca="false">'CalLite Replacement'!H92</f>
        <v>2.621</v>
      </c>
      <c r="L262" s="24" t="n">
        <f aca="false">'CalLite Replacement'!I90</f>
        <v>50</v>
      </c>
      <c r="M262" s="24" t="n">
        <f aca="false">'CalLite Replacement'!J253</f>
        <v>11.75257195</v>
      </c>
      <c r="N262" s="24" t="n">
        <f aca="false">'CalLite Replacement'!K47</f>
        <v>75.11355598</v>
      </c>
      <c r="O262" s="24" t="n">
        <f aca="false">'CalLite Replacement'!L47</f>
        <v>56.61969608</v>
      </c>
      <c r="P262" s="24" t="n">
        <f aca="false">'CalLite Replacement'!M47</f>
        <v>31.66657821</v>
      </c>
      <c r="Q262" s="24" t="n">
        <f aca="false">'CalLite Replacement'!N47</f>
        <v>8.496904755</v>
      </c>
      <c r="R262" s="24" t="n">
        <f aca="false">'CalLite Replacement'!O160</f>
        <v>900</v>
      </c>
      <c r="S262" s="24" t="n">
        <f aca="false">'CalLite Replacement'!P72</f>
        <v>81.23</v>
      </c>
      <c r="T262" s="24" t="n">
        <f aca="false">'CalLite Replacement'!Q47</f>
        <v>26.91041217</v>
      </c>
      <c r="U262" s="39" t="n">
        <v>0</v>
      </c>
      <c r="V262" s="24" t="n">
        <f aca="false">'CalLite Replacement'!R47</f>
        <v>5.721594119</v>
      </c>
      <c r="W262" s="24" t="n">
        <f aca="false">'CalLite Replacement'!S268</f>
        <v>4149</v>
      </c>
      <c r="X262" s="24" t="n">
        <f aca="false">'CalLite Replacement'!T95</f>
        <v>3250</v>
      </c>
      <c r="Y262" s="24" t="n">
        <f aca="false">'CalLite Replacement'!U73</f>
        <v>6519</v>
      </c>
      <c r="Z262" s="24" t="n">
        <f aca="false">'CalLite Replacement'!V64</f>
        <v>109.4</v>
      </c>
      <c r="AA262" s="24" t="n">
        <f aca="false">'CalLite Replacement'!W270</f>
        <v>500.5</v>
      </c>
      <c r="AB262" s="24" t="n">
        <f aca="false">'CalLite Replacement'!X183</f>
        <v>200</v>
      </c>
      <c r="AC262" s="24" t="n">
        <f aca="false">'CalLite Replacement'!Y131</f>
        <v>48.69246897</v>
      </c>
      <c r="AD262" s="24" t="n">
        <f aca="false">'CalLite Replacement'!Z47</f>
        <v>26.18443872</v>
      </c>
      <c r="AE262" s="24" t="n">
        <f aca="false">'CalLite Replacement'!AA73</f>
        <v>50</v>
      </c>
      <c r="AF262" s="24" t="n">
        <f aca="false">'CalLite Replacement'!AB70</f>
        <v>400</v>
      </c>
    </row>
    <row r="263" customFormat="false" ht="15" hidden="false" customHeight="false" outlineLevel="0" collapsed="false">
      <c r="A263" s="40" t="n">
        <v>16223</v>
      </c>
      <c r="B263" s="24" t="n">
        <f aca="false">B262+1</f>
        <v>257</v>
      </c>
      <c r="C263" s="17" t="n">
        <f aca="false">B263/($B$1+1)</f>
        <v>0.969811320754717</v>
      </c>
      <c r="D263" s="24" t="n">
        <f aca="false">'CalLite Replacement'!B73</f>
        <v>403.6</v>
      </c>
      <c r="E263" s="24" t="n">
        <f aca="false">'CalLite Replacement'!C132</f>
        <v>12.59882569</v>
      </c>
      <c r="F263" s="24" t="n">
        <f aca="false">'CalLite Replacement'!D132</f>
        <v>41.70501295</v>
      </c>
      <c r="G263" s="38" t="n">
        <v>2.36803278688525</v>
      </c>
      <c r="H263" s="24" t="n">
        <f aca="false">'CalLite Replacement'!E203</f>
        <v>0.200301955</v>
      </c>
      <c r="I263" s="24" t="n">
        <f aca="false">'CalLite Replacement'!F49</f>
        <v>14.28687463</v>
      </c>
      <c r="J263" s="24" t="n">
        <f aca="false">'CalLite Replacement'!G49</f>
        <v>30.46628775</v>
      </c>
      <c r="K263" s="24" t="n">
        <f aca="false">'CalLite Replacement'!H117</f>
        <v>2.534</v>
      </c>
      <c r="L263" s="24" t="n">
        <f aca="false">'CalLite Replacement'!I92</f>
        <v>50</v>
      </c>
      <c r="M263" s="24" t="n">
        <f aca="false">'CalLite Replacement'!J23</f>
        <v>11.06051974</v>
      </c>
      <c r="N263" s="24" t="n">
        <f aca="false">'CalLite Replacement'!K132</f>
        <v>74.56447672</v>
      </c>
      <c r="O263" s="24" t="n">
        <f aca="false">'CalLite Replacement'!L132</f>
        <v>56.20580673</v>
      </c>
      <c r="P263" s="24" t="n">
        <f aca="false">'CalLite Replacement'!M132</f>
        <v>31.43509588</v>
      </c>
      <c r="Q263" s="24" t="n">
        <f aca="false">'CalLite Replacement'!N132</f>
        <v>8.434792476</v>
      </c>
      <c r="R263" s="24" t="n">
        <f aca="false">'CalLite Replacement'!O161</f>
        <v>900</v>
      </c>
      <c r="S263" s="24" t="n">
        <f aca="false">'CalLite Replacement'!P108</f>
        <v>75.47</v>
      </c>
      <c r="T263" s="24" t="n">
        <f aca="false">'CalLite Replacement'!Q132</f>
        <v>26.71369736</v>
      </c>
      <c r="U263" s="39" t="n">
        <v>0</v>
      </c>
      <c r="V263" s="24" t="n">
        <f aca="false">'CalLite Replacement'!R132</f>
        <v>5.679769329</v>
      </c>
      <c r="W263" s="24" t="n">
        <f aca="false">'CalLite Replacement'!S110</f>
        <v>4147</v>
      </c>
      <c r="X263" s="24" t="n">
        <f aca="false">'CalLite Replacement'!T96</f>
        <v>3250</v>
      </c>
      <c r="Y263" s="24" t="n">
        <f aca="false">'CalLite Replacement'!U99</f>
        <v>6430</v>
      </c>
      <c r="Z263" s="24" t="n">
        <f aca="false">'CalLite Replacement'!V172</f>
        <v>105.4</v>
      </c>
      <c r="AA263" s="24" t="n">
        <f aca="false">'CalLite Replacement'!W65</f>
        <v>492.1</v>
      </c>
      <c r="AB263" s="24" t="n">
        <f aca="false">'CalLite Replacement'!X195</f>
        <v>200</v>
      </c>
      <c r="AC263" s="24" t="n">
        <f aca="false">'CalLite Replacement'!Y49</f>
        <v>47.77438315</v>
      </c>
      <c r="AD263" s="24" t="n">
        <f aca="false">'CalLite Replacement'!Z132</f>
        <v>25.99303076</v>
      </c>
      <c r="AE263" s="24" t="n">
        <f aca="false">'CalLite Replacement'!AA106</f>
        <v>50</v>
      </c>
      <c r="AF263" s="24" t="n">
        <f aca="false">'CalLite Replacement'!AB71</f>
        <v>400</v>
      </c>
    </row>
    <row r="264" customFormat="false" ht="15" hidden="false" customHeight="false" outlineLevel="0" collapsed="false">
      <c r="A264" s="40" t="n">
        <v>16253</v>
      </c>
      <c r="B264" s="24" t="n">
        <f aca="false">B263+1</f>
        <v>258</v>
      </c>
      <c r="C264" s="17" t="n">
        <f aca="false">B264/($B$1+1)</f>
        <v>0.973584905660377</v>
      </c>
      <c r="D264" s="24" t="n">
        <f aca="false">'CalLite Replacement'!B51</f>
        <v>401.5</v>
      </c>
      <c r="E264" s="24" t="n">
        <f aca="false">'CalLite Replacement'!C48</f>
        <v>12.58251476</v>
      </c>
      <c r="F264" s="24" t="n">
        <f aca="false">'CalLite Replacement'!D48</f>
        <v>41.65102001</v>
      </c>
      <c r="G264" s="38" t="n">
        <v>2.33295081967213</v>
      </c>
      <c r="H264" s="24" t="n">
        <f aca="false">'CalLite Replacement'!E179</f>
        <v>0.198985623</v>
      </c>
      <c r="I264" s="24" t="n">
        <f aca="false">'CalLite Replacement'!F133</f>
        <v>14.21588228</v>
      </c>
      <c r="J264" s="24" t="n">
        <f aca="false">'CalLite Replacement'!G133</f>
        <v>30.31489892</v>
      </c>
      <c r="K264" s="24" t="n">
        <f aca="false">'CalLite Replacement'!H56</f>
        <v>2.508</v>
      </c>
      <c r="L264" s="24" t="n">
        <f aca="false">'CalLite Replacement'!I94</f>
        <v>50</v>
      </c>
      <c r="M264" s="24" t="n">
        <f aca="false">'CalLite Replacement'!J59</f>
        <v>2.951515609</v>
      </c>
      <c r="N264" s="24" t="n">
        <f aca="false">'CalLite Replacement'!K48</f>
        <v>74.46794263</v>
      </c>
      <c r="O264" s="24" t="n">
        <f aca="false">'CalLite Replacement'!L48</f>
        <v>56.13304049</v>
      </c>
      <c r="P264" s="24" t="n">
        <f aca="false">'CalLite Replacement'!M48</f>
        <v>31.39439877</v>
      </c>
      <c r="Q264" s="24" t="n">
        <f aca="false">'CalLite Replacement'!N48</f>
        <v>8.423872463</v>
      </c>
      <c r="R264" s="24" t="n">
        <f aca="false">'CalLite Replacement'!O140</f>
        <v>751.7</v>
      </c>
      <c r="S264" s="24" t="n">
        <f aca="false">'CalLite Replacement'!P73</f>
        <v>71.43</v>
      </c>
      <c r="T264" s="24" t="n">
        <f aca="false">'CalLite Replacement'!Q48</f>
        <v>26.67911276</v>
      </c>
      <c r="U264" s="39" t="n">
        <v>0</v>
      </c>
      <c r="V264" s="24" t="n">
        <f aca="false">'CalLite Replacement'!R48</f>
        <v>5.672416077</v>
      </c>
      <c r="W264" s="24" t="n">
        <f aca="false">'CalLite Replacement'!S220</f>
        <v>4082</v>
      </c>
      <c r="X264" s="24" t="n">
        <f aca="false">'CalLite Replacement'!T98</f>
        <v>3250</v>
      </c>
      <c r="Y264" s="24" t="n">
        <f aca="false">'CalLite Replacement'!U109</f>
        <v>5952</v>
      </c>
      <c r="Z264" s="24" t="n">
        <f aca="false">'CalLite Replacement'!V66</f>
        <v>105.3</v>
      </c>
      <c r="AA264" s="24" t="n">
        <f aca="false">'CalLite Replacement'!W52</f>
        <v>486.2</v>
      </c>
      <c r="AB264" s="24" t="n">
        <f aca="false">'CalLite Replacement'!X219</f>
        <v>200</v>
      </c>
      <c r="AC264" s="24" t="n">
        <f aca="false">'CalLite Replacement'!Y133</f>
        <v>47.53698934</v>
      </c>
      <c r="AD264" s="24" t="n">
        <f aca="false">'CalLite Replacement'!Z48</f>
        <v>25.95937916</v>
      </c>
      <c r="AE264" s="24" t="n">
        <f aca="false">'CalLite Replacement'!AA107</f>
        <v>50</v>
      </c>
      <c r="AF264" s="24" t="n">
        <f aca="false">'CalLite Replacement'!AB72</f>
        <v>400</v>
      </c>
    </row>
    <row r="265" customFormat="false" ht="15" hidden="false" customHeight="false" outlineLevel="0" collapsed="false">
      <c r="A265" s="40" t="n">
        <v>16284</v>
      </c>
      <c r="B265" s="24" t="n">
        <f aca="false">B264+1</f>
        <v>259</v>
      </c>
      <c r="C265" s="17" t="n">
        <f aca="false">B265/($B$1+1)</f>
        <v>0.977358490566038</v>
      </c>
      <c r="D265" s="24" t="n">
        <f aca="false">'CalLite Replacement'!B110</f>
        <v>375</v>
      </c>
      <c r="E265" s="24" t="n">
        <f aca="false">'CalLite Replacement'!C131</f>
        <v>12.09636613</v>
      </c>
      <c r="F265" s="24" t="n">
        <f aca="false">'CalLite Replacement'!D131</f>
        <v>40.04175614</v>
      </c>
      <c r="G265" s="38" t="n">
        <v>2.31540983606557</v>
      </c>
      <c r="H265" s="24" t="n">
        <f aca="false">'CalLite Replacement'!E155</f>
        <v>0.197143651</v>
      </c>
      <c r="I265" s="24" t="n">
        <f aca="false">'CalLite Replacement'!F205</f>
        <v>14.07157673</v>
      </c>
      <c r="J265" s="24" t="n">
        <f aca="false">'CalLite Replacement'!G205</f>
        <v>30.0071721</v>
      </c>
      <c r="K265" s="24" t="n">
        <f aca="false">'CalLite Replacement'!H32</f>
        <v>2.451</v>
      </c>
      <c r="L265" s="24" t="n">
        <f aca="false">'CalLite Replacement'!I102</f>
        <v>50</v>
      </c>
      <c r="M265" s="24" t="n">
        <f aca="false">'CalLite Replacement'!J203</f>
        <v>2.915054095</v>
      </c>
      <c r="N265" s="24" t="n">
        <f aca="false">'CalLite Replacement'!K131</f>
        <v>71.59073652</v>
      </c>
      <c r="O265" s="24" t="n">
        <f aca="false">'CalLite Replacement'!L131</f>
        <v>53.96423709</v>
      </c>
      <c r="P265" s="24" t="n">
        <f aca="false">'CalLite Replacement'!M131</f>
        <v>30.18141836</v>
      </c>
      <c r="Q265" s="24" t="n">
        <f aca="false">'CalLite Replacement'!N131</f>
        <v>8.098400637</v>
      </c>
      <c r="R265" s="24" t="n">
        <f aca="false">'CalLite Replacement'!O103</f>
        <v>751.4</v>
      </c>
      <c r="S265" s="24" t="n">
        <f aca="false">'CalLite Replacement'!P107</f>
        <v>71.33</v>
      </c>
      <c r="T265" s="24" t="n">
        <f aca="false">'CalLite Replacement'!Q131</f>
        <v>25.64831611</v>
      </c>
      <c r="U265" s="39" t="n">
        <v>0</v>
      </c>
      <c r="V265" s="24" t="n">
        <f aca="false">'CalLite Replacement'!R131</f>
        <v>5.453251836</v>
      </c>
      <c r="W265" s="24" t="n">
        <f aca="false">'CalLite Replacement'!S88</f>
        <v>4064</v>
      </c>
      <c r="X265" s="24" t="n">
        <f aca="false">'CalLite Replacement'!T108</f>
        <v>3250</v>
      </c>
      <c r="Y265" s="24" t="n">
        <f aca="false">'CalLite Replacement'!U110</f>
        <v>5921</v>
      </c>
      <c r="Z265" s="24" t="n">
        <f aca="false">'CalLite Replacement'!V268</f>
        <v>104.5</v>
      </c>
      <c r="AA265" s="24" t="n">
        <f aca="false">'CalLite Replacement'!W64</f>
        <v>475.5</v>
      </c>
      <c r="AB265" s="24" t="n">
        <f aca="false">'CalLite Replacement'!X220</f>
        <v>200</v>
      </c>
      <c r="AC265" s="24" t="n">
        <f aca="false">'CalLite Replacement'!Y205</f>
        <v>47.05444092</v>
      </c>
      <c r="AD265" s="24" t="n">
        <f aca="false">'CalLite Replacement'!Z131</f>
        <v>24.95639074</v>
      </c>
      <c r="AE265" s="24" t="n">
        <f aca="false">'CalLite Replacement'!AA108</f>
        <v>50</v>
      </c>
      <c r="AF265" s="24" t="n">
        <f aca="false">'CalLite Replacement'!AB132</f>
        <v>400</v>
      </c>
    </row>
    <row r="266" customFormat="false" ht="15" hidden="false" customHeight="false" outlineLevel="0" collapsed="false">
      <c r="A266" s="40" t="n">
        <v>16315</v>
      </c>
      <c r="B266" s="24" t="n">
        <f aca="false">B265+1</f>
        <v>260</v>
      </c>
      <c r="C266" s="17" t="n">
        <f aca="false">B266/($B$1+1)</f>
        <v>0.981132075471698</v>
      </c>
      <c r="D266" s="24" t="n">
        <f aca="false">'CalLite Replacement'!B97</f>
        <v>4.133</v>
      </c>
      <c r="E266" s="24" t="n">
        <f aca="false">'CalLite Replacement'!C35</f>
        <v>11.92400434</v>
      </c>
      <c r="F266" s="24" t="n">
        <f aca="false">'CalLite Replacement'!D35</f>
        <v>39.47119896</v>
      </c>
      <c r="G266" s="38" t="n">
        <v>2.24524590163934</v>
      </c>
      <c r="H266" s="24" t="n">
        <f aca="false">'CalLite Replacement'!E167</f>
        <v>0.197108833</v>
      </c>
      <c r="I266" s="24" t="n">
        <f aca="false">'CalLite Replacement'!F35</f>
        <v>14.06959984</v>
      </c>
      <c r="J266" s="24" t="n">
        <f aca="false">'CalLite Replacement'!G35</f>
        <v>30.00295646</v>
      </c>
      <c r="K266" s="24" t="n">
        <f aca="false">'CalLite Replacement'!H20</f>
        <v>2.423</v>
      </c>
      <c r="L266" s="24" t="n">
        <f aca="false">'CalLite Replacement'!I103</f>
        <v>50</v>
      </c>
      <c r="M266" s="24" t="n">
        <f aca="false">'CalLite Replacement'!J131</f>
        <v>2.405228482</v>
      </c>
      <c r="N266" s="24" t="n">
        <f aca="false">'CalLite Replacement'!K35</f>
        <v>70.57063619</v>
      </c>
      <c r="O266" s="24" t="n">
        <f aca="false">'CalLite Replacement'!L35</f>
        <v>53.19529771</v>
      </c>
      <c r="P266" s="24" t="n">
        <f aca="false">'CalLite Replacement'!M35</f>
        <v>29.75136167</v>
      </c>
      <c r="Q266" s="24" t="n">
        <f aca="false">'CalLite Replacement'!N35</f>
        <v>7.983006081</v>
      </c>
      <c r="R266" s="24" t="n">
        <f aca="false">'CalLite Replacement'!O25</f>
        <v>750</v>
      </c>
      <c r="S266" s="24" t="n">
        <f aca="false">'CalLite Replacement'!P109</f>
        <v>70.84</v>
      </c>
      <c r="T266" s="24" t="n">
        <f aca="false">'CalLite Replacement'!Q35</f>
        <v>25.28285184</v>
      </c>
      <c r="U266" s="39" t="n">
        <v>0</v>
      </c>
      <c r="V266" s="24" t="n">
        <f aca="false">'CalLite Replacement'!R35</f>
        <v>5.375548151</v>
      </c>
      <c r="W266" s="24" t="n">
        <f aca="false">'CalLite Replacement'!S136</f>
        <v>4060</v>
      </c>
      <c r="X266" s="24" t="n">
        <f aca="false">'CalLite Replacement'!T109</f>
        <v>3250</v>
      </c>
      <c r="Y266" s="24" t="n">
        <f aca="false">'CalLite Replacement'!U98</f>
        <v>5436</v>
      </c>
      <c r="Z266" s="24" t="n">
        <f aca="false">'CalLite Replacement'!V100</f>
        <v>95.76</v>
      </c>
      <c r="AA266" s="24" t="n">
        <f aca="false">'CalLite Replacement'!W41</f>
        <v>473.7</v>
      </c>
      <c r="AB266" s="24" t="n">
        <f aca="false">'CalLite Replacement'!X267</f>
        <v>200</v>
      </c>
      <c r="AC266" s="24" t="n">
        <f aca="false">'CalLite Replacement'!Y35</f>
        <v>47.04783034</v>
      </c>
      <c r="AD266" s="24" t="n">
        <f aca="false">'CalLite Replacement'!Z35</f>
        <v>24.60078576</v>
      </c>
      <c r="AE266" s="24" t="n">
        <f aca="false">'CalLite Replacement'!AA109</f>
        <v>50</v>
      </c>
      <c r="AF266" s="24" t="n">
        <f aca="false">'CalLite Replacement'!AB192</f>
        <v>400</v>
      </c>
    </row>
    <row r="267" customFormat="false" ht="15" hidden="false" customHeight="false" outlineLevel="0" collapsed="false">
      <c r="A267" s="40" t="n">
        <v>16345</v>
      </c>
      <c r="B267" s="24" t="n">
        <f aca="false">B266+1</f>
        <v>261</v>
      </c>
      <c r="C267" s="17" t="n">
        <f aca="false">B267/($B$1+1)</f>
        <v>0.984905660377359</v>
      </c>
      <c r="D267" s="24" t="n">
        <f aca="false">'CalLite Replacement'!B109</f>
        <v>-67.46</v>
      </c>
      <c r="E267" s="24" t="n">
        <f aca="false">'CalLite Replacement'!C21</f>
        <v>11.51289674</v>
      </c>
      <c r="F267" s="24" t="n">
        <f aca="false">'CalLite Replacement'!D21</f>
        <v>38.11033817</v>
      </c>
      <c r="G267" s="38" t="n">
        <v>2.21016393442623</v>
      </c>
      <c r="H267" s="24" t="n">
        <f aca="false">'CalLite Replacement'!E119</f>
        <v>0.195408434</v>
      </c>
      <c r="I267" s="24" t="n">
        <f aca="false">'CalLite Replacement'!F121</f>
        <v>13.50241761</v>
      </c>
      <c r="J267" s="24" t="n">
        <f aca="false">'CalLite Replacement'!G121</f>
        <v>28.79345909</v>
      </c>
      <c r="K267" s="24" t="n">
        <f aca="false">'CalLite Replacement'!H64</f>
        <v>2.388</v>
      </c>
      <c r="L267" s="24" t="n">
        <f aca="false">'CalLite Replacement'!I106</f>
        <v>50</v>
      </c>
      <c r="M267" s="24" t="n">
        <f aca="false">'CalLite Replacement'!J142</f>
        <v>1.711366977</v>
      </c>
      <c r="N267" s="24" t="n">
        <f aca="false">'CalLite Replacement'!K21</f>
        <v>68.13755043</v>
      </c>
      <c r="O267" s="24" t="n">
        <f aca="false">'CalLite Replacement'!L21</f>
        <v>51.3612669</v>
      </c>
      <c r="P267" s="24" t="n">
        <f aca="false">'CalLite Replacement'!M21</f>
        <v>28.72561473</v>
      </c>
      <c r="Q267" s="24" t="n">
        <f aca="false">'CalLite Replacement'!N21</f>
        <v>7.707773499</v>
      </c>
      <c r="R267" s="24" t="n">
        <f aca="false">'CalLite Replacement'!O145</f>
        <v>750</v>
      </c>
      <c r="S267" s="24" t="n">
        <f aca="false">'CalLite Replacement'!P277</f>
        <v>70.43</v>
      </c>
      <c r="T267" s="24" t="n">
        <f aca="false">'CalLite Replacement'!Q21</f>
        <v>24.4111671</v>
      </c>
      <c r="U267" s="39" t="n">
        <v>0</v>
      </c>
      <c r="V267" s="24" t="n">
        <f aca="false">'CalLite Replacement'!R21</f>
        <v>5.190213707</v>
      </c>
      <c r="W267" s="24" t="n">
        <f aca="false">'CalLite Replacement'!S64</f>
        <v>3967</v>
      </c>
      <c r="X267" s="24" t="n">
        <f aca="false">'CalLite Replacement'!T110</f>
        <v>3250</v>
      </c>
      <c r="Y267" s="24" t="n">
        <f aca="false">'CalLite Replacement'!U71</f>
        <v>5314</v>
      </c>
      <c r="Z267" s="24" t="n">
        <f aca="false">'CalLite Replacement'!V233</f>
        <v>93.12</v>
      </c>
      <c r="AA267" s="24" t="n">
        <f aca="false">'CalLite Replacement'!W269</f>
        <v>430.1</v>
      </c>
      <c r="AB267" s="24" t="n">
        <f aca="false">'CalLite Replacement'!X279</f>
        <v>200</v>
      </c>
      <c r="AC267" s="24" t="n">
        <f aca="false">'CalLite Replacement'!Y121</f>
        <v>45.15120969</v>
      </c>
      <c r="AD267" s="24" t="n">
        <f aca="false">'CalLite Replacement'!Z21</f>
        <v>23.75261682</v>
      </c>
      <c r="AE267" s="24" t="n">
        <f aca="false">'CalLite Replacement'!AA262</f>
        <v>50</v>
      </c>
      <c r="AF267" s="24" t="n">
        <f aca="false">'CalLite Replacement'!AB193</f>
        <v>400</v>
      </c>
    </row>
    <row r="268" customFormat="false" ht="15" hidden="false" customHeight="false" outlineLevel="0" collapsed="false">
      <c r="A268" s="40" t="n">
        <v>16376</v>
      </c>
      <c r="B268" s="24" t="n">
        <f aca="false">B267+1</f>
        <v>262</v>
      </c>
      <c r="C268" s="17" t="n">
        <f aca="false">B268/($B$1+1)</f>
        <v>0.988679245283019</v>
      </c>
      <c r="D268" s="24" t="n">
        <f aca="false">'CalLite Replacement'!B72</f>
        <v>-203.4</v>
      </c>
      <c r="E268" s="24" t="n">
        <f aca="false">'CalLite Replacement'!C22</f>
        <v>7.020637836</v>
      </c>
      <c r="F268" s="24" t="n">
        <f aca="false">'CalLite Replacement'!D22</f>
        <v>23.2399272</v>
      </c>
      <c r="G268" s="38" t="n">
        <v>2.17508196721311</v>
      </c>
      <c r="H268" s="24" t="n">
        <f aca="false">'CalLite Replacement'!E143</f>
        <v>0.195229273</v>
      </c>
      <c r="I268" s="24" t="n">
        <f aca="false">'CalLite Replacement'!F22</f>
        <v>9.036833329</v>
      </c>
      <c r="J268" s="24" t="n">
        <f aca="false">'CalLite Replacement'!G22</f>
        <v>19.27074827</v>
      </c>
      <c r="K268" s="24" t="n">
        <f aca="false">'CalLite Replacement'!H103</f>
        <v>2.321</v>
      </c>
      <c r="L268" s="24" t="n">
        <f aca="false">'CalLite Replacement'!I116</f>
        <v>50</v>
      </c>
      <c r="M268" s="24" t="n">
        <f aca="false">'CalLite Replacement'!J95</f>
        <v>1.516117934</v>
      </c>
      <c r="N268" s="24" t="n">
        <f aca="false">'CalLite Replacement'!K22</f>
        <v>41.55071269</v>
      </c>
      <c r="O268" s="24" t="n">
        <f aca="false">'CalLite Replacement'!L22</f>
        <v>31.32042803</v>
      </c>
      <c r="P268" s="24" t="n">
        <f aca="false">'CalLite Replacement'!M22</f>
        <v>17.51706301</v>
      </c>
      <c r="Q268" s="24" t="n">
        <f aca="false">'CalLite Replacement'!N22</f>
        <v>4.700249424</v>
      </c>
      <c r="R268" s="24" t="n">
        <f aca="false">'CalLite Replacement'!O157</f>
        <v>750</v>
      </c>
      <c r="S268" s="24" t="n">
        <f aca="false">'CalLite Replacement'!P97</f>
        <v>69.62</v>
      </c>
      <c r="T268" s="24" t="n">
        <f aca="false">'CalLite Replacement'!Q22</f>
        <v>14.88608534</v>
      </c>
      <c r="U268" s="39" t="n">
        <v>0</v>
      </c>
      <c r="V268" s="24" t="n">
        <f aca="false">'CalLite Replacement'!R22</f>
        <v>3.16502541</v>
      </c>
      <c r="W268" s="24" t="n">
        <f aca="false">'CalLite Replacement'!S73</f>
        <v>3867</v>
      </c>
      <c r="X268" s="24" t="n">
        <f aca="false">'CalLite Replacement'!T141</f>
        <v>3250</v>
      </c>
      <c r="Y268" s="24" t="n">
        <f aca="false">'CalLite Replacement'!U72</f>
        <v>5034</v>
      </c>
      <c r="Z268" s="24" t="n">
        <f aca="false">'CalLite Replacement'!V28</f>
        <v>89.89</v>
      </c>
      <c r="AA268" s="24" t="n">
        <f aca="false">'CalLite Replacement'!W17</f>
        <v>422.9</v>
      </c>
      <c r="AB268" s="24" t="n">
        <f aca="false">'CalLite Replacement'!X107</f>
        <v>150</v>
      </c>
      <c r="AC268" s="24" t="n">
        <f aca="false">'CalLite Replacement'!Y22</f>
        <v>30.21858518</v>
      </c>
      <c r="AD268" s="24" t="n">
        <f aca="false">'CalLite Replacement'!Z22</f>
        <v>14.48449718</v>
      </c>
      <c r="AE268" s="24" t="n">
        <f aca="false">'CalLite Replacement'!AA263</f>
        <v>50</v>
      </c>
      <c r="AF268" s="24" t="n">
        <f aca="false">'CalLite Replacement'!AB252</f>
        <v>400</v>
      </c>
    </row>
    <row r="269" customFormat="false" ht="15" hidden="false" customHeight="false" outlineLevel="0" collapsed="false">
      <c r="A269" s="40" t="n">
        <v>16406</v>
      </c>
      <c r="B269" s="24" t="n">
        <f aca="false">B268+1</f>
        <v>263</v>
      </c>
      <c r="C269" s="17" t="n">
        <f aca="false">B269/($B$1+1)</f>
        <v>0.992452830188679</v>
      </c>
      <c r="D269" s="24" t="n">
        <f aca="false">'CalLite Replacement'!B108</f>
        <v>-451.8</v>
      </c>
      <c r="E269" s="24" t="n">
        <f aca="false">'CalLite Replacement'!C24</f>
        <v>5.433479267</v>
      </c>
      <c r="F269" s="24" t="n">
        <f aca="false">'CalLite Replacement'!D24</f>
        <v>17.98606701</v>
      </c>
      <c r="G269" s="38" t="n">
        <v>2.14</v>
      </c>
      <c r="H269" s="24" t="n">
        <f aca="false">'CalLite Replacement'!E131</f>
        <v>0.182704375</v>
      </c>
      <c r="I269" s="24" t="n">
        <f aca="false">'CalLite Replacement'!F24</f>
        <v>8.371768729</v>
      </c>
      <c r="J269" s="24" t="n">
        <f aca="false">'CalLite Replacement'!G24</f>
        <v>17.85252</v>
      </c>
      <c r="K269" s="24" t="n">
        <f aca="false">'CalLite Replacement'!H91</f>
        <v>2.287</v>
      </c>
      <c r="L269" s="24" t="n">
        <f aca="false">'CalLite Replacement'!I78</f>
        <v>30</v>
      </c>
      <c r="M269" s="24" t="n">
        <f aca="false">'CalLite Replacement'!J96</f>
        <v>1.374208859</v>
      </c>
      <c r="N269" s="24" t="n">
        <f aca="false">'CalLite Replacement'!K24</f>
        <v>32.15732547</v>
      </c>
      <c r="O269" s="24" t="n">
        <f aca="false">'CalLite Replacement'!L24</f>
        <v>24.2398056</v>
      </c>
      <c r="P269" s="24" t="n">
        <f aca="false">'CalLite Replacement'!M24</f>
        <v>13.55697316</v>
      </c>
      <c r="Q269" s="24" t="n">
        <f aca="false">'CalLite Replacement'!N24</f>
        <v>3.637662046</v>
      </c>
      <c r="R269" s="24" t="n">
        <f aca="false">'CalLite Replacement'!O181</f>
        <v>750</v>
      </c>
      <c r="S269" s="24" t="n">
        <f aca="false">'CalLite Replacement'!P253</f>
        <v>67.4</v>
      </c>
      <c r="T269" s="24" t="n">
        <f aca="false">'CalLite Replacement'!Q24</f>
        <v>11.52078172</v>
      </c>
      <c r="U269" s="39" t="n">
        <v>0</v>
      </c>
      <c r="V269" s="24" t="n">
        <f aca="false">'CalLite Replacement'!R24</f>
        <v>2.449506775</v>
      </c>
      <c r="W269" s="24" t="n">
        <f aca="false">'CalLite Replacement'!S86</f>
        <v>3859</v>
      </c>
      <c r="X269" s="24" t="n">
        <f aca="false">'CalLite Replacement'!T145</f>
        <v>3250</v>
      </c>
      <c r="Y269" s="24" t="n">
        <f aca="false">'CalLite Replacement'!U108</f>
        <v>4121</v>
      </c>
      <c r="Z269" s="24" t="n">
        <f aca="false">'CalLite Replacement'!V53</f>
        <v>84.03</v>
      </c>
      <c r="AA269" s="24" t="n">
        <f aca="false">'CalLite Replacement'!W53</f>
        <v>411.9</v>
      </c>
      <c r="AB269" s="24" t="n">
        <f aca="false">'CalLite Replacement'!X108</f>
        <v>150</v>
      </c>
      <c r="AC269" s="24" t="n">
        <f aca="false">'CalLite Replacement'!Y24</f>
        <v>27.99465224</v>
      </c>
      <c r="AD269" s="24" t="n">
        <f aca="false">'CalLite Replacement'!Z24</f>
        <v>11.20998077</v>
      </c>
      <c r="AE269" s="24" t="n">
        <f aca="false">'CalLite Replacement'!AA264</f>
        <v>50</v>
      </c>
      <c r="AF269" s="24" t="n">
        <f aca="false">'CalLite Replacement'!AB157</f>
        <v>350</v>
      </c>
    </row>
    <row r="270" customFormat="false" ht="15" hidden="false" customHeight="false" outlineLevel="0" collapsed="false">
      <c r="A270" s="40" t="n">
        <v>16437</v>
      </c>
      <c r="B270" s="24" t="n">
        <f aca="false">B269+1</f>
        <v>264</v>
      </c>
      <c r="C270" s="17" t="n">
        <f aca="false">B270/($B$1+1)</f>
        <v>0.99622641509434</v>
      </c>
      <c r="D270" s="24" t="n">
        <f aca="false">'CalLite Replacement'!B96</f>
        <v>-660.9</v>
      </c>
      <c r="E270" s="24" t="n">
        <f aca="false">'CalLite Replacement'!C23</f>
        <v>5.373399046</v>
      </c>
      <c r="F270" s="24" t="n">
        <f aca="false">'CalLite Replacement'!D23</f>
        <v>17.78718766</v>
      </c>
      <c r="G270" s="38" t="n">
        <v>2.12245901639344</v>
      </c>
      <c r="H270" s="24" t="n">
        <f aca="false">'CalLite Replacement'!E107</f>
        <v>0.17911909</v>
      </c>
      <c r="I270" s="24" t="n">
        <f aca="false">'CalLite Replacement'!F23</f>
        <v>6.611154933</v>
      </c>
      <c r="J270" s="24" t="n">
        <f aca="false">'CalLite Replacement'!G23</f>
        <v>14.0980693</v>
      </c>
      <c r="K270" s="24" t="n">
        <f aca="false">'CalLite Replacement'!H67</f>
        <v>2.215</v>
      </c>
      <c r="L270" s="24" t="n">
        <f aca="false">'CalLite Replacement'!I91</f>
        <v>30</v>
      </c>
      <c r="M270" s="24" t="n">
        <f aca="false">'CalLite Replacement'!J24</f>
        <v>1.103421728</v>
      </c>
      <c r="N270" s="24" t="n">
        <f aca="false">'CalLite Replacement'!K23</f>
        <v>31.80174867</v>
      </c>
      <c r="O270" s="24" t="n">
        <f aca="false">'CalLite Replacement'!L23</f>
        <v>23.97177608</v>
      </c>
      <c r="P270" s="24" t="n">
        <f aca="false">'CalLite Replacement'!M23</f>
        <v>13.40706812</v>
      </c>
      <c r="Q270" s="24" t="n">
        <f aca="false">'CalLite Replacement'!N23</f>
        <v>3.597438917</v>
      </c>
      <c r="R270" s="24" t="n">
        <f aca="false">'CalLite Replacement'!O193</f>
        <v>750</v>
      </c>
      <c r="S270" s="24" t="n">
        <f aca="false">'CalLite Replacement'!P71</f>
        <v>63.35</v>
      </c>
      <c r="T270" s="24" t="n">
        <f aca="false">'CalLite Replacement'!Q23</f>
        <v>11.39339169</v>
      </c>
      <c r="U270" s="39" t="n">
        <v>0</v>
      </c>
      <c r="V270" s="24" t="n">
        <f aca="false">'CalLite Replacement'!R23</f>
        <v>2.422421569</v>
      </c>
      <c r="W270" s="24" t="n">
        <f aca="false">'CalLite Replacement'!S109</f>
        <v>3775</v>
      </c>
      <c r="X270" s="24" t="n">
        <f aca="false">'CalLite Replacement'!T146</f>
        <v>3250</v>
      </c>
      <c r="Y270" s="24" t="n">
        <f aca="false">'CalLite Replacement'!U96</f>
        <v>3707</v>
      </c>
      <c r="Z270" s="24" t="n">
        <f aca="false">'CalLite Replacement'!V17</f>
        <v>80.93</v>
      </c>
      <c r="AA270" s="24" t="n">
        <f aca="false">'CalLite Replacement'!W66</f>
        <v>396.5</v>
      </c>
      <c r="AB270" s="24" t="n">
        <f aca="false">'CalLite Replacement'!X109</f>
        <v>150</v>
      </c>
      <c r="AC270" s="24" t="n">
        <f aca="false">'CalLite Replacement'!Y23</f>
        <v>22.10727377</v>
      </c>
      <c r="AD270" s="24" t="n">
        <f aca="false">'CalLite Replacement'!Z23</f>
        <v>11.08602739</v>
      </c>
      <c r="AE270" s="24" t="n">
        <f aca="false">'CalLite Replacement'!AA265</f>
        <v>50</v>
      </c>
      <c r="AF270" s="24" t="n">
        <f aca="false">'CalLite Replacement'!AB156</f>
        <v>150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9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7.60728744939271"/>
    <col collapsed="false" hidden="false" max="2" min="2" style="0" width="9"/>
    <col collapsed="false" hidden="false" max="3" min="3" style="0" width="10.1781376518219"/>
    <col collapsed="false" hidden="false" max="26" min="4" style="0" width="7.60728744939271"/>
    <col collapsed="false" hidden="false" max="1025" min="27" style="0" width="15.3198380566802"/>
  </cols>
  <sheetData>
    <row r="1" customFormat="false" ht="15" hidden="false" customHeight="false" outlineLevel="0" collapsed="false">
      <c r="B1" s="1" t="s">
        <v>183</v>
      </c>
      <c r="C1" s="1" t="s">
        <v>184</v>
      </c>
      <c r="E1" s="1" t="s">
        <v>185</v>
      </c>
    </row>
    <row r="2" customFormat="false" ht="15" hidden="false" customHeight="false" outlineLevel="0" collapsed="false">
      <c r="A2" s="1" t="s">
        <v>186</v>
      </c>
      <c r="B2" s="1" t="s">
        <v>2</v>
      </c>
      <c r="C2" s="1" t="s">
        <v>2</v>
      </c>
      <c r="E2" s="1" t="s">
        <v>187</v>
      </c>
    </row>
    <row r="3" customFormat="false" ht="15" hidden="false" customHeight="false" outlineLevel="0" collapsed="false">
      <c r="A3" s="1" t="n">
        <v>1000</v>
      </c>
      <c r="B3" s="41" t="n">
        <v>761360.630053472</v>
      </c>
      <c r="C3" s="41" t="n">
        <v>304531.335380556</v>
      </c>
    </row>
    <row r="4" customFormat="false" ht="15" hidden="false" customHeight="false" outlineLevel="0" collapsed="false">
      <c r="A4" s="1" t="n">
        <v>1200</v>
      </c>
      <c r="B4" s="41" t="n">
        <v>817031.352045139</v>
      </c>
      <c r="C4" s="41" t="n">
        <v>315144.508598611</v>
      </c>
    </row>
    <row r="5" customFormat="false" ht="15" hidden="false" customHeight="false" outlineLevel="0" collapsed="false">
      <c r="A5" s="1" t="n">
        <v>1400</v>
      </c>
      <c r="B5" s="41" t="n">
        <v>853047.252235417</v>
      </c>
      <c r="C5" s="41" t="n">
        <v>323034.423374306</v>
      </c>
    </row>
    <row r="6" customFormat="false" ht="15" hidden="false" customHeight="false" outlineLevel="0" collapsed="false">
      <c r="A6" s="1" t="n">
        <v>1600</v>
      </c>
      <c r="B6" s="41" t="n">
        <v>871959.367188889</v>
      </c>
      <c r="C6" s="41" t="n">
        <v>327049.3459</v>
      </c>
    </row>
    <row r="7" customFormat="false" ht="15" hidden="false" customHeight="false" outlineLevel="0" collapsed="false">
      <c r="A7" s="1" t="n">
        <v>1800</v>
      </c>
      <c r="B7" s="41" t="n">
        <v>877804.147165972</v>
      </c>
      <c r="C7" s="41" t="n">
        <v>331064.268425694</v>
      </c>
    </row>
    <row r="8" customFormat="false" ht="15" hidden="false" customHeight="false" outlineLevel="0" collapsed="false">
      <c r="A8" s="1" t="n">
        <v>2000</v>
      </c>
      <c r="B8" s="41" t="n">
        <v>881528.445272916</v>
      </c>
      <c r="C8" s="41" t="n">
        <v>334433.358909722</v>
      </c>
    </row>
    <row r="9" customFormat="false" ht="15" hidden="false" customHeight="false" outlineLevel="0" collapsed="false">
      <c r="A9" s="1" t="n">
        <v>2200</v>
      </c>
      <c r="B9" s="41" t="n">
        <v>881905.180630556</v>
      </c>
      <c r="C9" s="41" t="n">
        <v>335122.246420833</v>
      </c>
    </row>
    <row r="10" customFormat="false" ht="15" hidden="false" customHeight="false" outlineLevel="0" collapsed="false">
      <c r="A10" s="1" t="n">
        <v>2400</v>
      </c>
      <c r="B10" s="41" t="n">
        <v>866405.211630556</v>
      </c>
      <c r="C10" s="41" t="n">
        <v>333539.95791875</v>
      </c>
    </row>
    <row r="11" customFormat="false" ht="15" hidden="false" customHeight="false" outlineLevel="0" collapsed="false">
      <c r="A11" s="1" t="n">
        <v>2600</v>
      </c>
      <c r="B11" s="41" t="n">
        <v>840948.665321528</v>
      </c>
      <c r="C11" s="41" t="n">
        <v>331354.892844444</v>
      </c>
    </row>
    <row r="12" customFormat="false" ht="15" hidden="false" customHeight="false" outlineLevel="0" collapsed="false">
      <c r="A12" s="1" t="n">
        <v>2800</v>
      </c>
      <c r="B12" s="41" t="n">
        <v>810551.50389375</v>
      </c>
      <c r="C12" s="41" t="n">
        <v>328018.0939625</v>
      </c>
    </row>
    <row r="13" customFormat="false" ht="15" hidden="false" customHeight="false" outlineLevel="0" collapsed="false">
      <c r="A13" s="1" t="n">
        <v>3000</v>
      </c>
      <c r="B13" s="41" t="n">
        <v>779982.120588194</v>
      </c>
      <c r="C13" s="41" t="n">
        <v>324982.683366667</v>
      </c>
    </row>
    <row r="14" customFormat="false" ht="15" hidden="false" customHeight="false" outlineLevel="0" collapsed="false">
      <c r="A14" s="1" t="n">
        <v>3400</v>
      </c>
      <c r="B14" s="41" t="n">
        <v>745171.773542361</v>
      </c>
      <c r="C14" s="41" t="n">
        <v>321236.857525</v>
      </c>
    </row>
    <row r="15" customFormat="false" ht="15" hidden="false" customHeight="false" outlineLevel="0" collapsed="false">
      <c r="A15" s="1" t="n">
        <v>3800</v>
      </c>
      <c r="B15" s="41" t="n">
        <v>672903.168079861</v>
      </c>
      <c r="C15" s="41" t="n">
        <v>308169.522548611</v>
      </c>
    </row>
    <row r="16" customFormat="false" ht="15" hidden="false" customHeight="false" outlineLevel="0" collapsed="false">
      <c r="A16" s="1" t="n">
        <v>4200</v>
      </c>
      <c r="B16" s="41" t="n">
        <v>607383.507452778</v>
      </c>
      <c r="C16" s="41" t="n">
        <v>292529.623272917</v>
      </c>
    </row>
    <row r="17" customFormat="false" ht="15" hidden="false" customHeight="false" outlineLevel="0" collapsed="false">
      <c r="A17" s="1" t="n">
        <v>4600</v>
      </c>
      <c r="B17" s="41" t="n">
        <v>542402.04019375</v>
      </c>
      <c r="C17" s="41" t="n">
        <v>274597.020249306</v>
      </c>
    </row>
    <row r="18" customFormat="false" ht="15" hidden="false" customHeight="false" outlineLevel="0" collapsed="false">
      <c r="A18" s="1" t="n">
        <v>5000</v>
      </c>
      <c r="B18" s="41" t="n">
        <v>494911.857396528</v>
      </c>
      <c r="C18" s="41" t="n">
        <v>263391.834326389</v>
      </c>
    </row>
    <row r="19" customFormat="false" ht="15" hidden="false" customHeight="false" outlineLevel="0" collapsed="false">
      <c r="A19" s="1" t="n">
        <v>5400</v>
      </c>
      <c r="B19" s="41" t="n">
        <v>455892.8382125</v>
      </c>
      <c r="C19" s="41" t="n">
        <v>249334.223552778</v>
      </c>
    </row>
    <row r="20" customFormat="false" ht="15" hidden="false" customHeight="false" outlineLevel="0" collapsed="false">
      <c r="A20" s="1" t="n">
        <v>5800</v>
      </c>
      <c r="B20" s="41" t="n">
        <v>431125.179414583</v>
      </c>
      <c r="C20" s="41" t="n">
        <v>235072.099299306</v>
      </c>
    </row>
    <row r="21" customFormat="false" ht="15" hidden="false" customHeight="false" outlineLevel="0" collapsed="false">
      <c r="A21" s="1" t="n">
        <v>6200</v>
      </c>
      <c r="B21" s="41" t="n">
        <v>395905.805409028</v>
      </c>
      <c r="C21" s="41" t="n">
        <v>221445.043220139</v>
      </c>
    </row>
    <row r="22" customFormat="false" ht="15" hidden="false" customHeight="false" outlineLevel="0" collapsed="false">
      <c r="A22" s="1" t="n">
        <v>6600</v>
      </c>
      <c r="B22" s="41" t="n">
        <v>369760.371588889</v>
      </c>
      <c r="C22" s="41" t="n">
        <v>207516.598854861</v>
      </c>
    </row>
    <row r="23" customFormat="false" ht="15" hidden="false" customHeight="false" outlineLevel="0" collapsed="false">
      <c r="A23" s="1" t="n">
        <v>7000</v>
      </c>
      <c r="B23" s="41" t="n">
        <v>346897.917313889</v>
      </c>
      <c r="C23" s="41" t="n">
        <v>193232.946866667</v>
      </c>
    </row>
    <row r="24" customFormat="false" ht="15" hidden="false" customHeight="false" outlineLevel="0" collapsed="false">
      <c r="A24" s="1" t="n">
        <v>7400</v>
      </c>
      <c r="B24" s="41" t="n">
        <v>324186.157181944</v>
      </c>
      <c r="C24" s="41" t="n">
        <v>178798.600735417</v>
      </c>
    </row>
    <row r="25" customFormat="false" ht="15" hidden="false" customHeight="false" outlineLevel="0" collapsed="false">
      <c r="A25" s="1" t="n">
        <v>7800</v>
      </c>
      <c r="B25" s="41" t="n">
        <v>305058.76488125</v>
      </c>
      <c r="C25" s="41" t="n">
        <v>167055.221444444</v>
      </c>
    </row>
    <row r="26" customFormat="false" ht="15" hidden="false" customHeight="false" outlineLevel="0" collapsed="false">
      <c r="A26" s="1" t="n">
        <v>8200</v>
      </c>
      <c r="B26" s="41" t="n">
        <v>289009.838645833</v>
      </c>
      <c r="C26" s="41" t="n">
        <v>156840.31131875</v>
      </c>
    </row>
    <row r="27" customFormat="false" ht="15" hidden="false" customHeight="false" outlineLevel="0" collapsed="false">
      <c r="A27" s="1" t="n">
        <v>8600</v>
      </c>
      <c r="B27" s="41" t="n">
        <v>272508.82998125</v>
      </c>
      <c r="C27" s="41" t="n">
        <v>148153.870358333</v>
      </c>
    </row>
    <row r="28" customFormat="false" ht="15" hidden="false" customHeight="false" outlineLevel="0" collapsed="false">
      <c r="A28" s="1" t="n">
        <v>9000</v>
      </c>
      <c r="B28" s="41" t="n">
        <v>258849.4823</v>
      </c>
      <c r="C28" s="41" t="n">
        <v>141318.814584028</v>
      </c>
    </row>
    <row r="29" customFormat="false" ht="15" hidden="false" customHeight="false" outlineLevel="0" collapsed="false">
      <c r="A29" s="1" t="n">
        <v>9400</v>
      </c>
      <c r="B29" s="41" t="n">
        <v>249129.710072917</v>
      </c>
      <c r="C29" s="41" t="n">
        <v>135430.9791375</v>
      </c>
    </row>
    <row r="30" customFormat="false" ht="15" hidden="false" customHeight="false" outlineLevel="0" collapsed="false">
      <c r="A30" s="1" t="n">
        <v>9800</v>
      </c>
      <c r="B30" s="41" t="n">
        <v>245932.841466667</v>
      </c>
      <c r="C30" s="41" t="n">
        <v>123257.045152083</v>
      </c>
    </row>
    <row r="31" customFormat="false" ht="15" hidden="false" customHeight="false" outlineLevel="0" collapsed="false">
      <c r="A31" s="1" t="n">
        <v>10400</v>
      </c>
      <c r="B31" s="41" t="n">
        <v>225180.105194444</v>
      </c>
      <c r="C31" s="41" t="n">
        <v>114075.466293056</v>
      </c>
    </row>
    <row r="32" customFormat="false" ht="15" hidden="false" customHeight="false" outlineLevel="0" collapsed="false">
      <c r="A32" s="1" t="n">
        <v>11000</v>
      </c>
      <c r="B32" s="41" t="n">
        <v>210971.800277778</v>
      </c>
      <c r="C32" s="41" t="n">
        <v>109285.545317361</v>
      </c>
    </row>
    <row r="33" customFormat="false" ht="15" hidden="false" customHeight="false" outlineLevel="0" collapsed="false">
      <c r="B33" s="1"/>
      <c r="C33" s="1"/>
    </row>
    <row r="34" customFormat="false" ht="15" hidden="false" customHeight="false" outlineLevel="0" collapsed="false">
      <c r="A34" s="1" t="s">
        <v>188</v>
      </c>
      <c r="B34" s="1"/>
      <c r="C34" s="1"/>
    </row>
    <row r="35" customFormat="false" ht="15" hidden="false" customHeight="false" outlineLevel="0" collapsed="false">
      <c r="A35" s="1" t="s">
        <v>186</v>
      </c>
      <c r="B35" s="1" t="s">
        <v>2</v>
      </c>
      <c r="C35" s="1" t="s">
        <v>189</v>
      </c>
      <c r="D35" s="1" t="s">
        <v>190</v>
      </c>
      <c r="F35" s="1" t="s">
        <v>191</v>
      </c>
    </row>
    <row r="36" customFormat="false" ht="15" hidden="false" customHeight="false" outlineLevel="0" collapsed="false">
      <c r="A36" s="1" t="n">
        <v>300</v>
      </c>
      <c r="B36" s="41" t="n">
        <f aca="false">(B51+B63+B75+B87)/4</f>
        <v>21206</v>
      </c>
      <c r="C36" s="41" t="n">
        <f aca="false">(C51+C63+C75+C87)/4</f>
        <v>59897</v>
      </c>
      <c r="D36" s="41" t="n">
        <f aca="false">(D51+D63+D75+D87)/4</f>
        <v>112381.25</v>
      </c>
    </row>
    <row r="37" customFormat="false" ht="15" hidden="false" customHeight="false" outlineLevel="0" collapsed="false">
      <c r="A37" s="1" t="n">
        <v>500</v>
      </c>
      <c r="B37" s="41" t="n">
        <f aca="false">(B52+B64+B76+B88)/4</f>
        <v>53339.75</v>
      </c>
      <c r="C37" s="41" t="n">
        <f aca="false">(C52+C64+C76+C88)/4</f>
        <v>54065</v>
      </c>
      <c r="D37" s="41" t="n">
        <f aca="false">(D52+D64+D76+D88)/4</f>
        <v>108736.25</v>
      </c>
    </row>
    <row r="38" customFormat="false" ht="15" hidden="false" customHeight="false" outlineLevel="0" collapsed="false">
      <c r="A38" s="1" t="n">
        <v>750</v>
      </c>
      <c r="B38" s="41" t="n">
        <f aca="false">(B53+B65+B77+B89)/4</f>
        <v>78709.5</v>
      </c>
      <c r="C38" s="41" t="n">
        <f aca="false">(C53+C65+C77+C89)/4</f>
        <v>49959.25</v>
      </c>
      <c r="D38" s="41" t="n">
        <f aca="false">(D53+D65+D77+D89)/4</f>
        <v>99007</v>
      </c>
    </row>
    <row r="39" customFormat="false" ht="15" hidden="false" customHeight="false" outlineLevel="0" collapsed="false">
      <c r="A39" s="41" t="n">
        <v>1000</v>
      </c>
      <c r="B39" s="41" t="n">
        <f aca="false">(B54+B66+B78+B90)/4</f>
        <v>93705.75</v>
      </c>
      <c r="C39" s="41" t="n">
        <f aca="false">(C54+C66+C78+C90)/4</f>
        <v>42334</v>
      </c>
      <c r="D39" s="41" t="n">
        <f aca="false">(D54+D66+D78+D90)/4</f>
        <v>93968.25</v>
      </c>
    </row>
    <row r="40" customFormat="false" ht="15" hidden="false" customHeight="false" outlineLevel="0" collapsed="false">
      <c r="A40" s="41" t="n">
        <v>1250</v>
      </c>
      <c r="B40" s="41" t="n">
        <f aca="false">(B55+B67+B79+B91)/4</f>
        <v>100355</v>
      </c>
      <c r="C40" s="41" t="n">
        <f aca="false">(C55+C67+C79+C91)/4</f>
        <v>38006</v>
      </c>
      <c r="D40" s="41" t="n">
        <f aca="false">(D55+D67+D79+D91)/4</f>
        <v>86484.75</v>
      </c>
    </row>
    <row r="41" customFormat="false" ht="15" hidden="false" customHeight="false" outlineLevel="0" collapsed="false">
      <c r="A41" s="41" t="n">
        <v>1500</v>
      </c>
      <c r="B41" s="41" t="n">
        <f aca="false">(B56+B68+B80+B92)/4</f>
        <v>104301.75</v>
      </c>
      <c r="C41" s="41" t="n">
        <f aca="false">(C56+C68+C80+C92)/4</f>
        <v>35099.75</v>
      </c>
      <c r="D41" s="41" t="n">
        <f aca="false">(D56+D68+D80+D92)/4</f>
        <v>82350.5</v>
      </c>
    </row>
    <row r="42" customFormat="false" ht="15" hidden="false" customHeight="false" outlineLevel="0" collapsed="false">
      <c r="A42" s="41" t="n">
        <v>1750</v>
      </c>
      <c r="B42" s="41" t="n">
        <f aca="false">(B57+B69+B81+B93)/4</f>
        <v>107399</v>
      </c>
      <c r="C42" s="41" t="n">
        <f aca="false">(C57+C69+C81+C93)/4</f>
        <v>31519.5</v>
      </c>
      <c r="D42" s="41" t="n">
        <f aca="false">(D57+D69+D81+D93)/4</f>
        <v>76739</v>
      </c>
    </row>
    <row r="43" customFormat="false" ht="15" hidden="false" customHeight="false" outlineLevel="0" collapsed="false">
      <c r="A43" s="41" t="n">
        <v>2000</v>
      </c>
      <c r="B43" s="41" t="n">
        <f aca="false">(B58+B70+B82+B94)/4</f>
        <v>105864</v>
      </c>
      <c r="C43" s="41" t="n">
        <f aca="false">(C58+C70+C82+C94)/4</f>
        <v>27976.25</v>
      </c>
      <c r="D43" s="41" t="n">
        <f aca="false">(D58+D70+D82+D94)/4</f>
        <v>75271.25</v>
      </c>
    </row>
    <row r="44" customFormat="false" ht="15" hidden="false" customHeight="false" outlineLevel="0" collapsed="false">
      <c r="A44" s="41" t="n">
        <v>2250</v>
      </c>
      <c r="B44" s="41" t="n">
        <f aca="false">(B59+B71+B83+B95)/4</f>
        <v>102376</v>
      </c>
      <c r="C44" s="41" t="n">
        <f aca="false">(C59+C71+C83+C95)/4</f>
        <v>25199</v>
      </c>
      <c r="D44" s="41" t="n">
        <f aca="false">(D59+D71+D83+D95)/4</f>
        <v>57607.75</v>
      </c>
    </row>
    <row r="45" customFormat="false" ht="15" hidden="false" customHeight="false" outlineLevel="0" collapsed="false">
      <c r="A45" s="41" t="n">
        <v>2500</v>
      </c>
      <c r="B45" s="41" t="n">
        <f aca="false">(B60+B72+B84+B96)/4</f>
        <v>98173.25</v>
      </c>
      <c r="C45" s="41" t="n">
        <f aca="false">(C60+C72+C84+C96)/4</f>
        <v>23179.5</v>
      </c>
      <c r="D45" s="41" t="n">
        <f aca="false">(D60+D72+D84+D96)/4</f>
        <v>51787.5</v>
      </c>
    </row>
    <row r="46" customFormat="false" ht="15" hidden="false" customHeight="false" outlineLevel="0" collapsed="false">
      <c r="A46" s="41" t="n">
        <v>3000</v>
      </c>
      <c r="B46" s="41" t="n">
        <f aca="false">(B61+B73+B85+B97)/4</f>
        <v>84624.25</v>
      </c>
      <c r="C46" s="41" t="n">
        <f aca="false">(C61+C73+C85+C97)/4</f>
        <v>20569.5</v>
      </c>
      <c r="D46" s="41" t="n">
        <f aca="false">(D61+D73+D85+D97)/4</f>
        <v>43768.25</v>
      </c>
    </row>
    <row r="47" customFormat="false" ht="15" hidden="false" customHeight="false" outlineLevel="0" collapsed="false">
      <c r="B47" s="1"/>
      <c r="C47" s="1"/>
    </row>
    <row r="48" customFormat="false" ht="15" hidden="false" customHeight="false" outlineLevel="0" collapsed="false">
      <c r="B48" s="1"/>
      <c r="C48" s="1"/>
    </row>
    <row r="49" customFormat="false" ht="15" hidden="false" customHeight="false" outlineLevel="0" collapsed="false">
      <c r="A49" s="1" t="s">
        <v>186</v>
      </c>
      <c r="B49" s="1" t="s">
        <v>2</v>
      </c>
      <c r="C49" s="1" t="s">
        <v>189</v>
      </c>
      <c r="D49" s="1" t="s">
        <v>190</v>
      </c>
    </row>
    <row r="50" customFormat="false" ht="15" hidden="false" customHeight="false" outlineLevel="0" collapsed="false">
      <c r="A50" s="1" t="s">
        <v>192</v>
      </c>
      <c r="B50" s="1"/>
      <c r="C50" s="1"/>
    </row>
    <row r="51" customFormat="false" ht="15" hidden="false" customHeight="false" outlineLevel="0" collapsed="false">
      <c r="A51" s="1" t="n">
        <v>300</v>
      </c>
      <c r="B51" s="41" t="n">
        <v>24617</v>
      </c>
      <c r="C51" s="41" t="n">
        <v>54290</v>
      </c>
      <c r="D51" s="41" t="n">
        <v>84979</v>
      </c>
    </row>
    <row r="52" customFormat="false" ht="15" hidden="false" customHeight="false" outlineLevel="0" collapsed="false">
      <c r="A52" s="1" t="n">
        <v>500</v>
      </c>
      <c r="B52" s="41" t="n">
        <v>41556</v>
      </c>
      <c r="C52" s="41" t="n">
        <v>52565</v>
      </c>
      <c r="D52" s="41" t="n">
        <v>85285</v>
      </c>
    </row>
    <row r="53" customFormat="false" ht="15" hidden="false" customHeight="false" outlineLevel="0" collapsed="false">
      <c r="A53" s="1" t="n">
        <v>750</v>
      </c>
      <c r="B53" s="41" t="n">
        <v>55278</v>
      </c>
      <c r="C53" s="41" t="n">
        <v>52152</v>
      </c>
      <c r="D53" s="41" t="n">
        <v>88719</v>
      </c>
    </row>
    <row r="54" customFormat="false" ht="15" hidden="false" customHeight="false" outlineLevel="0" collapsed="false">
      <c r="A54" s="41" t="n">
        <v>1000</v>
      </c>
      <c r="B54" s="41" t="n">
        <v>90253</v>
      </c>
      <c r="C54" s="41" t="n">
        <v>45807</v>
      </c>
      <c r="D54" s="41" t="n">
        <v>83718</v>
      </c>
    </row>
    <row r="55" customFormat="false" ht="15" hidden="false" customHeight="false" outlineLevel="0" collapsed="false">
      <c r="A55" s="41" t="n">
        <v>1250</v>
      </c>
      <c r="B55" s="41" t="n">
        <v>100729</v>
      </c>
      <c r="C55" s="41" t="n">
        <v>39899</v>
      </c>
      <c r="D55" s="41" t="n">
        <v>79220</v>
      </c>
    </row>
    <row r="56" customFormat="false" ht="15" hidden="false" customHeight="false" outlineLevel="0" collapsed="false">
      <c r="A56" s="41" t="n">
        <v>1500</v>
      </c>
      <c r="B56" s="41" t="n">
        <v>110118</v>
      </c>
      <c r="C56" s="41" t="n">
        <v>35588</v>
      </c>
      <c r="D56" s="41" t="n">
        <v>73709</v>
      </c>
    </row>
    <row r="57" customFormat="false" ht="15" hidden="false" customHeight="false" outlineLevel="0" collapsed="false">
      <c r="A57" s="41" t="n">
        <v>1750</v>
      </c>
      <c r="B57" s="41" t="n">
        <v>118993</v>
      </c>
      <c r="C57" s="41" t="n">
        <v>32914</v>
      </c>
      <c r="D57" s="41" t="n">
        <v>68910</v>
      </c>
    </row>
    <row r="58" customFormat="false" ht="15" hidden="false" customHeight="false" outlineLevel="0" collapsed="false">
      <c r="A58" s="41" t="n">
        <v>2000</v>
      </c>
      <c r="B58" s="41" t="n">
        <v>117838</v>
      </c>
      <c r="C58" s="41" t="n">
        <v>30355</v>
      </c>
      <c r="D58" s="41" t="n">
        <v>80205</v>
      </c>
    </row>
    <row r="59" customFormat="false" ht="15" hidden="false" customHeight="false" outlineLevel="0" collapsed="false">
      <c r="A59" s="41" t="n">
        <v>2250</v>
      </c>
      <c r="B59" s="41" t="n">
        <v>112515</v>
      </c>
      <c r="C59" s="41" t="n">
        <v>28808</v>
      </c>
      <c r="D59" s="41" t="n">
        <v>55085</v>
      </c>
    </row>
    <row r="60" customFormat="false" ht="15" hidden="false" customHeight="false" outlineLevel="0" collapsed="false">
      <c r="A60" s="41" t="n">
        <v>2500</v>
      </c>
      <c r="B60" s="41" t="n">
        <v>109878</v>
      </c>
      <c r="C60" s="41" t="n">
        <v>27748</v>
      </c>
      <c r="D60" s="41" t="n">
        <v>52173</v>
      </c>
    </row>
    <row r="61" customFormat="false" ht="15" hidden="false" customHeight="false" outlineLevel="0" collapsed="false">
      <c r="A61" s="41" t="n">
        <v>3000</v>
      </c>
      <c r="B61" s="41" t="n">
        <v>92128</v>
      </c>
      <c r="C61" s="41" t="n">
        <v>25691</v>
      </c>
      <c r="D61" s="41" t="n">
        <v>47189</v>
      </c>
    </row>
    <row r="62" customFormat="false" ht="15" hidden="false" customHeight="false" outlineLevel="0" collapsed="false">
      <c r="A62" s="1" t="s">
        <v>193</v>
      </c>
      <c r="B62" s="1" t="s">
        <v>194</v>
      </c>
      <c r="C62" s="1"/>
    </row>
    <row r="63" customFormat="false" ht="15" hidden="false" customHeight="false" outlineLevel="0" collapsed="false">
      <c r="A63" s="1" t="n">
        <v>300</v>
      </c>
      <c r="B63" s="41" t="n">
        <v>27832</v>
      </c>
      <c r="C63" s="41" t="n">
        <v>48989</v>
      </c>
      <c r="D63" s="41" t="n">
        <v>105009</v>
      </c>
    </row>
    <row r="64" customFormat="false" ht="15" hidden="false" customHeight="false" outlineLevel="0" collapsed="false">
      <c r="A64" s="1" t="n">
        <v>500</v>
      </c>
      <c r="B64" s="41" t="n">
        <v>75334</v>
      </c>
      <c r="C64" s="41" t="n">
        <v>40250</v>
      </c>
      <c r="D64" s="41" t="n">
        <v>92872</v>
      </c>
    </row>
    <row r="65" customFormat="false" ht="15" hidden="false" customHeight="false" outlineLevel="0" collapsed="false">
      <c r="A65" s="1" t="n">
        <v>750</v>
      </c>
      <c r="B65" s="41" t="n">
        <v>103693</v>
      </c>
      <c r="C65" s="41" t="n">
        <v>41344</v>
      </c>
      <c r="D65" s="41" t="n">
        <v>83210</v>
      </c>
    </row>
    <row r="66" customFormat="false" ht="15" hidden="false" customHeight="false" outlineLevel="0" collapsed="false">
      <c r="A66" s="41" t="n">
        <v>1000</v>
      </c>
      <c r="B66" s="41" t="n">
        <v>115761</v>
      </c>
      <c r="C66" s="41" t="n">
        <v>40823</v>
      </c>
      <c r="D66" s="41" t="n">
        <v>88889</v>
      </c>
    </row>
    <row r="67" customFormat="false" ht="15" hidden="false" customHeight="false" outlineLevel="0" collapsed="false">
      <c r="A67" s="41" t="n">
        <v>1250</v>
      </c>
      <c r="B67" s="41" t="n">
        <v>112387</v>
      </c>
      <c r="C67" s="41" t="n">
        <v>44222</v>
      </c>
      <c r="D67" s="41" t="n">
        <v>84751</v>
      </c>
    </row>
    <row r="68" customFormat="false" ht="15" hidden="false" customHeight="false" outlineLevel="0" collapsed="false">
      <c r="A68" s="41" t="n">
        <v>1500</v>
      </c>
      <c r="B68" s="41" t="n">
        <v>103872</v>
      </c>
      <c r="C68" s="41" t="n">
        <v>44307</v>
      </c>
      <c r="D68" s="41" t="n">
        <v>88883</v>
      </c>
      <c r="E68" s="41"/>
      <c r="F68" s="41"/>
      <c r="G68" s="41"/>
      <c r="H68" s="41"/>
      <c r="K68" s="41"/>
    </row>
    <row r="69" customFormat="false" ht="15" hidden="false" customHeight="false" outlineLevel="0" collapsed="false">
      <c r="A69" s="41" t="n">
        <v>1750</v>
      </c>
      <c r="B69" s="41" t="n">
        <v>92541</v>
      </c>
      <c r="C69" s="41" t="n">
        <v>38920</v>
      </c>
      <c r="D69" s="41" t="n">
        <v>88180</v>
      </c>
      <c r="E69" s="41"/>
      <c r="F69" s="41"/>
      <c r="G69" s="41"/>
      <c r="H69" s="41"/>
      <c r="K69" s="41"/>
    </row>
    <row r="70" customFormat="false" ht="15" hidden="false" customHeight="false" outlineLevel="0" collapsed="false">
      <c r="A70" s="41" t="n">
        <v>2000</v>
      </c>
      <c r="B70" s="41" t="n">
        <v>85581</v>
      </c>
      <c r="C70" s="41" t="n">
        <v>32570</v>
      </c>
      <c r="D70" s="41" t="n">
        <v>88818</v>
      </c>
    </row>
    <row r="71" customFormat="false" ht="15" hidden="false" customHeight="false" outlineLevel="0" collapsed="false">
      <c r="A71" s="41" t="n">
        <v>2250</v>
      </c>
      <c r="B71" s="41" t="n">
        <v>76809</v>
      </c>
      <c r="C71" s="41" t="n">
        <v>27334</v>
      </c>
      <c r="D71" s="41" t="n">
        <v>59184</v>
      </c>
    </row>
    <row r="72" customFormat="false" ht="15" hidden="false" customHeight="false" outlineLevel="0" collapsed="false">
      <c r="A72" s="41" t="n">
        <v>2500</v>
      </c>
      <c r="B72" s="41" t="n">
        <v>66521</v>
      </c>
      <c r="C72" s="41" t="n">
        <v>24061</v>
      </c>
      <c r="D72" s="41" t="n">
        <v>53767</v>
      </c>
    </row>
    <row r="73" customFormat="false" ht="15" hidden="false" customHeight="false" outlineLevel="0" collapsed="false">
      <c r="A73" s="41" t="n">
        <v>3000</v>
      </c>
      <c r="B73" s="41" t="n">
        <v>43791</v>
      </c>
      <c r="C73" s="41" t="n">
        <v>19784</v>
      </c>
      <c r="D73" s="41" t="n">
        <v>45221</v>
      </c>
    </row>
    <row r="74" customFormat="false" ht="15" hidden="false" customHeight="false" outlineLevel="0" collapsed="false">
      <c r="A74" s="1" t="s">
        <v>195</v>
      </c>
      <c r="B74" s="1"/>
      <c r="C74" s="1"/>
    </row>
    <row r="75" customFormat="false" ht="15" hidden="false" customHeight="false" outlineLevel="0" collapsed="false">
      <c r="A75" s="1" t="n">
        <v>300</v>
      </c>
      <c r="B75" s="41" t="n">
        <v>28271</v>
      </c>
      <c r="C75" s="41" t="n">
        <v>97371</v>
      </c>
      <c r="D75" s="41" t="n">
        <v>198681</v>
      </c>
    </row>
    <row r="76" customFormat="false" ht="15" hidden="false" customHeight="false" outlineLevel="0" collapsed="false">
      <c r="A76" s="1" t="n">
        <v>500</v>
      </c>
      <c r="B76" s="41" t="n">
        <v>79733</v>
      </c>
      <c r="C76" s="41" t="n">
        <v>82784</v>
      </c>
      <c r="D76" s="41" t="n">
        <v>186774</v>
      </c>
    </row>
    <row r="77" customFormat="false" ht="15" hidden="false" customHeight="false" outlineLevel="0" collapsed="false">
      <c r="A77" s="1" t="n">
        <v>750</v>
      </c>
      <c r="B77" s="41" t="n">
        <v>120535</v>
      </c>
      <c r="C77" s="41" t="n">
        <v>68740</v>
      </c>
      <c r="D77" s="41" t="n">
        <v>155500</v>
      </c>
    </row>
    <row r="78" customFormat="false" ht="15" hidden="false" customHeight="false" outlineLevel="0" collapsed="false">
      <c r="A78" s="41" t="n">
        <v>1000</v>
      </c>
      <c r="B78" s="41" t="n">
        <v>130878</v>
      </c>
      <c r="C78" s="41" t="n">
        <v>50430</v>
      </c>
      <c r="D78" s="1" t="n">
        <v>136755</v>
      </c>
    </row>
    <row r="79" customFormat="false" ht="15" hidden="false" customHeight="false" outlineLevel="0" collapsed="false">
      <c r="A79" s="41" t="n">
        <v>1250</v>
      </c>
      <c r="B79" s="41" t="n">
        <v>145503</v>
      </c>
      <c r="C79" s="41" t="n">
        <v>38705</v>
      </c>
      <c r="D79" s="41" t="n">
        <v>117782</v>
      </c>
    </row>
    <row r="80" customFormat="false" ht="15" hidden="false" customHeight="false" outlineLevel="0" collapsed="false">
      <c r="A80" s="41" t="n">
        <v>1500</v>
      </c>
      <c r="B80" s="41" t="n">
        <v>157604</v>
      </c>
      <c r="C80" s="41" t="n">
        <v>33743</v>
      </c>
      <c r="D80" s="41" t="n">
        <v>104118</v>
      </c>
    </row>
    <row r="81" customFormat="false" ht="15" hidden="false" customHeight="false" outlineLevel="0" collapsed="false">
      <c r="A81" s="41" t="n">
        <v>1750</v>
      </c>
      <c r="B81" s="41" t="n">
        <v>169209</v>
      </c>
      <c r="C81" s="41" t="n">
        <v>29325</v>
      </c>
      <c r="D81" s="41" t="n">
        <v>89902</v>
      </c>
    </row>
    <row r="82" customFormat="false" ht="15" hidden="false" customHeight="false" outlineLevel="0" collapsed="false">
      <c r="A82" s="41" t="n">
        <v>2000</v>
      </c>
      <c r="B82" s="41" t="n">
        <v>171447</v>
      </c>
      <c r="C82" s="41" t="n">
        <v>25633</v>
      </c>
      <c r="D82" s="41" t="n">
        <v>76647</v>
      </c>
    </row>
    <row r="83" customFormat="false" ht="15" hidden="false" customHeight="false" outlineLevel="0" collapsed="false">
      <c r="A83" s="41" t="n">
        <v>2250</v>
      </c>
      <c r="B83" s="41" t="n">
        <v>170800</v>
      </c>
      <c r="C83" s="41" t="n">
        <v>22634</v>
      </c>
      <c r="D83" s="41" t="n">
        <v>64235</v>
      </c>
    </row>
    <row r="84" customFormat="false" ht="15" hidden="false" customHeight="false" outlineLevel="0" collapsed="false">
      <c r="A84" s="41" t="n">
        <v>2500</v>
      </c>
      <c r="B84" s="41" t="n">
        <v>166001</v>
      </c>
      <c r="C84" s="41" t="n">
        <v>20080</v>
      </c>
      <c r="D84" s="41" t="n">
        <v>53162</v>
      </c>
    </row>
    <row r="85" customFormat="false" ht="15" hidden="false" customHeight="false" outlineLevel="0" collapsed="false">
      <c r="A85" s="41" t="n">
        <v>3000</v>
      </c>
      <c r="B85" s="41" t="n">
        <v>148281</v>
      </c>
      <c r="C85" s="41" t="n">
        <v>17990</v>
      </c>
      <c r="D85" s="41" t="n">
        <v>40758</v>
      </c>
    </row>
    <row r="86" customFormat="false" ht="15" hidden="false" customHeight="false" outlineLevel="0" collapsed="false">
      <c r="A86" s="1" t="s">
        <v>196</v>
      </c>
      <c r="B86" s="1" t="s">
        <v>197</v>
      </c>
      <c r="C86" s="1"/>
    </row>
    <row r="87" customFormat="false" ht="15" hidden="false" customHeight="false" outlineLevel="0" collapsed="false">
      <c r="A87" s="1" t="n">
        <v>300</v>
      </c>
      <c r="B87" s="41" t="n">
        <v>4104</v>
      </c>
      <c r="C87" s="41" t="n">
        <v>38938</v>
      </c>
      <c r="D87" s="41" t="n">
        <v>60856</v>
      </c>
    </row>
    <row r="88" customFormat="false" ht="15" hidden="false" customHeight="false" outlineLevel="0" collapsed="false">
      <c r="A88" s="1" t="n">
        <v>500</v>
      </c>
      <c r="B88" s="41" t="n">
        <v>16736</v>
      </c>
      <c r="C88" s="41" t="n">
        <v>40661</v>
      </c>
      <c r="D88" s="41" t="n">
        <v>70014</v>
      </c>
    </row>
    <row r="89" customFormat="false" ht="15" hidden="false" customHeight="false" outlineLevel="0" collapsed="false">
      <c r="A89" s="1" t="n">
        <v>750</v>
      </c>
      <c r="B89" s="41" t="n">
        <v>35332</v>
      </c>
      <c r="C89" s="41" t="n">
        <v>37601</v>
      </c>
      <c r="D89" s="41" t="n">
        <v>68599</v>
      </c>
    </row>
    <row r="90" customFormat="false" ht="15" hidden="false" customHeight="false" outlineLevel="0" collapsed="false">
      <c r="A90" s="41" t="n">
        <v>1000</v>
      </c>
      <c r="B90" s="41" t="n">
        <v>37931</v>
      </c>
      <c r="C90" s="41" t="n">
        <v>32276</v>
      </c>
      <c r="D90" s="41" t="n">
        <v>66511</v>
      </c>
    </row>
    <row r="91" customFormat="false" ht="15" hidden="false" customHeight="false" outlineLevel="0" collapsed="false">
      <c r="A91" s="41" t="n">
        <v>1250</v>
      </c>
      <c r="B91" s="41" t="n">
        <v>42801</v>
      </c>
      <c r="C91" s="41" t="n">
        <v>29198</v>
      </c>
      <c r="D91" s="41" t="n">
        <v>64186</v>
      </c>
    </row>
    <row r="92" customFormat="false" ht="15" hidden="false" customHeight="false" outlineLevel="0" collapsed="false">
      <c r="A92" s="41" t="n">
        <v>1500</v>
      </c>
      <c r="B92" s="41" t="n">
        <v>45613</v>
      </c>
      <c r="C92" s="41" t="n">
        <v>26761</v>
      </c>
      <c r="D92" s="41" t="n">
        <v>62692</v>
      </c>
    </row>
    <row r="93" customFormat="false" ht="15" hidden="false" customHeight="false" outlineLevel="0" collapsed="false">
      <c r="A93" s="41" t="n">
        <v>1750</v>
      </c>
      <c r="B93" s="41" t="n">
        <v>48853</v>
      </c>
      <c r="C93" s="41" t="n">
        <v>24919</v>
      </c>
      <c r="D93" s="41" t="n">
        <v>59964</v>
      </c>
    </row>
    <row r="94" customFormat="false" ht="15" hidden="false" customHeight="false" outlineLevel="0" collapsed="false">
      <c r="A94" s="41" t="n">
        <v>2000</v>
      </c>
      <c r="B94" s="41" t="n">
        <v>48590</v>
      </c>
      <c r="C94" s="41" t="n">
        <v>23347</v>
      </c>
      <c r="D94" s="41" t="n">
        <v>55415</v>
      </c>
    </row>
    <row r="95" customFormat="false" ht="15" hidden="false" customHeight="false" outlineLevel="0" collapsed="false">
      <c r="A95" s="41" t="n">
        <v>2250</v>
      </c>
      <c r="B95" s="41" t="n">
        <v>49380</v>
      </c>
      <c r="C95" s="41" t="n">
        <v>22020</v>
      </c>
      <c r="D95" s="41" t="n">
        <v>51927</v>
      </c>
    </row>
    <row r="96" customFormat="false" ht="15" hidden="false" customHeight="false" outlineLevel="0" collapsed="false">
      <c r="A96" s="41" t="n">
        <v>2500</v>
      </c>
      <c r="B96" s="41" t="n">
        <v>50293</v>
      </c>
      <c r="C96" s="41" t="n">
        <v>20829</v>
      </c>
      <c r="D96" s="41" t="n">
        <v>48048</v>
      </c>
    </row>
    <row r="97" customFormat="false" ht="15" hidden="false" customHeight="false" outlineLevel="0" collapsed="false">
      <c r="A97" s="41" t="n">
        <v>3000</v>
      </c>
      <c r="B97" s="41" t="n">
        <v>54297</v>
      </c>
      <c r="C97" s="41" t="n">
        <v>18813</v>
      </c>
      <c r="D97" s="41" t="n">
        <v>41905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7.60728744939271"/>
    <col collapsed="false" hidden="false" max="2" min="2" style="0" width="8.89068825910931"/>
    <col collapsed="false" hidden="false" max="4" min="3" style="0" width="9.74898785425101"/>
    <col collapsed="false" hidden="false" max="26" min="5" style="0" width="7.60728744939271"/>
    <col collapsed="false" hidden="false" max="1025" min="27" style="0" width="15.3198380566802"/>
  </cols>
  <sheetData>
    <row r="1" customFormat="false" ht="15" hidden="false" customHeight="false" outlineLevel="0" collapsed="false">
      <c r="A1" s="1" t="s">
        <v>186</v>
      </c>
      <c r="B1" s="1" t="s">
        <v>2</v>
      </c>
      <c r="C1" s="1" t="s">
        <v>189</v>
      </c>
      <c r="D1" s="1" t="s">
        <v>190</v>
      </c>
      <c r="F1" s="1" t="s">
        <v>191</v>
      </c>
    </row>
    <row r="2" customFormat="false" ht="15" hidden="false" customHeight="false" outlineLevel="0" collapsed="false">
      <c r="A2" s="1" t="n">
        <v>8</v>
      </c>
      <c r="B2" s="1" t="n">
        <v>130.33</v>
      </c>
      <c r="C2" s="1" t="n">
        <v>15577.42</v>
      </c>
      <c r="D2" s="1" t="n">
        <v>4951.72</v>
      </c>
    </row>
    <row r="3" customFormat="false" ht="15" hidden="false" customHeight="false" outlineLevel="0" collapsed="false">
      <c r="A3" s="1" t="n">
        <v>10</v>
      </c>
      <c r="B3" s="1" t="n">
        <v>200.1</v>
      </c>
      <c r="C3" s="1" t="n">
        <v>15410.91</v>
      </c>
      <c r="D3" s="1" t="n">
        <v>5858</v>
      </c>
    </row>
    <row r="4" customFormat="false" ht="15" hidden="false" customHeight="false" outlineLevel="0" collapsed="false">
      <c r="A4" s="1" t="n">
        <v>12</v>
      </c>
      <c r="B4" s="1" t="n">
        <v>275.77</v>
      </c>
      <c r="C4" s="1" t="n">
        <v>15181.16</v>
      </c>
      <c r="D4" s="1" t="n">
        <v>6704.73</v>
      </c>
    </row>
    <row r="5" customFormat="false" ht="15" hidden="false" customHeight="false" outlineLevel="0" collapsed="false">
      <c r="A5" s="1" t="n">
        <v>14</v>
      </c>
      <c r="B5" s="1" t="n">
        <v>358.81</v>
      </c>
      <c r="C5" s="1" t="n">
        <v>14928.81</v>
      </c>
      <c r="D5" s="1" t="n">
        <v>7488.45</v>
      </c>
    </row>
    <row r="6" customFormat="false" ht="15" hidden="false" customHeight="false" outlineLevel="0" collapsed="false">
      <c r="A6" s="1" t="n">
        <v>16</v>
      </c>
      <c r="B6" s="1" t="n">
        <v>435.23</v>
      </c>
      <c r="C6" s="1" t="n">
        <v>14661.05</v>
      </c>
      <c r="D6" s="1" t="n">
        <v>8211.5</v>
      </c>
    </row>
    <row r="7" customFormat="false" ht="15" hidden="false" customHeight="false" outlineLevel="0" collapsed="false">
      <c r="A7" s="1" t="n">
        <v>18</v>
      </c>
      <c r="B7" s="1" t="n">
        <v>513.79</v>
      </c>
      <c r="C7" s="1" t="n">
        <v>14371.35</v>
      </c>
      <c r="D7" s="1" t="n">
        <v>8879.5</v>
      </c>
    </row>
    <row r="8" customFormat="false" ht="15" hidden="false" customHeight="false" outlineLevel="0" collapsed="false">
      <c r="A8" s="1" t="n">
        <v>20</v>
      </c>
      <c r="B8" s="1" t="n">
        <v>597.66</v>
      </c>
      <c r="C8" s="1" t="n">
        <v>14082.55</v>
      </c>
      <c r="D8" s="1" t="n">
        <v>9490.31</v>
      </c>
    </row>
    <row r="9" customFormat="false" ht="15" hidden="false" customHeight="false" outlineLevel="0" collapsed="false">
      <c r="A9" s="1" t="n">
        <v>22</v>
      </c>
      <c r="B9" s="1" t="n">
        <v>684.92</v>
      </c>
      <c r="C9" s="1" t="n">
        <v>13801.1</v>
      </c>
      <c r="D9" s="1" t="n">
        <v>10052.14</v>
      </c>
    </row>
    <row r="10" customFormat="false" ht="15" hidden="false" customHeight="false" outlineLevel="0" collapsed="false">
      <c r="A10" s="1" t="n">
        <v>24</v>
      </c>
      <c r="B10" s="1" t="n">
        <v>770.04</v>
      </c>
      <c r="C10" s="1" t="n">
        <v>13522.99</v>
      </c>
      <c r="D10" s="1" t="n">
        <v>10572.89</v>
      </c>
    </row>
    <row r="11" customFormat="false" ht="15" hidden="false" customHeight="false" outlineLevel="0" collapsed="false">
      <c r="A11" s="1" t="n">
        <v>26</v>
      </c>
      <c r="B11" s="1" t="n">
        <v>846.28</v>
      </c>
      <c r="C11" s="1" t="n">
        <v>13115.41</v>
      </c>
      <c r="D11" s="1" t="n">
        <v>11205.03</v>
      </c>
    </row>
    <row r="12" customFormat="false" ht="15" hidden="false" customHeight="false" outlineLevel="0" collapsed="false">
      <c r="A12" s="1" t="n">
        <v>31</v>
      </c>
      <c r="B12" s="1" t="n">
        <v>1090.52</v>
      </c>
      <c r="C12" s="1" t="n">
        <v>12375.69</v>
      </c>
      <c r="D12" s="1" t="n">
        <v>12373.28</v>
      </c>
    </row>
    <row r="13" customFormat="false" ht="15" hidden="false" customHeight="false" outlineLevel="0" collapsed="false">
      <c r="A13" s="1" t="n">
        <v>36</v>
      </c>
      <c r="B13" s="1" t="n">
        <v>1328.48</v>
      </c>
      <c r="C13" s="1" t="n">
        <v>11681.07</v>
      </c>
      <c r="D13" s="1" t="n">
        <v>13328.5</v>
      </c>
    </row>
    <row r="14" customFormat="false" ht="15" hidden="false" customHeight="false" outlineLevel="0" collapsed="false">
      <c r="A14" s="1" t="n">
        <v>41</v>
      </c>
      <c r="B14" s="1" t="n">
        <v>1511.89</v>
      </c>
      <c r="C14" s="1" t="n">
        <v>11028.57</v>
      </c>
      <c r="D14" s="1" t="n">
        <v>14080.61</v>
      </c>
    </row>
    <row r="15" customFormat="false" ht="15" hidden="false" customHeight="false" outlineLevel="0" collapsed="false">
      <c r="A15" s="1" t="n">
        <v>46</v>
      </c>
      <c r="B15" s="1" t="n">
        <v>1668.26</v>
      </c>
      <c r="C15" s="1" t="n">
        <v>10418.42</v>
      </c>
      <c r="D15" s="1" t="n">
        <v>14650.98</v>
      </c>
    </row>
    <row r="16" customFormat="false" ht="15" hidden="false" customHeight="false" outlineLevel="0" collapsed="false">
      <c r="A16" s="1" t="n">
        <v>51</v>
      </c>
      <c r="B16" s="1" t="n">
        <v>1804.88</v>
      </c>
      <c r="C16" s="1" t="n">
        <v>9906.73</v>
      </c>
      <c r="D16" s="1" t="n">
        <v>15039.61</v>
      </c>
    </row>
    <row r="17" customFormat="false" ht="15" hidden="false" customHeight="false" outlineLevel="0" collapsed="false">
      <c r="A17" s="1" t="n">
        <v>56</v>
      </c>
      <c r="B17" s="1" t="n">
        <v>1889.7</v>
      </c>
      <c r="C17" s="1" t="n">
        <v>9434.44</v>
      </c>
      <c r="D17" s="1" t="n">
        <v>15312.61</v>
      </c>
    </row>
    <row r="18" customFormat="false" ht="15" hidden="false" customHeight="false" outlineLevel="0" collapsed="false">
      <c r="A18" s="1" t="n">
        <v>61</v>
      </c>
      <c r="B18" s="1" t="n">
        <v>1955.18</v>
      </c>
      <c r="C18" s="1" t="n">
        <v>9009.93</v>
      </c>
      <c r="D18" s="1" t="n">
        <v>15482.99</v>
      </c>
    </row>
    <row r="19" customFormat="false" ht="15" hidden="false" customHeight="false" outlineLevel="0" collapsed="false">
      <c r="A19" s="1" t="n">
        <v>66</v>
      </c>
      <c r="B19" s="1" t="n">
        <v>1991.43</v>
      </c>
      <c r="C19" s="1" t="n">
        <v>8625.72</v>
      </c>
      <c r="D19" s="1" t="n">
        <v>15594.55</v>
      </c>
    </row>
    <row r="20" customFormat="false" ht="15" hidden="false" customHeight="false" outlineLevel="0" collapsed="false">
      <c r="A20" s="1" t="n">
        <v>71</v>
      </c>
      <c r="B20" s="1" t="n">
        <v>2009.21</v>
      </c>
      <c r="C20" s="1" t="n">
        <v>8271.12</v>
      </c>
      <c r="D20" s="1" t="n">
        <v>15656.39</v>
      </c>
    </row>
    <row r="21" customFormat="false" ht="15" hidden="false" customHeight="false" outlineLevel="0" collapsed="false">
      <c r="A21" s="1" t="n">
        <v>76</v>
      </c>
      <c r="B21" s="1" t="n">
        <v>2027.93</v>
      </c>
      <c r="C21" s="1" t="n">
        <v>7947</v>
      </c>
      <c r="D21" s="1" t="n">
        <v>15652.78</v>
      </c>
    </row>
    <row r="22" customFormat="false" ht="15" hidden="false" customHeight="false" outlineLevel="0" collapsed="false">
      <c r="A22" s="1" t="n">
        <v>81</v>
      </c>
      <c r="B22" s="1" t="n">
        <v>2036.84</v>
      </c>
      <c r="C22" s="1" t="n">
        <v>7646.64</v>
      </c>
      <c r="D22" s="1" t="n">
        <v>15606.33</v>
      </c>
    </row>
    <row r="23" customFormat="false" ht="15" hidden="false" customHeight="false" outlineLevel="0" collapsed="false">
      <c r="A23" s="1" t="n">
        <v>86</v>
      </c>
      <c r="B23" s="1" t="n">
        <v>2040.43</v>
      </c>
      <c r="C23" s="1" t="n">
        <v>7370.87</v>
      </c>
      <c r="D23" s="1" t="n">
        <v>15542.76</v>
      </c>
    </row>
    <row r="24" customFormat="false" ht="15" hidden="false" customHeight="false" outlineLevel="0" collapsed="false">
      <c r="A24" s="1" t="n">
        <v>91</v>
      </c>
      <c r="B24" s="1" t="n">
        <v>2032.97</v>
      </c>
      <c r="C24" s="1" t="n">
        <v>7114.58</v>
      </c>
      <c r="D24" s="1" t="n">
        <v>15448.67</v>
      </c>
    </row>
    <row r="25" customFormat="false" ht="15" hidden="false" customHeight="false" outlineLevel="0" collapsed="false">
      <c r="A25" s="1" t="n">
        <v>96</v>
      </c>
      <c r="B25" s="1" t="n">
        <v>2021.53</v>
      </c>
      <c r="C25" s="1" t="n">
        <v>6885.15</v>
      </c>
      <c r="D25" s="1" t="n">
        <v>15324.4</v>
      </c>
    </row>
    <row r="26" customFormat="false" ht="15" hidden="false" customHeight="false" outlineLevel="0" collapsed="false">
      <c r="A26" s="1" t="n">
        <v>116</v>
      </c>
      <c r="B26" s="1" t="n">
        <v>1876.14</v>
      </c>
      <c r="C26" s="1" t="n">
        <v>6044.96</v>
      </c>
      <c r="D26" s="1" t="n">
        <v>14676.26</v>
      </c>
    </row>
    <row r="27" customFormat="false" ht="15" hidden="false" customHeight="false" outlineLevel="0" collapsed="false">
      <c r="A27" s="1" t="n">
        <v>136</v>
      </c>
      <c r="B27" s="1" t="n">
        <v>1760.75</v>
      </c>
      <c r="C27" s="1" t="n">
        <v>5429.02</v>
      </c>
      <c r="D27" s="1" t="n">
        <v>13815.78</v>
      </c>
    </row>
    <row r="28" customFormat="false" ht="15" hidden="false" customHeight="false" outlineLevel="0" collapsed="false">
      <c r="A28" s="1" t="n">
        <v>156</v>
      </c>
      <c r="B28" s="1" t="n">
        <v>1623.53</v>
      </c>
      <c r="C28" s="1" t="n">
        <v>4972.18</v>
      </c>
      <c r="D28" s="1" t="n">
        <v>12873.87</v>
      </c>
    </row>
    <row r="29" customFormat="false" ht="15" hidden="false" customHeight="false" outlineLevel="0" collapsed="false">
      <c r="A29" s="1" t="n">
        <v>176</v>
      </c>
      <c r="B29" s="1" t="n">
        <v>1536.03</v>
      </c>
      <c r="C29" s="1" t="n">
        <v>4597.43</v>
      </c>
      <c r="D29" s="1" t="n">
        <v>11898.81</v>
      </c>
    </row>
    <row r="30" customFormat="false" ht="15" hidden="false" customHeight="false" outlineLevel="0" collapsed="false">
      <c r="A30" s="1" t="n">
        <v>196</v>
      </c>
      <c r="B30" s="1" t="n">
        <v>1446.16</v>
      </c>
      <c r="C30" s="1" t="n">
        <v>4327.08</v>
      </c>
      <c r="D30" s="1" t="n">
        <v>11039.48</v>
      </c>
    </row>
    <row r="31" customFormat="false" ht="15" hidden="false" customHeight="false" outlineLevel="0" collapsed="false">
      <c r="A31" s="1" t="n">
        <v>221</v>
      </c>
      <c r="B31" s="1" t="n">
        <v>1313.57</v>
      </c>
      <c r="C31" s="1" t="n">
        <v>4092.68</v>
      </c>
      <c r="D31" s="1" t="n">
        <v>10064.52</v>
      </c>
    </row>
    <row r="32" customFormat="false" ht="15" hidden="false" customHeight="false" outlineLevel="0" collapsed="false">
      <c r="A32" s="1" t="n">
        <v>246</v>
      </c>
      <c r="B32" s="1" t="n">
        <v>1213.44</v>
      </c>
      <c r="C32" s="1" t="n">
        <v>3936.36</v>
      </c>
      <c r="D32" s="1" t="n">
        <v>9237.59</v>
      </c>
    </row>
    <row r="33" customFormat="false" ht="15" hidden="false" customHeight="false" outlineLevel="0" collapsed="false">
      <c r="A33" s="1" t="n">
        <v>271</v>
      </c>
      <c r="B33" s="1" t="n">
        <v>1121.83</v>
      </c>
      <c r="C33" s="1" t="n">
        <v>3846.61</v>
      </c>
      <c r="D33" s="1" t="n">
        <v>8527.15</v>
      </c>
    </row>
    <row r="34" customFormat="false" ht="15" hidden="false" customHeight="false" outlineLevel="0" collapsed="false">
      <c r="A34" s="1" t="n">
        <v>296</v>
      </c>
      <c r="B34" s="1" t="n">
        <v>1009.8</v>
      </c>
      <c r="C34" s="1" t="n">
        <v>3795.06</v>
      </c>
      <c r="D34" s="1" t="n">
        <v>7902.99</v>
      </c>
    </row>
    <row r="35" customFormat="false" ht="15" hidden="false" customHeight="false" outlineLevel="0" collapsed="false">
      <c r="A35" s="1" t="n">
        <v>321</v>
      </c>
      <c r="B35" s="1" t="n">
        <v>899.96</v>
      </c>
      <c r="C35" s="1" t="n">
        <v>3736.54</v>
      </c>
      <c r="D35" s="1" t="n">
        <v>7335.58</v>
      </c>
    </row>
    <row r="36" customFormat="false" ht="15" hidden="false" customHeight="false" outlineLevel="0" collapsed="false">
      <c r="A36" s="1" t="n">
        <v>346</v>
      </c>
      <c r="B36" s="1" t="n">
        <v>796.08</v>
      </c>
      <c r="C36" s="1" t="n">
        <v>3678.78</v>
      </c>
      <c r="D36" s="1" t="n">
        <v>6852.39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7.60728744939271"/>
    <col collapsed="false" hidden="false" max="2" min="2" style="0" width="8.89068825910931"/>
    <col collapsed="false" hidden="false" max="3" min="3" style="0" width="9.74898785425101"/>
    <col collapsed="false" hidden="false" max="4" min="4" style="0" width="10.3886639676113"/>
    <col collapsed="false" hidden="false" max="26" min="5" style="0" width="7.60728744939271"/>
    <col collapsed="false" hidden="false" max="1025" min="27" style="0" width="15.3198380566802"/>
  </cols>
  <sheetData>
    <row r="1" customFormat="false" ht="15" hidden="false" customHeight="false" outlineLevel="0" collapsed="false">
      <c r="A1" s="1" t="s">
        <v>186</v>
      </c>
      <c r="B1" s="1" t="s">
        <v>2</v>
      </c>
      <c r="C1" s="1" t="s">
        <v>189</v>
      </c>
      <c r="D1" s="1" t="s">
        <v>190</v>
      </c>
      <c r="F1" s="1" t="s">
        <v>191</v>
      </c>
    </row>
    <row r="2" customFormat="false" ht="15" hidden="false" customHeight="false" outlineLevel="0" collapsed="false">
      <c r="A2" s="1" t="n">
        <v>30</v>
      </c>
      <c r="B2" s="1" t="n">
        <v>2000</v>
      </c>
      <c r="C2" s="1"/>
      <c r="D2" s="1" t="n">
        <v>30</v>
      </c>
    </row>
    <row r="3" customFormat="false" ht="15" hidden="false" customHeight="false" outlineLevel="0" collapsed="false">
      <c r="A3" s="1" t="n">
        <v>70</v>
      </c>
      <c r="B3" s="1" t="n">
        <v>6500</v>
      </c>
      <c r="C3" s="1"/>
      <c r="D3" s="1" t="n">
        <v>70</v>
      </c>
    </row>
    <row r="4" customFormat="false" ht="15" hidden="false" customHeight="false" outlineLevel="0" collapsed="false">
      <c r="A4" s="1" t="n">
        <v>140</v>
      </c>
      <c r="B4" s="1" t="n">
        <v>15000</v>
      </c>
      <c r="C4" s="1"/>
      <c r="D4" s="1" t="n">
        <v>150</v>
      </c>
    </row>
    <row r="5" customFormat="false" ht="15" hidden="false" customHeight="false" outlineLevel="0" collapsed="false">
      <c r="A5" s="1" t="n">
        <v>180</v>
      </c>
      <c r="B5" s="1" t="n">
        <v>21000</v>
      </c>
      <c r="C5" s="1"/>
      <c r="D5" s="1" t="n">
        <v>170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0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7.60728744939271"/>
    <col collapsed="false" hidden="false" max="2" min="2" style="0" width="9.4251012145749"/>
    <col collapsed="false" hidden="false" max="26" min="3" style="0" width="7.60728744939271"/>
    <col collapsed="false" hidden="false" max="1025" min="27" style="0" width="15.3198380566802"/>
  </cols>
  <sheetData>
    <row r="1" customFormat="false" ht="15" hidden="false" customHeight="false" outlineLevel="0" collapsed="false">
      <c r="A1" s="1" t="s">
        <v>198</v>
      </c>
      <c r="B1" s="1"/>
      <c r="E1" s="1" t="s">
        <v>199</v>
      </c>
    </row>
    <row r="2" customFormat="false" ht="15" hidden="false" customHeight="false" outlineLevel="0" collapsed="false">
      <c r="B2" s="1" t="s">
        <v>200</v>
      </c>
      <c r="C2" s="1" t="s">
        <v>201</v>
      </c>
      <c r="G2" s="1" t="s">
        <v>202</v>
      </c>
      <c r="H2" s="1" t="s">
        <v>203</v>
      </c>
    </row>
    <row r="3" customFormat="false" ht="15" hidden="false" customHeight="false" outlineLevel="0" collapsed="false">
      <c r="A3" s="1" t="s">
        <v>186</v>
      </c>
      <c r="B3" s="1" t="s">
        <v>2</v>
      </c>
      <c r="G3" s="1" t="s">
        <v>186</v>
      </c>
      <c r="H3" s="1" t="s">
        <v>2</v>
      </c>
    </row>
    <row r="4" customFormat="false" ht="15" hidden="false" customHeight="false" outlineLevel="0" collapsed="false">
      <c r="A4" s="1" t="n">
        <v>20</v>
      </c>
      <c r="B4" s="41" t="n">
        <v>9559.66938756743</v>
      </c>
      <c r="G4" s="1" t="n">
        <v>20</v>
      </c>
      <c r="H4" s="42" t="n">
        <f aca="false">+(B4+B39)/((6.5+9)*5.28)</f>
        <v>1074.00679558481</v>
      </c>
    </row>
    <row r="5" customFormat="false" ht="15" hidden="false" customHeight="false" outlineLevel="0" collapsed="false">
      <c r="A5" s="1" t="n">
        <v>25</v>
      </c>
      <c r="B5" s="41" t="n">
        <v>10822.3259247493</v>
      </c>
      <c r="G5" s="1" t="n">
        <v>25</v>
      </c>
      <c r="H5" s="42" t="n">
        <f aca="false">+(B5+B40)/((6.5+9)*5.28)</f>
        <v>1185.89210685161</v>
      </c>
    </row>
    <row r="6" customFormat="false" ht="15" hidden="false" customHeight="false" outlineLevel="0" collapsed="false">
      <c r="A6" s="1" t="n">
        <v>30</v>
      </c>
      <c r="B6" s="41" t="n">
        <v>12020.5897782168</v>
      </c>
      <c r="G6" s="1" t="n">
        <v>30</v>
      </c>
      <c r="H6" s="42" t="n">
        <f aca="false">+(B6+B41)/((6.5+9)*5.28)</f>
        <v>1290.8482179617</v>
      </c>
    </row>
    <row r="7" customFormat="false" ht="15" hidden="false" customHeight="false" outlineLevel="0" collapsed="false">
      <c r="A7" s="1" t="n">
        <v>35</v>
      </c>
      <c r="B7" s="41" t="n">
        <v>14300.4640726258</v>
      </c>
      <c r="G7" s="1" t="n">
        <v>35</v>
      </c>
      <c r="H7" s="42" t="n">
        <f aca="false">+(B7+B42)/((6.5+9)*5.28)</f>
        <v>1370.32170169118</v>
      </c>
    </row>
    <row r="8" customFormat="false" ht="15" hidden="false" customHeight="false" outlineLevel="0" collapsed="false">
      <c r="A8" s="1" t="n">
        <v>40</v>
      </c>
      <c r="B8" s="41" t="n">
        <v>15145.345855081</v>
      </c>
      <c r="G8" s="1" t="n">
        <v>40</v>
      </c>
      <c r="H8" s="42" t="n">
        <f aca="false">+(B8+B43)/((6.5+9)*5.28)</f>
        <v>1450.07340982213</v>
      </c>
    </row>
    <row r="9" customFormat="false" ht="15" hidden="false" customHeight="false" outlineLevel="0" collapsed="false">
      <c r="A9" s="1" t="n">
        <v>45</v>
      </c>
      <c r="B9" s="41" t="n">
        <v>16615.1788529092</v>
      </c>
      <c r="G9" s="1" t="n">
        <v>45</v>
      </c>
      <c r="H9" s="42" t="n">
        <f aca="false">+(B9+B44)/((6.5+9)*5.28)</f>
        <v>1527.92008177999</v>
      </c>
    </row>
    <row r="10" customFormat="false" ht="15" hidden="false" customHeight="false" outlineLevel="0" collapsed="false">
      <c r="A10" s="1" t="n">
        <v>50</v>
      </c>
      <c r="B10" s="41" t="n">
        <v>17303.2784489294</v>
      </c>
      <c r="G10" s="1" t="n">
        <v>50</v>
      </c>
      <c r="H10" s="42" t="n">
        <f aca="false">+(B10+B45)/((6.5+9)*5.28)</f>
        <v>1584.25481496467</v>
      </c>
    </row>
    <row r="11" customFormat="false" ht="15" hidden="false" customHeight="false" outlineLevel="0" collapsed="false">
      <c r="A11" s="1" t="n">
        <v>60</v>
      </c>
      <c r="B11" s="41" t="n">
        <v>19111.5618809665</v>
      </c>
      <c r="G11" s="1" t="n">
        <v>60</v>
      </c>
      <c r="H11" s="42" t="n">
        <f aca="false">+(B11+B46)/((6.5+9)*5.28)</f>
        <v>1644.88654607891</v>
      </c>
    </row>
    <row r="12" customFormat="false" ht="15" hidden="false" customHeight="false" outlineLevel="0" collapsed="false">
      <c r="A12" s="1" t="n">
        <v>70</v>
      </c>
      <c r="B12" s="41" t="n">
        <v>20667.5628661805</v>
      </c>
      <c r="G12" s="1" t="n">
        <v>70</v>
      </c>
      <c r="H12" s="42" t="n">
        <f aca="false">+(B12+B47)/((6.5+9)*5.28)</f>
        <v>1690.40607835617</v>
      </c>
    </row>
    <row r="13" customFormat="false" ht="15" hidden="false" customHeight="false" outlineLevel="0" collapsed="false">
      <c r="A13" s="1" t="n">
        <v>80</v>
      </c>
      <c r="B13" s="41" t="n">
        <v>22017.0095422817</v>
      </c>
      <c r="G13" s="1" t="n">
        <v>80</v>
      </c>
      <c r="H13" s="42" t="n">
        <f aca="false">+(B13+B48)/((6.5+9)*5.28)</f>
        <v>1721.31416047927</v>
      </c>
    </row>
    <row r="14" customFormat="false" ht="15" hidden="false" customHeight="false" outlineLevel="0" collapsed="false">
      <c r="A14" s="1" t="n">
        <v>90</v>
      </c>
      <c r="B14" s="41" t="n">
        <v>22824.8733084954</v>
      </c>
      <c r="G14" s="1" t="n">
        <v>90</v>
      </c>
      <c r="H14" s="42" t="n">
        <f aca="false">+(B14+B49)/((6.5+9)*5.28)</f>
        <v>1754.78634206171</v>
      </c>
    </row>
    <row r="15" customFormat="false" ht="15" hidden="false" customHeight="false" outlineLevel="0" collapsed="false">
      <c r="A15" s="1" t="n">
        <v>100</v>
      </c>
      <c r="B15" s="41" t="n">
        <v>24114.2823616166</v>
      </c>
      <c r="G15" s="1" t="n">
        <v>100</v>
      </c>
      <c r="H15" s="42" t="n">
        <f aca="false">+(B15+B50)/((6.5+9)*5.28)</f>
        <v>1771.26660687048</v>
      </c>
    </row>
    <row r="16" customFormat="false" ht="15" hidden="false" customHeight="false" outlineLevel="0" collapsed="false">
      <c r="A16" s="1" t="n">
        <v>110</v>
      </c>
      <c r="B16" s="41" t="n">
        <v>25173.1842715863</v>
      </c>
      <c r="G16" s="1" t="n">
        <v>110</v>
      </c>
      <c r="H16" s="42" t="n">
        <f aca="false">+(B16+B51)/((6.5+9)*5.28)</f>
        <v>1770.82428084015</v>
      </c>
    </row>
    <row r="17" customFormat="false" ht="15" hidden="false" customHeight="false" outlineLevel="0" collapsed="false">
      <c r="A17" s="1" t="n">
        <v>130</v>
      </c>
      <c r="B17" s="41" t="n">
        <v>27043.3717812038</v>
      </c>
      <c r="G17" s="1" t="n">
        <v>130</v>
      </c>
      <c r="H17" s="42" t="n">
        <f aca="false">+(B17+B52)/((6.5+9)*5.28)</f>
        <v>1766.97781599521</v>
      </c>
    </row>
    <row r="18" customFormat="false" ht="15" hidden="false" customHeight="false" outlineLevel="0" collapsed="false">
      <c r="A18" s="1" t="n">
        <v>150</v>
      </c>
      <c r="B18" s="41" t="n">
        <v>28630.1692673247</v>
      </c>
      <c r="G18" s="1" t="n">
        <v>150</v>
      </c>
      <c r="H18" s="42" t="n">
        <f aca="false">+(B18+B53)/((6.5+9)*5.28)</f>
        <v>1750.40573476655</v>
      </c>
    </row>
    <row r="19" customFormat="false" ht="15" hidden="false" customHeight="false" outlineLevel="0" collapsed="false">
      <c r="A19" s="1" t="n">
        <v>170</v>
      </c>
      <c r="B19" s="41" t="n">
        <v>29019.6361272783</v>
      </c>
      <c r="G19" s="1" t="n">
        <v>170</v>
      </c>
      <c r="H19" s="42" t="n">
        <f aca="false">+(B19+B54)/((6.5+9)*5.28)</f>
        <v>1723.15343499937</v>
      </c>
    </row>
    <row r="20" customFormat="false" ht="15" hidden="false" customHeight="false" outlineLevel="0" collapsed="false">
      <c r="A20" s="1" t="n">
        <v>190</v>
      </c>
      <c r="B20" s="41" t="n">
        <v>29474.7399740133</v>
      </c>
      <c r="G20" s="1" t="n">
        <v>190</v>
      </c>
      <c r="H20" s="42" t="n">
        <f aca="false">+(B20+B55)/((6.5+9)*5.28)</f>
        <v>1682.64352022811</v>
      </c>
    </row>
    <row r="21" customFormat="false" ht="15" hidden="false" customHeight="false" outlineLevel="0" collapsed="false">
      <c r="A21" s="1" t="n">
        <v>210</v>
      </c>
      <c r="B21" s="41" t="n">
        <v>29665.1183432558</v>
      </c>
      <c r="G21" s="1" t="n">
        <v>210</v>
      </c>
      <c r="H21" s="42" t="n">
        <f aca="false">+(B21+B56)/((6.5+9)*5.28)</f>
        <v>1634.90261192224</v>
      </c>
    </row>
    <row r="22" customFormat="false" ht="15" hidden="false" customHeight="false" outlineLevel="0" collapsed="false">
      <c r="A22" s="1" t="n">
        <v>230</v>
      </c>
      <c r="B22" s="41" t="n">
        <v>29664.807267489</v>
      </c>
      <c r="G22" s="1" t="n">
        <v>230</v>
      </c>
      <c r="H22" s="42" t="n">
        <f aca="false">+(B22+B57)/((6.5+9)*5.28)</f>
        <v>1535.49536387266</v>
      </c>
    </row>
    <row r="23" customFormat="false" ht="15" hidden="false" customHeight="false" outlineLevel="0" collapsed="false">
      <c r="A23" s="1" t="n">
        <v>250</v>
      </c>
      <c r="B23" s="41" t="n">
        <v>29537.2662031272</v>
      </c>
      <c r="G23" s="1" t="n">
        <v>250</v>
      </c>
      <c r="H23" s="42" t="n">
        <f aca="false">+(B23+B58)/((6.5+9)*5.28)</f>
        <v>1432.93844830087</v>
      </c>
    </row>
    <row r="24" customFormat="false" ht="15" hidden="false" customHeight="false" outlineLevel="0" collapsed="false">
      <c r="A24" s="1" t="n">
        <v>270</v>
      </c>
      <c r="B24" s="41" t="n">
        <v>29634.9439938824</v>
      </c>
      <c r="G24" s="1" t="n">
        <v>270</v>
      </c>
      <c r="H24" s="42" t="n">
        <f aca="false">+(B24+B59)/((6.5+9)*5.28)</f>
        <v>1318.08201239973</v>
      </c>
    </row>
    <row r="25" customFormat="false" ht="15" hidden="false" customHeight="false" outlineLevel="0" collapsed="false">
      <c r="A25" s="1" t="n">
        <v>290</v>
      </c>
      <c r="B25" s="41" t="n">
        <v>29786.7489680496</v>
      </c>
      <c r="G25" s="1" t="n">
        <v>290</v>
      </c>
      <c r="H25" s="42" t="n">
        <f aca="false">+(B25+B60)/((6.5+9)*5.28)</f>
        <v>1214.29827373445</v>
      </c>
    </row>
    <row r="26" customFormat="false" ht="15" hidden="false" customHeight="false" outlineLevel="0" collapsed="false">
      <c r="A26" s="1" t="n">
        <v>310</v>
      </c>
      <c r="B26" s="41" t="n">
        <v>30060.1845670106</v>
      </c>
      <c r="G26" s="1" t="n">
        <v>310</v>
      </c>
      <c r="H26" s="42" t="n">
        <f aca="false">+(B26+B61)/((6.5+9)*5.28)</f>
        <v>1120.40519289725</v>
      </c>
    </row>
    <row r="27" customFormat="false" ht="15" hidden="false" customHeight="false" outlineLevel="0" collapsed="false">
      <c r="A27" s="1" t="n">
        <v>330</v>
      </c>
      <c r="B27" s="41" t="n">
        <v>30368.7717276128</v>
      </c>
      <c r="G27" s="1" t="n">
        <v>330</v>
      </c>
      <c r="H27" s="42" t="n">
        <f aca="false">+(B27+B62)/((6.5+9)*5.28)</f>
        <v>1024.99276798174</v>
      </c>
    </row>
    <row r="28" customFormat="false" ht="15" hidden="false" customHeight="false" outlineLevel="0" collapsed="false">
      <c r="A28" s="1" t="n">
        <v>350</v>
      </c>
      <c r="B28" s="41" t="n">
        <v>30686.6911612172</v>
      </c>
      <c r="G28" s="1" t="n">
        <v>350</v>
      </c>
      <c r="H28" s="42" t="n">
        <f aca="false">+(B28+B63)/((6.5+9)*5.28)</f>
        <v>942.512766696286</v>
      </c>
    </row>
    <row r="29" customFormat="false" ht="15" hidden="false" customHeight="false" outlineLevel="0" collapsed="false">
      <c r="A29" s="1" t="n">
        <v>370</v>
      </c>
      <c r="B29" s="41" t="n">
        <v>30929.0191835046</v>
      </c>
      <c r="G29" s="1" t="n">
        <v>370</v>
      </c>
      <c r="H29" s="42" t="n">
        <f aca="false">+(B29+B64)/((6.5+9)*5.28)</f>
        <v>864.340877059738</v>
      </c>
    </row>
    <row r="30" customFormat="false" ht="15" hidden="false" customHeight="false" outlineLevel="0" collapsed="false">
      <c r="A30" s="1" t="n">
        <v>390</v>
      </c>
      <c r="B30" s="41" t="n">
        <v>30980.9688365495</v>
      </c>
      <c r="G30" s="1" t="n">
        <v>390</v>
      </c>
      <c r="H30" s="42" t="n">
        <f aca="false">+(B30+B65)/((6.5+9)*5.28)</f>
        <v>784.596784128209</v>
      </c>
    </row>
    <row r="31" customFormat="false" ht="15" hidden="false" customHeight="false" outlineLevel="0" collapsed="false">
      <c r="A31" s="1" t="n">
        <v>410</v>
      </c>
      <c r="B31" s="41" t="n">
        <v>31079.5798546049</v>
      </c>
      <c r="G31" s="1" t="n">
        <v>410</v>
      </c>
      <c r="H31" s="42" t="n">
        <f aca="false">+(B31+B66)/((6.5+9)*5.28)</f>
        <v>719.291069832492</v>
      </c>
    </row>
    <row r="32" customFormat="false" ht="15" hidden="false" customHeight="false" outlineLevel="0" collapsed="false">
      <c r="A32" s="1" t="n">
        <v>430</v>
      </c>
      <c r="B32" s="41" t="n">
        <v>31031.3631107608</v>
      </c>
      <c r="G32" s="1" t="n">
        <v>430</v>
      </c>
      <c r="H32" s="42" t="n">
        <f aca="false">+(B32+B67)/((6.5+9)*5.28)</f>
        <v>667.126730243029</v>
      </c>
    </row>
    <row r="33" customFormat="false" ht="15" hidden="false" customHeight="false" outlineLevel="0" collapsed="false">
      <c r="A33" s="1" t="n">
        <v>450</v>
      </c>
      <c r="B33" s="41" t="n">
        <v>31012.3874889899</v>
      </c>
      <c r="G33" s="1" t="n">
        <v>450</v>
      </c>
      <c r="H33" s="42" t="n">
        <f aca="false">+(B33+B68)/((6.5+9)*5.28)</f>
        <v>623.08612493216</v>
      </c>
    </row>
    <row r="34" customFormat="false" ht="15" hidden="false" customHeight="false" outlineLevel="0" collapsed="false">
      <c r="B34" s="1"/>
    </row>
    <row r="35" customFormat="false" ht="15" hidden="false" customHeight="false" outlineLevel="0" collapsed="false">
      <c r="B35" s="1"/>
    </row>
    <row r="36" customFormat="false" ht="15" hidden="false" customHeight="false" outlineLevel="0" collapsed="false">
      <c r="A36" s="1" t="s">
        <v>204</v>
      </c>
      <c r="B36" s="1"/>
      <c r="E36" s="1" t="s">
        <v>205</v>
      </c>
    </row>
    <row r="37" customFormat="false" ht="15" hidden="false" customHeight="false" outlineLevel="0" collapsed="false">
      <c r="B37" s="1" t="s">
        <v>200</v>
      </c>
    </row>
    <row r="38" customFormat="false" ht="15" hidden="false" customHeight="false" outlineLevel="0" collapsed="false">
      <c r="A38" s="1" t="s">
        <v>186</v>
      </c>
      <c r="B38" s="1" t="s">
        <v>2</v>
      </c>
    </row>
    <row r="39" customFormat="false" ht="15" hidden="false" customHeight="false" outlineLevel="0" collapsed="false">
      <c r="A39" s="1" t="n">
        <v>20</v>
      </c>
      <c r="B39" s="41" t="n">
        <v>78337.0467630931</v>
      </c>
    </row>
    <row r="40" customFormat="false" ht="15" hidden="false" customHeight="false" outlineLevel="0" collapsed="false">
      <c r="A40" s="1" t="n">
        <v>25</v>
      </c>
      <c r="B40" s="41" t="n">
        <v>86231.0840999869</v>
      </c>
    </row>
    <row r="41" customFormat="false" ht="15" hidden="false" customHeight="false" outlineLevel="0" collapsed="false">
      <c r="A41" s="1" t="n">
        <v>30</v>
      </c>
      <c r="B41" s="41" t="n">
        <v>93622.4283797687</v>
      </c>
    </row>
    <row r="42" customFormat="false" ht="15" hidden="false" customHeight="false" outlineLevel="0" collapsed="false">
      <c r="A42" s="1" t="n">
        <v>35</v>
      </c>
      <c r="B42" s="41" t="n">
        <v>97846.6639937806</v>
      </c>
    </row>
    <row r="43" customFormat="false" ht="15" hidden="false" customHeight="false" outlineLevel="0" collapsed="false">
      <c r="A43" s="1" t="n">
        <v>40</v>
      </c>
      <c r="B43" s="41" t="n">
        <v>103528.662004762</v>
      </c>
    </row>
    <row r="44" customFormat="false" ht="15" hidden="false" customHeight="false" outlineLevel="0" collapsed="false">
      <c r="A44" s="1" t="n">
        <v>45</v>
      </c>
      <c r="B44" s="41" t="n">
        <v>108429.800639965</v>
      </c>
    </row>
    <row r="45" customFormat="false" ht="15" hidden="false" customHeight="false" outlineLevel="0" collapsed="false">
      <c r="A45" s="1" t="n">
        <v>50</v>
      </c>
      <c r="B45" s="41" t="n">
        <v>112352.135607779</v>
      </c>
    </row>
    <row r="46" customFormat="false" ht="15" hidden="false" customHeight="false" outlineLevel="0" collapsed="false">
      <c r="A46" s="1" t="n">
        <v>60</v>
      </c>
      <c r="B46" s="41" t="n">
        <v>115505.953050132</v>
      </c>
    </row>
    <row r="47" customFormat="false" ht="15" hidden="false" customHeight="false" outlineLevel="0" collapsed="false">
      <c r="A47" s="1" t="n">
        <v>70</v>
      </c>
      <c r="B47" s="41" t="n">
        <v>117675.270586488</v>
      </c>
    </row>
    <row r="48" customFormat="false" ht="15" hidden="false" customHeight="false" outlineLevel="0" collapsed="false">
      <c r="A48" s="1" t="n">
        <v>80</v>
      </c>
      <c r="B48" s="41" t="n">
        <v>118855.341351342</v>
      </c>
    </row>
    <row r="49" customFormat="false" ht="15" hidden="false" customHeight="false" outlineLevel="0" collapsed="false">
      <c r="A49" s="1" t="n">
        <v>90</v>
      </c>
      <c r="B49" s="41" t="n">
        <v>120786.840925835</v>
      </c>
    </row>
    <row r="50" customFormat="false" ht="15" hidden="false" customHeight="false" outlineLevel="0" collapsed="false">
      <c r="A50" s="1" t="n">
        <v>100</v>
      </c>
      <c r="B50" s="41" t="n">
        <v>120846.176744663</v>
      </c>
    </row>
    <row r="51" customFormat="false" ht="15" hidden="false" customHeight="false" outlineLevel="0" collapsed="false">
      <c r="A51" s="1" t="n">
        <v>110</v>
      </c>
      <c r="B51" s="41" t="n">
        <v>119751.074872371</v>
      </c>
    </row>
    <row r="52" customFormat="false" ht="15" hidden="false" customHeight="false" outlineLevel="0" collapsed="false">
      <c r="A52" s="1" t="n">
        <v>130</v>
      </c>
      <c r="B52" s="41" t="n">
        <v>117566.092679844</v>
      </c>
    </row>
    <row r="53" customFormat="false" ht="15" hidden="false" customHeight="false" outlineLevel="0" collapsed="false">
      <c r="A53" s="1" t="n">
        <v>150</v>
      </c>
      <c r="B53" s="41" t="n">
        <v>114623.036065969</v>
      </c>
    </row>
    <row r="54" customFormat="false" ht="15" hidden="false" customHeight="false" outlineLevel="0" collapsed="false">
      <c r="A54" s="1" t="n">
        <v>170</v>
      </c>
      <c r="B54" s="41" t="n">
        <v>112003.24099307</v>
      </c>
    </row>
    <row r="55" customFormat="false" ht="15" hidden="false" customHeight="false" outlineLevel="0" collapsed="false">
      <c r="A55" s="1" t="n">
        <v>190</v>
      </c>
      <c r="B55" s="41" t="n">
        <v>108232.805721456</v>
      </c>
    </row>
    <row r="56" customFormat="false" ht="15" hidden="false" customHeight="false" outlineLevel="0" collapsed="false">
      <c r="A56" s="1" t="n">
        <v>210</v>
      </c>
      <c r="B56" s="41" t="n">
        <v>104135.311416461</v>
      </c>
    </row>
    <row r="57" customFormat="false" ht="15" hidden="false" customHeight="false" outlineLevel="0" collapsed="false">
      <c r="A57" s="1" t="n">
        <v>230</v>
      </c>
      <c r="B57" s="41" t="n">
        <v>96000.1333118494</v>
      </c>
    </row>
    <row r="58" customFormat="false" ht="15" hidden="false" customHeight="false" outlineLevel="0" collapsed="false">
      <c r="A58" s="1" t="n">
        <v>250</v>
      </c>
      <c r="B58" s="41" t="n">
        <v>87734.4164058162</v>
      </c>
    </row>
    <row r="59" customFormat="false" ht="15" hidden="false" customHeight="false" outlineLevel="0" collapsed="false">
      <c r="A59" s="1" t="n">
        <v>270</v>
      </c>
      <c r="B59" s="41" t="n">
        <v>78236.8879009112</v>
      </c>
    </row>
    <row r="60" customFormat="false" ht="15" hidden="false" customHeight="false" outlineLevel="0" collapsed="false">
      <c r="A60" s="1" t="n">
        <v>290</v>
      </c>
      <c r="B60" s="41" t="n">
        <v>69591.4217543781</v>
      </c>
    </row>
    <row r="61" customFormat="false" ht="15" hidden="false" customHeight="false" outlineLevel="0" collapsed="false">
      <c r="A61" s="1" t="n">
        <v>310</v>
      </c>
      <c r="B61" s="41" t="n">
        <v>61633.7764197006</v>
      </c>
    </row>
    <row r="62" customFormat="false" ht="15" hidden="false" customHeight="false" outlineLevel="0" collapsed="false">
      <c r="A62" s="1" t="n">
        <v>330</v>
      </c>
      <c r="B62" s="41" t="n">
        <v>53516.6364040131</v>
      </c>
    </row>
    <row r="63" customFormat="false" ht="15" hidden="false" customHeight="false" outlineLevel="0" collapsed="false">
      <c r="A63" s="1" t="n">
        <v>350</v>
      </c>
      <c r="B63" s="41" t="n">
        <v>46448.5536652069</v>
      </c>
    </row>
    <row r="64" customFormat="false" ht="15" hidden="false" customHeight="false" outlineLevel="0" collapsed="false">
      <c r="A64" s="1" t="n">
        <v>370</v>
      </c>
      <c r="B64" s="41" t="n">
        <v>39808.6381950644</v>
      </c>
    </row>
    <row r="65" customFormat="false" ht="15" hidden="false" customHeight="false" outlineLevel="0" collapsed="false">
      <c r="A65" s="1" t="n">
        <v>390</v>
      </c>
      <c r="B65" s="41" t="n">
        <v>33230.4319765031</v>
      </c>
    </row>
    <row r="66" customFormat="false" ht="15" hidden="false" customHeight="false" outlineLevel="0" collapsed="false">
      <c r="A66" s="1" t="n">
        <v>410</v>
      </c>
      <c r="B66" s="41" t="n">
        <v>27787.2013004862</v>
      </c>
    </row>
    <row r="67" customFormat="false" ht="15" hidden="false" customHeight="false" outlineLevel="0" collapsed="false">
      <c r="A67" s="1" t="n">
        <v>430</v>
      </c>
      <c r="B67" s="41" t="n">
        <v>23566.2884923288</v>
      </c>
    </row>
    <row r="68" customFormat="false" ht="15" hidden="false" customHeight="false" outlineLevel="0" collapsed="false">
      <c r="A68" s="1" t="n">
        <v>450</v>
      </c>
      <c r="B68" s="41" t="n">
        <v>19980.9809754581</v>
      </c>
    </row>
    <row r="69" customFormat="false" ht="15" hidden="false" customHeight="false" outlineLevel="0" collapsed="false">
      <c r="B69" s="1"/>
    </row>
    <row r="70" customFormat="false" ht="15" hidden="false" customHeight="false" outlineLevel="0" collapsed="false">
      <c r="B70" s="1"/>
    </row>
    <row r="71" customFormat="false" ht="15" hidden="false" customHeight="false" outlineLevel="0" collapsed="false">
      <c r="A71" s="1" t="s">
        <v>186</v>
      </c>
      <c r="B71" s="1" t="s">
        <v>189</v>
      </c>
      <c r="C71" s="1" t="s">
        <v>190</v>
      </c>
      <c r="E71" s="1" t="s">
        <v>191</v>
      </c>
    </row>
    <row r="72" customFormat="false" ht="15" hidden="false" customHeight="false" outlineLevel="0" collapsed="false">
      <c r="A72" s="1" t="n">
        <v>60</v>
      </c>
      <c r="B72" s="1" t="n">
        <v>17549</v>
      </c>
      <c r="C72" s="1" t="n">
        <v>18472</v>
      </c>
      <c r="E72" s="43"/>
      <c r="G72" s="43"/>
      <c r="I72" s="43"/>
      <c r="K72" s="43"/>
    </row>
    <row r="73" customFormat="false" ht="15" hidden="false" customHeight="false" outlineLevel="0" collapsed="false">
      <c r="A73" s="1" t="n">
        <v>70</v>
      </c>
      <c r="B73" s="1" t="n">
        <v>16339</v>
      </c>
      <c r="C73" s="1" t="n">
        <v>19560</v>
      </c>
      <c r="E73" s="43"/>
      <c r="G73" s="43"/>
      <c r="I73" s="43"/>
      <c r="K73" s="43"/>
    </row>
    <row r="74" customFormat="false" ht="15" hidden="false" customHeight="false" outlineLevel="0" collapsed="false">
      <c r="A74" s="1" t="n">
        <v>80</v>
      </c>
      <c r="B74" s="1" t="n">
        <v>15208</v>
      </c>
      <c r="C74" s="1" t="n">
        <v>20259</v>
      </c>
      <c r="E74" s="43"/>
      <c r="G74" s="43"/>
      <c r="I74" s="43"/>
      <c r="K74" s="43"/>
    </row>
    <row r="75" customFormat="false" ht="15" hidden="false" customHeight="false" outlineLevel="0" collapsed="false">
      <c r="A75" s="1" t="n">
        <v>90</v>
      </c>
      <c r="B75" s="1" t="n">
        <v>14391</v>
      </c>
      <c r="C75" s="1" t="n">
        <v>20632</v>
      </c>
      <c r="E75" s="43"/>
      <c r="G75" s="43"/>
      <c r="I75" s="43"/>
      <c r="K75" s="43"/>
    </row>
    <row r="76" customFormat="false" ht="15" hidden="false" customHeight="false" outlineLevel="0" collapsed="false">
      <c r="A76" s="1" t="n">
        <v>100</v>
      </c>
      <c r="B76" s="1" t="n">
        <v>13426</v>
      </c>
      <c r="C76" s="1" t="n">
        <v>20894</v>
      </c>
      <c r="E76" s="43"/>
      <c r="G76" s="43"/>
      <c r="I76" s="43"/>
      <c r="K76" s="43"/>
    </row>
    <row r="77" customFormat="false" ht="15" hidden="false" customHeight="false" outlineLevel="0" collapsed="false">
      <c r="A77" s="1" t="n">
        <v>110</v>
      </c>
      <c r="B77" s="1" t="n">
        <v>12539</v>
      </c>
      <c r="C77" s="1" t="n">
        <v>21006</v>
      </c>
      <c r="E77" s="43"/>
      <c r="G77" s="43"/>
      <c r="I77" s="43"/>
      <c r="K77" s="43"/>
    </row>
    <row r="78" customFormat="false" ht="15" hidden="false" customHeight="false" outlineLevel="0" collapsed="false">
      <c r="A78" s="1" t="n">
        <v>120</v>
      </c>
      <c r="B78" s="1" t="n">
        <v>11724</v>
      </c>
      <c r="C78" s="1" t="n">
        <v>21038</v>
      </c>
      <c r="E78" s="43"/>
      <c r="G78" s="43"/>
      <c r="I78" s="43"/>
      <c r="K78" s="43"/>
    </row>
    <row r="79" customFormat="false" ht="15" hidden="false" customHeight="false" outlineLevel="0" collapsed="false">
      <c r="A79" s="1" t="n">
        <v>130</v>
      </c>
      <c r="B79" s="1" t="n">
        <v>10971</v>
      </c>
      <c r="C79" s="1" t="n">
        <v>20967</v>
      </c>
      <c r="E79" s="43"/>
      <c r="G79" s="43"/>
      <c r="I79" s="43"/>
      <c r="K79" s="43"/>
    </row>
    <row r="80" customFormat="false" ht="15" hidden="false" customHeight="false" outlineLevel="0" collapsed="false">
      <c r="A80" s="1" t="n">
        <v>140</v>
      </c>
      <c r="B80" s="1" t="n">
        <v>10273</v>
      </c>
      <c r="C80" s="1" t="n">
        <v>20803</v>
      </c>
      <c r="E80" s="43"/>
      <c r="G80" s="43"/>
      <c r="I80" s="43"/>
      <c r="K80" s="43"/>
    </row>
    <row r="81" customFormat="false" ht="15" hidden="false" customHeight="false" outlineLevel="0" collapsed="false">
      <c r="A81" s="1" t="n">
        <v>150</v>
      </c>
      <c r="B81" s="1" t="n">
        <v>9825</v>
      </c>
      <c r="C81" s="1" t="n">
        <v>20604</v>
      </c>
      <c r="E81" s="43"/>
      <c r="G81" s="43"/>
      <c r="I81" s="43"/>
      <c r="K81" s="43"/>
    </row>
    <row r="82" customFormat="false" ht="15" hidden="false" customHeight="false" outlineLevel="0" collapsed="false">
      <c r="A82" s="1" t="n">
        <v>170</v>
      </c>
      <c r="B82" s="1" t="n">
        <v>8737</v>
      </c>
      <c r="C82" s="1" t="n">
        <v>19926</v>
      </c>
      <c r="E82" s="43"/>
      <c r="G82" s="43"/>
      <c r="I82" s="43"/>
      <c r="K82" s="43"/>
    </row>
    <row r="83" customFormat="false" ht="15" hidden="false" customHeight="false" outlineLevel="0" collapsed="false">
      <c r="A83" s="1" t="n">
        <v>190</v>
      </c>
      <c r="B83" s="1" t="n">
        <v>7912</v>
      </c>
      <c r="C83" s="1" t="n">
        <v>19043</v>
      </c>
      <c r="E83" s="43"/>
      <c r="G83" s="43"/>
      <c r="I83" s="43"/>
      <c r="K83" s="43"/>
    </row>
    <row r="84" customFormat="false" ht="15" hidden="false" customHeight="false" outlineLevel="0" collapsed="false">
      <c r="A84" s="1" t="n">
        <v>210</v>
      </c>
      <c r="B84" s="1" t="n">
        <v>7378</v>
      </c>
      <c r="C84" s="1" t="n">
        <v>18156</v>
      </c>
      <c r="E84" s="43"/>
      <c r="G84" s="43"/>
      <c r="I84" s="43"/>
      <c r="K84" s="43"/>
    </row>
    <row r="85" customFormat="false" ht="15" hidden="false" customHeight="false" outlineLevel="0" collapsed="false">
      <c r="A85" s="1" t="n">
        <v>230</v>
      </c>
      <c r="B85" s="1" t="n">
        <v>6874</v>
      </c>
      <c r="C85" s="1" t="n">
        <v>17054</v>
      </c>
      <c r="E85" s="43"/>
      <c r="G85" s="43"/>
      <c r="I85" s="43"/>
      <c r="K85" s="43"/>
    </row>
    <row r="86" customFormat="false" ht="15" hidden="false" customHeight="false" outlineLevel="0" collapsed="false">
      <c r="A86" s="1" t="n">
        <v>250</v>
      </c>
      <c r="B86" s="1" t="n">
        <v>6474</v>
      </c>
      <c r="C86" s="1" t="n">
        <v>15924</v>
      </c>
      <c r="E86" s="43"/>
      <c r="G86" s="43"/>
      <c r="I86" s="43"/>
      <c r="K86" s="43"/>
    </row>
    <row r="87" customFormat="false" ht="15" hidden="false" customHeight="false" outlineLevel="0" collapsed="false">
      <c r="A87" s="1" t="n">
        <v>270</v>
      </c>
      <c r="B87" s="1" t="n">
        <v>6198</v>
      </c>
      <c r="C87" s="1" t="n">
        <v>14948</v>
      </c>
      <c r="E87" s="43"/>
      <c r="G87" s="43"/>
      <c r="I87" s="43"/>
      <c r="K87" s="43"/>
    </row>
    <row r="88" customFormat="false" ht="15" hidden="false" customHeight="false" outlineLevel="0" collapsed="false">
      <c r="A88" s="1" t="n">
        <v>290</v>
      </c>
      <c r="B88" s="1" t="n">
        <v>5923</v>
      </c>
      <c r="C88" s="1" t="n">
        <v>13846</v>
      </c>
      <c r="E88" s="43"/>
      <c r="G88" s="43"/>
      <c r="I88" s="43"/>
      <c r="K88" s="43"/>
    </row>
    <row r="89" customFormat="false" ht="15" hidden="false" customHeight="false" outlineLevel="0" collapsed="false">
      <c r="A89" s="1" t="n">
        <v>310</v>
      </c>
      <c r="B89" s="1" t="n">
        <v>5651</v>
      </c>
      <c r="C89" s="1" t="n">
        <v>12798</v>
      </c>
      <c r="E89" s="43"/>
      <c r="G89" s="43"/>
      <c r="I89" s="43"/>
      <c r="K89" s="43"/>
    </row>
    <row r="90" customFormat="false" ht="15" hidden="false" customHeight="false" outlineLevel="0" collapsed="false">
      <c r="A90" s="1" t="n">
        <v>350</v>
      </c>
      <c r="B90" s="1" t="n">
        <v>5114</v>
      </c>
      <c r="C90" s="1" t="n">
        <v>11039</v>
      </c>
      <c r="E90" s="43"/>
      <c r="G90" s="43"/>
      <c r="I90" s="43"/>
      <c r="K90" s="43"/>
    </row>
    <row r="91" customFormat="false" ht="15" hidden="false" customHeight="false" outlineLevel="0" collapsed="false">
      <c r="A91" s="1" t="n">
        <v>390</v>
      </c>
      <c r="B91" s="1" t="n">
        <v>4677</v>
      </c>
      <c r="C91" s="1" t="n">
        <v>9539</v>
      </c>
      <c r="E91" s="43"/>
      <c r="G91" s="43"/>
      <c r="I91" s="43"/>
      <c r="K91" s="43"/>
    </row>
    <row r="92" customFormat="false" ht="15" hidden="false" customHeight="false" outlineLevel="0" collapsed="false">
      <c r="A92" s="1" t="n">
        <v>430</v>
      </c>
      <c r="B92" s="1" t="n">
        <v>4272</v>
      </c>
      <c r="C92" s="1" t="n">
        <v>8190</v>
      </c>
      <c r="E92" s="43"/>
      <c r="G92" s="43"/>
      <c r="I92" s="43"/>
      <c r="K92" s="43"/>
    </row>
    <row r="93" customFormat="false" ht="15" hidden="false" customHeight="false" outlineLevel="0" collapsed="false">
      <c r="A93" s="1" t="n">
        <v>470</v>
      </c>
      <c r="B93" s="1" t="n">
        <v>3947</v>
      </c>
      <c r="C93" s="1" t="n">
        <v>7137</v>
      </c>
      <c r="E93" s="43"/>
      <c r="G93" s="43"/>
      <c r="I93" s="43"/>
      <c r="K93" s="43"/>
    </row>
    <row r="94" customFormat="false" ht="15" hidden="false" customHeight="false" outlineLevel="0" collapsed="false">
      <c r="A94" s="1" t="n">
        <v>510</v>
      </c>
      <c r="B94" s="1" t="n">
        <v>3688</v>
      </c>
      <c r="C94" s="1" t="n">
        <v>6277</v>
      </c>
      <c r="E94" s="43"/>
      <c r="G94" s="43"/>
      <c r="I94" s="43"/>
      <c r="K94" s="43"/>
    </row>
    <row r="95" customFormat="false" ht="15" hidden="false" customHeight="false" outlineLevel="0" collapsed="false">
      <c r="A95" s="1" t="n">
        <v>550</v>
      </c>
      <c r="B95" s="1" t="n">
        <v>3481</v>
      </c>
      <c r="C95" s="1" t="n">
        <v>5511</v>
      </c>
      <c r="E95" s="43"/>
      <c r="G95" s="43"/>
      <c r="I95" s="43"/>
      <c r="K95" s="43"/>
    </row>
    <row r="96" customFormat="false" ht="15" hidden="false" customHeight="false" outlineLevel="0" collapsed="false">
      <c r="A96" s="1" t="n">
        <v>590</v>
      </c>
      <c r="B96" s="1" t="n">
        <v>3351</v>
      </c>
      <c r="C96" s="1" t="n">
        <v>4889</v>
      </c>
      <c r="E96" s="43"/>
      <c r="G96" s="43"/>
      <c r="I96" s="43"/>
      <c r="K96" s="43"/>
    </row>
    <row r="97" customFormat="false" ht="15" hidden="false" customHeight="false" outlineLevel="0" collapsed="false">
      <c r="A97" s="1" t="n">
        <v>630</v>
      </c>
      <c r="B97" s="1" t="n">
        <v>3271</v>
      </c>
      <c r="C97" s="1" t="n">
        <v>4348</v>
      </c>
      <c r="E97" s="43"/>
      <c r="G97" s="43"/>
      <c r="I97" s="43"/>
      <c r="K97" s="43"/>
    </row>
    <row r="98" customFormat="false" ht="15" hidden="false" customHeight="false" outlineLevel="0" collapsed="false">
      <c r="A98" s="1" t="n">
        <v>670</v>
      </c>
      <c r="B98" s="1" t="n">
        <v>3213</v>
      </c>
      <c r="C98" s="1" t="n">
        <v>3873</v>
      </c>
      <c r="E98" s="43"/>
      <c r="G98" s="43"/>
      <c r="I98" s="43"/>
      <c r="K98" s="43"/>
    </row>
    <row r="99" customFormat="false" ht="15" hidden="false" customHeight="false" outlineLevel="0" collapsed="false">
      <c r="A99" s="1" t="n">
        <v>710</v>
      </c>
      <c r="B99" s="1" t="n">
        <v>3177</v>
      </c>
      <c r="C99" s="1" t="n">
        <v>3555</v>
      </c>
      <c r="E99" s="43"/>
      <c r="G99" s="43"/>
      <c r="I99" s="43"/>
      <c r="K99" s="43"/>
    </row>
    <row r="100" customFormat="false" ht="15" hidden="false" customHeight="false" outlineLevel="0" collapsed="false">
      <c r="A100" s="1" t="n">
        <v>750</v>
      </c>
      <c r="B100" s="1" t="n">
        <v>3122</v>
      </c>
      <c r="C100" s="1" t="n">
        <v>3283</v>
      </c>
      <c r="E100" s="43"/>
      <c r="G100" s="43"/>
      <c r="I100" s="43"/>
      <c r="K100" s="43"/>
    </row>
    <row r="101" customFormat="false" ht="15" hidden="false" customHeight="false" outlineLevel="0" collapsed="false">
      <c r="A101" s="1" t="n">
        <v>790</v>
      </c>
      <c r="B101" s="1" t="n">
        <v>3023</v>
      </c>
      <c r="C101" s="1" t="n">
        <v>2879</v>
      </c>
      <c r="E101" s="43"/>
      <c r="G101" s="43"/>
      <c r="I101" s="43"/>
      <c r="K101" s="4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2016-12-10T00:49:07Z</dcterms:created>
  <dc:creator>Mark Tompkins</dc:creator>
  <dc:description/>
  <dc:language>en-US</dc:language>
  <cp:lastModifiedBy/>
  <dcterms:modified xsi:type="dcterms:W3CDTF">2017-03-07T10:29:55Z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