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step-zero-cost-estimator/src/data/data-raw/"/>
    </mc:Choice>
  </mc:AlternateContent>
  <xr:revisionPtr revIDLastSave="0" documentId="8_{E4F9FC63-9578-3F48-A0B8-810F0BB1615F}" xr6:coauthVersionLast="47" xr6:coauthVersionMax="47" xr10:uidLastSave="{00000000-0000-0000-0000-000000000000}"/>
  <bookViews>
    <workbookView xWindow="780" yWindow="500" windowWidth="27640" windowHeight="15820" xr2:uid="{25E78F16-F41F-DB4B-954A-730F91798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4" i="1"/>
  <c r="I25" i="1" s="1"/>
  <c r="I22" i="1"/>
  <c r="I23" i="1" s="1"/>
</calcChain>
</file>

<file path=xl/sharedStrings.xml><?xml version="1.0" encoding="utf-8"?>
<sst xmlns="http://schemas.openxmlformats.org/spreadsheetml/2006/main" count="73" uniqueCount="72">
  <si>
    <t>J_Sys_PWSID</t>
  </si>
  <si>
    <t>J_Sys_Name</t>
  </si>
  <si>
    <t>J_Pop</t>
  </si>
  <si>
    <t>J_Conn</t>
  </si>
  <si>
    <t>J_County</t>
  </si>
  <si>
    <t>J_Class_New</t>
  </si>
  <si>
    <t>R_Sys_PWSID</t>
  </si>
  <si>
    <t>R_Sys_Name</t>
  </si>
  <si>
    <t>R_Type</t>
  </si>
  <si>
    <t>R_County</t>
  </si>
  <si>
    <t>Route Name</t>
  </si>
  <si>
    <t>Distance_Feet</t>
  </si>
  <si>
    <t>MergeType</t>
  </si>
  <si>
    <t>Elevation J</t>
  </si>
  <si>
    <t>Elevation R</t>
  </si>
  <si>
    <t>Route Elev Min</t>
  </si>
  <si>
    <t>Route Elev Max</t>
  </si>
  <si>
    <t>Route Elev Mean</t>
  </si>
  <si>
    <t>Route Elev Range</t>
  </si>
  <si>
    <t xml:space="preserve"> </t>
  </si>
  <si>
    <t>CA3301477</t>
  </si>
  <si>
    <t>100 PALMS MARKET</t>
  </si>
  <si>
    <t>RIVERSIDE</t>
  </si>
  <si>
    <t>SWS</t>
  </si>
  <si>
    <t>CA3610053</t>
  </si>
  <si>
    <t>WESTERN HEIGHTS WATER COMPANY</t>
  </si>
  <si>
    <t>Community water system</t>
  </si>
  <si>
    <t>SAN BERNARDINO</t>
  </si>
  <si>
    <t>CA3301477 100 PALMS MARKET - CA3610053 WESTERN HEIGHTS WATER COMPANY</t>
  </si>
  <si>
    <t>Route</t>
  </si>
  <si>
    <t>SYSTEM/USER INPUTS</t>
  </si>
  <si>
    <t>SYSTEM CALCULATIONS</t>
  </si>
  <si>
    <t>Variable</t>
  </si>
  <si>
    <t>Description</t>
  </si>
  <si>
    <t>Formula</t>
  </si>
  <si>
    <t>Example Value</t>
  </si>
  <si>
    <t>calc_connections</t>
  </si>
  <si>
    <t>value based on joining system connections, used for connection fees</t>
  </si>
  <si>
    <t>connection_fees</t>
  </si>
  <si>
    <t>SET COST VARIABLES</t>
  </si>
  <si>
    <t>total connection fees based on number of connections, and cost per connection</t>
  </si>
  <si>
    <t>cost_per_connection</t>
  </si>
  <si>
    <t>Value</t>
  </si>
  <si>
    <t>if (J_Conn = 0), calc_connections = 8, 
else calc_connections = J_Conn</t>
  </si>
  <si>
    <t>calc_connections * cost_per_connection</t>
  </si>
  <si>
    <t>total_distance</t>
  </si>
  <si>
    <t>distance between joining and receiving systems, plus buffer</t>
  </si>
  <si>
    <t>distance_buffer</t>
  </si>
  <si>
    <t>Units</t>
  </si>
  <si>
    <t>ft</t>
  </si>
  <si>
    <t>distance + distance_buffer</t>
  </si>
  <si>
    <t>pipe_cost_per_foot</t>
  </si>
  <si>
    <t>pipeline_cost</t>
  </si>
  <si>
    <t>total cost of pipes</t>
  </si>
  <si>
    <t>total_distance * pipe_cost_per_foot</t>
  </si>
  <si>
    <t>service_line_cost</t>
  </si>
  <si>
    <t>service line cost for systems already within service area of another system (intersecting systems)</t>
  </si>
  <si>
    <t>service_line_fee</t>
  </si>
  <si>
    <t>if (Distance_Feet = 0), service_line_cost = service_line_fee
else, service_line_cost = 0</t>
  </si>
  <si>
    <t>admin_legal_ceqa_costs</t>
  </si>
  <si>
    <t>admin_legal</t>
  </si>
  <si>
    <t>ceqa</t>
  </si>
  <si>
    <t>if (J_Pop &lt; 26 AND J_Conn &lt; 15), admin_legal_ceqa_costs = 0
else admin_legal_ceqa_costs = (admin_legal + ceqa)</t>
  </si>
  <si>
    <t>admin, legal, ceqa costs dependent on joining system size</t>
  </si>
  <si>
    <t>regional_adjustment</t>
  </si>
  <si>
    <t>total_consolidation_cost</t>
  </si>
  <si>
    <t>contingency</t>
  </si>
  <si>
    <t>elevation_adjustment</t>
  </si>
  <si>
    <t>operational_costs</t>
  </si>
  <si>
    <t>costs associated with additional electrical costs</t>
  </si>
  <si>
    <t>?????</t>
  </si>
  <si>
    <t>adjust cost to account for regional cost variance, based 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</si>
</sst>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0"/>
      </patternFill>
    </fill>
    <fill>
      <patternFill patternType="solid">
        <fgColor theme="7" tint="0.39997558519241921"/>
        <bgColor indexed="0"/>
      </patternFill>
    </fill>
    <fill>
      <patternFill patternType="solid">
        <fgColor rgb="FFCDE8FF"/>
        <bgColor indexed="0"/>
      </patternFill>
    </fill>
    <fill>
      <patternFill patternType="solid">
        <fgColor rgb="FFFAFDCF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34">
    <xf numFmtId="0" fontId="0" fillId="0" borderId="0" xfId="0"/>
    <xf numFmtId="0" fontId="3" fillId="2" borderId="1" xfId="2" applyFont="1" applyFill="1" applyBorder="1" applyAlignment="1">
      <alignment horizontal="left"/>
    </xf>
    <xf numFmtId="0" fontId="3" fillId="3" borderId="1" xfId="2" applyFont="1" applyFill="1" applyBorder="1" applyAlignment="1">
      <alignment horizontal="left"/>
    </xf>
    <xf numFmtId="0" fontId="3" fillId="4" borderId="1" xfId="2" applyFont="1" applyFill="1" applyBorder="1" applyAlignment="1">
      <alignment horizontal="left"/>
    </xf>
    <xf numFmtId="0" fontId="3" fillId="5" borderId="1" xfId="2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3" fillId="7" borderId="1" xfId="2" applyFont="1" applyFill="1" applyBorder="1" applyAlignment="1">
      <alignment horizontal="left"/>
    </xf>
    <xf numFmtId="0" fontId="3" fillId="0" borderId="2" xfId="3" applyFont="1" applyBorder="1"/>
    <xf numFmtId="0" fontId="3" fillId="0" borderId="2" xfId="3" applyFont="1" applyBorder="1" applyAlignment="1">
      <alignment horizontal="right"/>
    </xf>
    <xf numFmtId="2" fontId="3" fillId="0" borderId="2" xfId="3" applyNumberFormat="1" applyFont="1" applyBorder="1" applyAlignment="1">
      <alignment horizontal="right"/>
    </xf>
    <xf numFmtId="0" fontId="0" fillId="8" borderId="3" xfId="0" applyFill="1" applyBorder="1"/>
    <xf numFmtId="0" fontId="0" fillId="11" borderId="3" xfId="0" applyFill="1" applyBorder="1"/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right"/>
    </xf>
    <xf numFmtId="0" fontId="0" fillId="12" borderId="0" xfId="0" applyFill="1"/>
    <xf numFmtId="6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8" fontId="0" fillId="0" borderId="3" xfId="0" applyNumberFormat="1" applyBorder="1" applyAlignment="1">
      <alignment horizontal="center" vertical="top"/>
    </xf>
    <xf numFmtId="6" fontId="0" fillId="0" borderId="3" xfId="0" applyNumberFormat="1" applyFill="1" applyBorder="1"/>
    <xf numFmtId="0" fontId="0" fillId="0" borderId="3" xfId="0" applyFill="1" applyBorder="1"/>
    <xf numFmtId="44" fontId="0" fillId="0" borderId="3" xfId="1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10" borderId="4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0" borderId="0" xfId="0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</cellXfs>
  <cellStyles count="4">
    <cellStyle name="Currency" xfId="1" builtinId="4"/>
    <cellStyle name="Normal" xfId="0" builtinId="0"/>
    <cellStyle name="Normal_Sheet1" xfId="2" xr:uid="{39F6AB6F-8EB5-E44A-B083-21DFC1179387}"/>
    <cellStyle name="Normal_Sheet1_1" xfId="3" xr:uid="{F878A675-F757-C447-99AB-EE68ED33E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67A1-5166-3543-ABF5-4140B64E655B}">
  <dimension ref="A2:T33"/>
  <sheetViews>
    <sheetView tabSelected="1" zoomScale="91" workbookViewId="0">
      <selection activeCell="A24" sqref="A24"/>
    </sheetView>
  </sheetViews>
  <sheetFormatPr baseColWidth="10" defaultRowHeight="16" x14ac:dyDescent="0.2"/>
  <cols>
    <col min="1" max="1" width="28.1640625" bestFit="1" customWidth="1"/>
    <col min="2" max="2" width="16.33203125" bestFit="1" customWidth="1"/>
    <col min="4" max="4" width="13.33203125" bestFit="1" customWidth="1"/>
    <col min="5" max="5" width="10.5" bestFit="1" customWidth="1"/>
    <col min="6" max="6" width="13.33203125" bestFit="1" customWidth="1"/>
    <col min="7" max="7" width="31.1640625" bestFit="1" customWidth="1"/>
    <col min="8" max="8" width="20.5" bestFit="1" customWidth="1"/>
    <col min="9" max="9" width="14.5" bestFit="1" customWidth="1"/>
    <col min="10" max="10" width="65.33203125" bestFit="1" customWidth="1"/>
  </cols>
  <sheetData>
    <row r="2" spans="1:20" s="30" customFormat="1" x14ac:dyDescent="0.2">
      <c r="A2" s="30" t="s">
        <v>30</v>
      </c>
    </row>
    <row r="3" spans="1:20" s="5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3" t="s">
        <v>11</v>
      </c>
      <c r="M3" s="4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5" t="s">
        <v>19</v>
      </c>
    </row>
    <row r="4" spans="1:20" x14ac:dyDescent="0.2">
      <c r="A4" s="7" t="s">
        <v>20</v>
      </c>
      <c r="B4" s="7" t="s">
        <v>21</v>
      </c>
      <c r="C4" s="8">
        <v>160</v>
      </c>
      <c r="D4" s="8">
        <v>100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9">
        <v>7439.4762619056</v>
      </c>
      <c r="M4" s="7" t="s">
        <v>29</v>
      </c>
      <c r="N4">
        <v>918.61676</v>
      </c>
      <c r="O4">
        <v>695.03998000000001</v>
      </c>
      <c r="P4">
        <v>695.03998000000001</v>
      </c>
      <c r="Q4">
        <v>759.13098000000002</v>
      </c>
      <c r="R4">
        <v>726.06831399999999</v>
      </c>
      <c r="S4">
        <v>64.090999999999994</v>
      </c>
    </row>
    <row r="7" spans="1:20" s="30" customFormat="1" x14ac:dyDescent="0.2">
      <c r="A7" s="30" t="s">
        <v>39</v>
      </c>
    </row>
    <row r="8" spans="1:20" x14ac:dyDescent="0.2">
      <c r="A8" s="10" t="s">
        <v>32</v>
      </c>
      <c r="B8" s="11" t="s">
        <v>42</v>
      </c>
      <c r="C8" s="17" t="s">
        <v>48</v>
      </c>
    </row>
    <row r="9" spans="1:20" x14ac:dyDescent="0.2">
      <c r="A9" s="12" t="s">
        <v>41</v>
      </c>
      <c r="B9" s="18">
        <v>6600</v>
      </c>
      <c r="C9" s="16"/>
    </row>
    <row r="10" spans="1:20" x14ac:dyDescent="0.2">
      <c r="A10" s="12" t="s">
        <v>47</v>
      </c>
      <c r="B10" s="19">
        <v>1000</v>
      </c>
      <c r="C10" s="20" t="s">
        <v>49</v>
      </c>
    </row>
    <row r="11" spans="1:20" x14ac:dyDescent="0.2">
      <c r="A11" s="12" t="s">
        <v>51</v>
      </c>
      <c r="B11" s="18">
        <v>155</v>
      </c>
      <c r="C11" s="16"/>
    </row>
    <row r="12" spans="1:20" x14ac:dyDescent="0.2">
      <c r="A12" s="23" t="s">
        <v>57</v>
      </c>
      <c r="B12" s="22">
        <v>5000</v>
      </c>
      <c r="C12" s="16"/>
    </row>
    <row r="13" spans="1:20" x14ac:dyDescent="0.2">
      <c r="A13" s="23" t="s">
        <v>60</v>
      </c>
      <c r="B13" s="22">
        <v>200000</v>
      </c>
      <c r="C13" s="16"/>
    </row>
    <row r="14" spans="1:20" x14ac:dyDescent="0.2">
      <c r="A14" s="23" t="s">
        <v>61</v>
      </c>
      <c r="B14" s="22">
        <v>85000</v>
      </c>
      <c r="C14" s="16"/>
    </row>
    <row r="15" spans="1:20" x14ac:dyDescent="0.2">
      <c r="A15" s="23"/>
      <c r="B15" s="22"/>
      <c r="C15" s="16"/>
    </row>
    <row r="16" spans="1:20" x14ac:dyDescent="0.2">
      <c r="A16" s="23"/>
      <c r="B16" s="22"/>
      <c r="C16" s="16"/>
    </row>
    <row r="17" spans="1:9" x14ac:dyDescent="0.2">
      <c r="A17" s="23"/>
      <c r="B17" s="22"/>
      <c r="C17" s="16"/>
    </row>
    <row r="18" spans="1:9" x14ac:dyDescent="0.2">
      <c r="A18" s="12"/>
      <c r="B18" s="19"/>
      <c r="C18" s="16"/>
    </row>
    <row r="20" spans="1:9" s="30" customFormat="1" x14ac:dyDescent="0.2">
      <c r="A20" s="30" t="s">
        <v>31</v>
      </c>
    </row>
    <row r="21" spans="1:9" x14ac:dyDescent="0.2">
      <c r="A21" s="10" t="s">
        <v>32</v>
      </c>
      <c r="B21" s="31" t="s">
        <v>33</v>
      </c>
      <c r="C21" s="32"/>
      <c r="D21" s="32"/>
      <c r="E21" s="32"/>
      <c r="F21" s="33"/>
      <c r="G21" s="28" t="s">
        <v>34</v>
      </c>
      <c r="H21" s="29"/>
      <c r="I21" s="11" t="s">
        <v>35</v>
      </c>
    </row>
    <row r="22" spans="1:9" ht="45" customHeight="1" x14ac:dyDescent="0.2">
      <c r="A22" s="13" t="s">
        <v>36</v>
      </c>
      <c r="B22" s="25" t="s">
        <v>37</v>
      </c>
      <c r="C22" s="26"/>
      <c r="D22" s="26"/>
      <c r="E22" s="26"/>
      <c r="F22" s="27"/>
      <c r="G22" s="25" t="s">
        <v>43</v>
      </c>
      <c r="H22" s="27"/>
      <c r="I22" s="14">
        <f>IF(D4=0, 8, D4)</f>
        <v>100</v>
      </c>
    </row>
    <row r="23" spans="1:9" ht="45" customHeight="1" x14ac:dyDescent="0.2">
      <c r="A23" s="13" t="s">
        <v>38</v>
      </c>
      <c r="B23" s="25" t="s">
        <v>40</v>
      </c>
      <c r="C23" s="26"/>
      <c r="D23" s="26"/>
      <c r="E23" s="26"/>
      <c r="F23" s="27"/>
      <c r="G23" s="25" t="s">
        <v>44</v>
      </c>
      <c r="H23" s="27"/>
      <c r="I23" s="24">
        <f>(I22*B9)</f>
        <v>660000</v>
      </c>
    </row>
    <row r="24" spans="1:9" ht="45" customHeight="1" x14ac:dyDescent="0.2">
      <c r="A24" s="13" t="s">
        <v>45</v>
      </c>
      <c r="B24" s="25" t="s">
        <v>46</v>
      </c>
      <c r="C24" s="26"/>
      <c r="D24" s="26"/>
      <c r="E24" s="26"/>
      <c r="F24" s="27"/>
      <c r="G24" s="25" t="s">
        <v>50</v>
      </c>
      <c r="H24" s="27"/>
      <c r="I24" s="15">
        <f>L4+B10</f>
        <v>8439.4762619056</v>
      </c>
    </row>
    <row r="25" spans="1:9" ht="45" customHeight="1" x14ac:dyDescent="0.2">
      <c r="A25" s="13" t="s">
        <v>52</v>
      </c>
      <c r="B25" s="25" t="s">
        <v>53</v>
      </c>
      <c r="C25" s="26"/>
      <c r="D25" s="26"/>
      <c r="E25" s="26"/>
      <c r="F25" s="27"/>
      <c r="G25" s="25" t="s">
        <v>54</v>
      </c>
      <c r="H25" s="27"/>
      <c r="I25" s="21">
        <f>(I24*B11)</f>
        <v>1308118.820595368</v>
      </c>
    </row>
    <row r="26" spans="1:9" ht="45" customHeight="1" x14ac:dyDescent="0.2">
      <c r="A26" s="13" t="s">
        <v>55</v>
      </c>
      <c r="B26" s="25" t="s">
        <v>56</v>
      </c>
      <c r="C26" s="26"/>
      <c r="D26" s="26"/>
      <c r="E26" s="26"/>
      <c r="F26" s="27"/>
      <c r="G26" s="25" t="s">
        <v>58</v>
      </c>
      <c r="H26" s="27"/>
      <c r="I26" s="14">
        <f>IF(L4=0, B12, 0)</f>
        <v>0</v>
      </c>
    </row>
    <row r="27" spans="1:9" ht="45" customHeight="1" x14ac:dyDescent="0.2">
      <c r="A27" s="13" t="s">
        <v>59</v>
      </c>
      <c r="B27" s="25" t="s">
        <v>63</v>
      </c>
      <c r="C27" s="26"/>
      <c r="D27" s="26"/>
      <c r="E27" s="26"/>
      <c r="F27" s="27"/>
      <c r="G27" s="25" t="s">
        <v>62</v>
      </c>
      <c r="H27" s="27"/>
      <c r="I27" s="24">
        <f>IF(AND(C3&lt;26, D3&lt;15), 0, B12+B13)</f>
        <v>205000</v>
      </c>
    </row>
    <row r="28" spans="1:9" ht="45" customHeight="1" x14ac:dyDescent="0.2">
      <c r="A28" s="13" t="s">
        <v>68</v>
      </c>
      <c r="B28" s="25" t="s">
        <v>69</v>
      </c>
      <c r="C28" s="26"/>
      <c r="D28" s="26"/>
      <c r="E28" s="26"/>
      <c r="F28" s="27"/>
      <c r="G28" s="25" t="s">
        <v>70</v>
      </c>
      <c r="H28" s="27"/>
      <c r="I28" s="24"/>
    </row>
    <row r="29" spans="1:9" ht="45" customHeight="1" x14ac:dyDescent="0.2">
      <c r="A29" s="13" t="s">
        <v>67</v>
      </c>
      <c r="B29" s="25"/>
      <c r="C29" s="26"/>
      <c r="D29" s="26"/>
      <c r="E29" s="26"/>
      <c r="F29" s="27"/>
      <c r="G29" s="25"/>
      <c r="H29" s="27"/>
      <c r="I29" s="24"/>
    </row>
    <row r="30" spans="1:9" ht="45" customHeight="1" x14ac:dyDescent="0.2">
      <c r="A30" s="13" t="s">
        <v>64</v>
      </c>
      <c r="B30" s="25" t="s">
        <v>71</v>
      </c>
      <c r="C30" s="26"/>
      <c r="D30" s="26"/>
      <c r="E30" s="26"/>
      <c r="F30" s="27"/>
      <c r="G30" s="25"/>
      <c r="H30" s="27"/>
      <c r="I30" s="24"/>
    </row>
    <row r="31" spans="1:9" ht="45" customHeight="1" x14ac:dyDescent="0.2">
      <c r="A31" s="13"/>
      <c r="B31" s="25"/>
      <c r="C31" s="26"/>
      <c r="D31" s="26"/>
      <c r="E31" s="26"/>
      <c r="F31" s="27"/>
      <c r="G31" s="25"/>
      <c r="H31" s="27"/>
      <c r="I31" s="24"/>
    </row>
    <row r="32" spans="1:9" ht="45" customHeight="1" x14ac:dyDescent="0.2">
      <c r="A32" s="13" t="s">
        <v>66</v>
      </c>
      <c r="B32" s="25"/>
      <c r="C32" s="26"/>
      <c r="D32" s="26"/>
      <c r="E32" s="26"/>
      <c r="F32" s="27"/>
      <c r="G32" s="25"/>
      <c r="H32" s="27"/>
      <c r="I32" s="24"/>
    </row>
    <row r="33" spans="1:9" ht="45" customHeight="1" x14ac:dyDescent="0.2">
      <c r="A33" s="13" t="s">
        <v>65</v>
      </c>
      <c r="B33" s="25"/>
      <c r="C33" s="26"/>
      <c r="D33" s="26"/>
      <c r="E33" s="26"/>
      <c r="F33" s="27"/>
      <c r="G33" s="25"/>
      <c r="H33" s="27"/>
      <c r="I33" s="24"/>
    </row>
  </sheetData>
  <mergeCells count="29">
    <mergeCell ref="A2:XFD2"/>
    <mergeCell ref="A20:XFD20"/>
    <mergeCell ref="B21:F21"/>
    <mergeCell ref="B22:F22"/>
    <mergeCell ref="B23:F23"/>
    <mergeCell ref="A7:XFD7"/>
    <mergeCell ref="B25:F25"/>
    <mergeCell ref="B26:F26"/>
    <mergeCell ref="B28:F28"/>
    <mergeCell ref="G21:H21"/>
    <mergeCell ref="G22:H22"/>
    <mergeCell ref="G23:H23"/>
    <mergeCell ref="G24:H24"/>
    <mergeCell ref="G25:H25"/>
    <mergeCell ref="G26:H26"/>
    <mergeCell ref="G28:H28"/>
    <mergeCell ref="B24:F24"/>
    <mergeCell ref="B27:F27"/>
    <mergeCell ref="G27:H27"/>
    <mergeCell ref="B29:F29"/>
    <mergeCell ref="G29:H29"/>
    <mergeCell ref="B30:F30"/>
    <mergeCell ref="G30:H30"/>
    <mergeCell ref="B31:F31"/>
    <mergeCell ref="G31:H31"/>
    <mergeCell ref="B32:F32"/>
    <mergeCell ref="G32:H32"/>
    <mergeCell ref="B33:F33"/>
    <mergeCell ref="G33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2022-04-19T14:34:44Z</dcterms:created>
  <dcterms:modified xsi:type="dcterms:W3CDTF">2022-04-20T22:00:25Z</dcterms:modified>
</cp:coreProperties>
</file>