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autoCompressPictures="0"/>
  <mc:AlternateContent xmlns:mc="http://schemas.openxmlformats.org/markup-compatibility/2006">
    <mc:Choice Requires="x15">
      <x15ac:absPath xmlns:x15ac="http://schemas.microsoft.com/office/spreadsheetml/2010/11/ac" url="/Users/matthewsavoca/Documents/Research Data/Whale research/Prey consumption paper/"/>
    </mc:Choice>
  </mc:AlternateContent>
  <xr:revisionPtr revIDLastSave="0" documentId="8_{116C0311-988D-3B43-9DDE-288D0A74A27B}" xr6:coauthVersionLast="45" xr6:coauthVersionMax="45" xr10:uidLastSave="{00000000-0000-0000-0000-000000000000}"/>
  <bookViews>
    <workbookView xWindow="880" yWindow="560" windowWidth="27040" windowHeight="14340" tabRatio="500" xr2:uid="{00000000-000D-0000-FFFF-FFFF00000000}"/>
  </bookViews>
  <sheets>
    <sheet name="IUCN 2019 Redlist" sheetId="5" r:id="rId1"/>
    <sheet name="B. musculus" sheetId="1" r:id="rId2"/>
    <sheet name="Sheet1" sheetId="6" r:id="rId3"/>
    <sheet name="B. physalus" sheetId="2" r:id="rId4"/>
    <sheet name="M. novaeangliae" sheetId="4" r:id="rId5"/>
    <sheet name="Resources" sheetId="3" r:id="rId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9" i="5" l="1"/>
  <c r="N3" i="5" l="1"/>
  <c r="N4" i="5"/>
  <c r="N5" i="5"/>
  <c r="N6" i="5"/>
  <c r="N7" i="5"/>
  <c r="N8" i="5"/>
  <c r="N2" i="5"/>
  <c r="C7" i="4" l="1"/>
  <c r="C13" i="1"/>
  <c r="C9" i="2"/>
</calcChain>
</file>

<file path=xl/sharedStrings.xml><?xml version="1.0" encoding="utf-8"?>
<sst xmlns="http://schemas.openxmlformats.org/spreadsheetml/2006/main" count="132" uniqueCount="97">
  <si>
    <t>IUCN population segments</t>
  </si>
  <si>
    <t>North Atlantic</t>
  </si>
  <si>
    <t>Eastern North Pacific</t>
  </si>
  <si>
    <t>Eastern South Pacific</t>
  </si>
  <si>
    <t xml:space="preserve">Population estimate </t>
  </si>
  <si>
    <t>Population range</t>
  </si>
  <si>
    <t>1400-2400</t>
  </si>
  <si>
    <t>8000+</t>
  </si>
  <si>
    <t>12618+</t>
  </si>
  <si>
    <t>???</t>
  </si>
  <si>
    <t>Calambokidis and Barlow 2004</t>
  </si>
  <si>
    <t>Global total</t>
  </si>
  <si>
    <t>10,000-25,000</t>
  </si>
  <si>
    <t>3-11% of historical abundance</t>
  </si>
  <si>
    <t>90909 - 833333</t>
  </si>
  <si>
    <t>860-2900</t>
  </si>
  <si>
    <t>202000-311000</t>
  </si>
  <si>
    <t>3000-3500</t>
  </si>
  <si>
    <t>There is no doubt that the global blue whale population has been depleted greatly. Although there are uncertainties over present abundance, the total population has been depleted by at least 70%, and possibly as much as 90%, over the last three generations, assuming a 31-year average generation time.</t>
  </si>
  <si>
    <t xml:space="preserve">Year round for at least some of population </t>
  </si>
  <si>
    <t>refs in: Gilpatrick and Perryman 2008</t>
  </si>
  <si>
    <t>Western/Central North Pacific</t>
  </si>
  <si>
    <t>Northen Indian Ocean (Sri Lanka) (B.m. indicas)</t>
  </si>
  <si>
    <t>Southern Indian Ocean (B.m. brevicauda)</t>
  </si>
  <si>
    <t>Antarctic (B.m. intermedia)</t>
  </si>
  <si>
    <t>Subspecies name</t>
  </si>
  <si>
    <t>B.m. brevicauda</t>
  </si>
  <si>
    <t>B.m. intermedia</t>
  </si>
  <si>
    <t>B.m musculus</t>
  </si>
  <si>
    <t>B.m. brevicauda?</t>
  </si>
  <si>
    <t>?</t>
  </si>
  <si>
    <t>Pre-whaling abundance range</t>
  </si>
  <si>
    <t>Feeding phenology</t>
  </si>
  <si>
    <t>Summer months only</t>
  </si>
  <si>
    <t>Austral summer months only</t>
  </si>
  <si>
    <t>B.m. indica</t>
  </si>
  <si>
    <t>700-1500</t>
  </si>
  <si>
    <t>Anderson et al 2012</t>
  </si>
  <si>
    <t>Mediterranean</t>
  </si>
  <si>
    <t>North Pacific</t>
  </si>
  <si>
    <t>Gulf of California</t>
  </si>
  <si>
    <t>East China Sea</t>
  </si>
  <si>
    <t>Southern Hemisphere</t>
  </si>
  <si>
    <t>NA</t>
  </si>
  <si>
    <t>http://www.nmfs.noaa.gov/pr/sars/species.htm#largewhales</t>
  </si>
  <si>
    <t>IUCN red list</t>
  </si>
  <si>
    <t>https://iwc.int/estimate</t>
  </si>
  <si>
    <t>3000-10000</t>
  </si>
  <si>
    <t>&gt;70000</t>
  </si>
  <si>
    <t>&gt;725000</t>
  </si>
  <si>
    <t>&gt;762400</t>
  </si>
  <si>
    <t>Christensen 2006</t>
  </si>
  <si>
    <t>Northern Indian Ocean</t>
  </si>
  <si>
    <t>10,290-13,990</t>
  </si>
  <si>
    <t>14058-19056</t>
  </si>
  <si>
    <t>&gt;41800</t>
  </si>
  <si>
    <t>Source</t>
  </si>
  <si>
    <t>Branch 2006</t>
  </si>
  <si>
    <t xml:space="preserve">Specifically </t>
  </si>
  <si>
    <t>https://en.wikipedia.org/wiki/List_of_cetacean_species#Mysticeti:_baleen_whales</t>
  </si>
  <si>
    <t>From Encyclopedia of Marine Mammals</t>
  </si>
  <si>
    <t>Arabian Sea</t>
  </si>
  <si>
    <t>Northwest Atlantic</t>
  </si>
  <si>
    <t>600-1500</t>
  </si>
  <si>
    <t>Northeast Atlantic</t>
  </si>
  <si>
    <t>1500-2500</t>
  </si>
  <si>
    <t>Southern Ocean</t>
  </si>
  <si>
    <t>No pygmy blue whale estimates from Encyclopedia of Marine Mammals</t>
  </si>
  <si>
    <t>IUCN Redlist 2019</t>
  </si>
  <si>
    <t>5000-15000</t>
  </si>
  <si>
    <t>Species</t>
  </si>
  <si>
    <t>Balaenoptera musculus</t>
  </si>
  <si>
    <t>Balaenoptera physalus</t>
  </si>
  <si>
    <t>Balaenoptera borealis</t>
  </si>
  <si>
    <t>Balaenoptera acutorostrata</t>
  </si>
  <si>
    <t>Balaenoptera edeni</t>
  </si>
  <si>
    <t>Megaptera novaeangliae</t>
  </si>
  <si>
    <t>Balaenoptera bonaerensis</t>
  </si>
  <si>
    <t>Number removed by 20th century whaling (N. Hemisphere)</t>
  </si>
  <si>
    <t>Number removed by 20th century whaling (S. Hemisphere)</t>
  </si>
  <si>
    <t>Total removed</t>
  </si>
  <si>
    <t>CCE population estimate</t>
  </si>
  <si>
    <t>Historical estimate</t>
  </si>
  <si>
    <t>Historical low estimate</t>
  </si>
  <si>
    <t>Historical high estimate</t>
  </si>
  <si>
    <t>Eubalaena glacialis</t>
  </si>
  <si>
    <t>Eubalaena japonica</t>
  </si>
  <si>
    <t>Eubalaena australis</t>
  </si>
  <si>
    <t>Balaena mysticetus</t>
  </si>
  <si>
    <t>Population estimate (Christensen 2006)</t>
  </si>
  <si>
    <t>Population low estimate (Christensen 2006)</t>
  </si>
  <si>
    <t>Population high estimate (Christensen 2006)</t>
  </si>
  <si>
    <t>Population estimate (IUCN 2019)</t>
  </si>
  <si>
    <t>Southern hemisphere population estimate (Christensen 2006)</t>
  </si>
  <si>
    <t>Rocha et al. 2014</t>
  </si>
  <si>
    <t>Whaling numbers</t>
  </si>
  <si>
    <t>Southern hemisphere historic estimate (Christensen 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</si>
</sst>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Calibri"/>
      <family val="2"/>
      <scheme val="minor"/>
    </font>
    <font>
      <sz val="12"/>
      <color rgb="FF000000"/>
      <name val="Arial"/>
      <family val="2"/>
    </font>
    <font>
      <u/>
      <sz val="12"/>
      <color theme="10"/>
      <name val="Calibri"/>
      <family val="2"/>
      <scheme val="minor"/>
    </font>
    <font>
      <u/>
      <sz val="12"/>
      <color theme="11"/>
      <name val="Calibri"/>
      <family val="2"/>
      <scheme val="minor"/>
    </font>
    <font>
      <sz val="12"/>
      <color rgb="FF000000"/>
      <name val="Calibri"/>
      <family val="2"/>
      <scheme val="minor"/>
    </font>
    <font>
      <sz val="8"/>
      <color rgb="FF231F20"/>
      <name val="Ff1"/>
    </font>
    <font>
      <b/>
      <sz val="12"/>
      <color rgb="FF000000"/>
      <name val="Calibri"/>
      <family val="2"/>
      <scheme val="minor"/>
    </font>
  </fonts>
  <fills count="2">
    <fill>
      <patternFill patternType="none"/>
    </fill>
    <fill>
      <patternFill patternType="gray125"/>
    </fill>
  </fills>
  <borders count="1">
    <border>
      <left/>
      <right/>
      <top/>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xf numFmtId="0" fontId="1" fillId="0" borderId="0" xfId="0" applyFont="1"/>
    <xf numFmtId="0" fontId="2" fillId="0" borderId="0" xfId="0" applyFont="1"/>
    <xf numFmtId="0" fontId="0" fillId="0" borderId="0" xfId="0" applyFont="1"/>
    <xf numFmtId="0" fontId="5" fillId="0" borderId="0" xfId="0" applyFont="1"/>
    <xf numFmtId="0" fontId="6" fillId="0" borderId="0" xfId="0" applyFont="1"/>
    <xf numFmtId="3" fontId="0" fillId="0" borderId="0" xfId="0" applyNumberFormat="1"/>
    <xf numFmtId="0" fontId="7" fillId="0" borderId="0" xfId="0" applyFont="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2"/>
  <sheetViews>
    <sheetView tabSelected="1" workbookViewId="0">
      <pane xSplit="1" topLeftCell="J1" activePane="topRight" state="frozen"/>
      <selection pane="topRight" activeCell="K13" sqref="K13"/>
    </sheetView>
  </sheetViews>
  <sheetFormatPr baseColWidth="10" defaultRowHeight="16"/>
  <cols>
    <col min="1" max="1" width="24" bestFit="1" customWidth="1"/>
    <col min="2" max="2" width="28.6640625" bestFit="1" customWidth="1"/>
    <col min="3" max="3" width="21.5" bestFit="1" customWidth="1"/>
    <col min="4" max="4" width="52.83203125" bestFit="1" customWidth="1"/>
    <col min="5" max="7" width="36.33203125" customWidth="1"/>
    <col min="8" max="8" width="17" bestFit="1" customWidth="1"/>
    <col min="9" max="9" width="20.5" bestFit="1" customWidth="1"/>
    <col min="10" max="10" width="21" bestFit="1" customWidth="1"/>
    <col min="11" max="11" width="50" bestFit="1" customWidth="1"/>
    <col min="12" max="12" width="51.33203125" bestFit="1" customWidth="1"/>
    <col min="13" max="13" width="51" bestFit="1" customWidth="1"/>
  </cols>
  <sheetData>
    <row r="1" spans="1:14" s="1" customFormat="1">
      <c r="A1" s="1" t="s">
        <v>70</v>
      </c>
      <c r="B1" s="1" t="s">
        <v>92</v>
      </c>
      <c r="C1" s="1" t="s">
        <v>81</v>
      </c>
      <c r="D1" s="1" t="s">
        <v>93</v>
      </c>
      <c r="E1" s="1" t="s">
        <v>89</v>
      </c>
      <c r="F1" s="1" t="s">
        <v>90</v>
      </c>
      <c r="G1" s="1" t="s">
        <v>91</v>
      </c>
      <c r="H1" s="1" t="s">
        <v>82</v>
      </c>
      <c r="I1" s="1" t="s">
        <v>83</v>
      </c>
      <c r="J1" s="7" t="s">
        <v>84</v>
      </c>
      <c r="K1" s="1" t="s">
        <v>96</v>
      </c>
      <c r="L1" s="1" t="s">
        <v>78</v>
      </c>
      <c r="M1" s="1" t="s">
        <v>79</v>
      </c>
      <c r="N1" s="1" t="s">
        <v>80</v>
      </c>
    </row>
    <row r="2" spans="1:14">
      <c r="A2" t="s">
        <v>71</v>
      </c>
      <c r="B2">
        <v>10000</v>
      </c>
      <c r="C2">
        <v>1647</v>
      </c>
      <c r="D2">
        <v>1180</v>
      </c>
      <c r="E2">
        <v>4727</v>
      </c>
      <c r="F2">
        <v>3378</v>
      </c>
      <c r="G2">
        <v>6181</v>
      </c>
      <c r="H2">
        <v>340280</v>
      </c>
      <c r="I2">
        <v>308510</v>
      </c>
      <c r="J2">
        <v>376120</v>
      </c>
      <c r="K2">
        <v>327000</v>
      </c>
      <c r="L2">
        <v>15537</v>
      </c>
      <c r="M2">
        <v>363648</v>
      </c>
      <c r="N2">
        <f>L2+M2</f>
        <v>379185</v>
      </c>
    </row>
    <row r="3" spans="1:14">
      <c r="A3" t="s">
        <v>72</v>
      </c>
      <c r="B3">
        <v>100000</v>
      </c>
      <c r="C3">
        <v>9029</v>
      </c>
      <c r="D3">
        <v>55700</v>
      </c>
      <c r="E3">
        <v>109600</v>
      </c>
      <c r="F3">
        <v>72200</v>
      </c>
      <c r="G3">
        <v>161200</v>
      </c>
      <c r="H3">
        <v>762400</v>
      </c>
      <c r="I3">
        <v>573500</v>
      </c>
      <c r="J3">
        <v>936000</v>
      </c>
      <c r="K3">
        <v>625000</v>
      </c>
      <c r="L3">
        <v>147607</v>
      </c>
      <c r="M3">
        <v>726461</v>
      </c>
      <c r="N3">
        <f t="shared" ref="N3:N9" si="0">L3+M3</f>
        <v>874068</v>
      </c>
    </row>
    <row r="4" spans="1:14">
      <c r="A4" t="s">
        <v>76</v>
      </c>
      <c r="B4">
        <v>84000</v>
      </c>
      <c r="C4">
        <v>1918</v>
      </c>
      <c r="D4">
        <v>22500</v>
      </c>
      <c r="E4">
        <v>42070</v>
      </c>
      <c r="F4">
        <v>31510</v>
      </c>
      <c r="G4">
        <v>59000</v>
      </c>
      <c r="H4">
        <v>231700</v>
      </c>
      <c r="I4">
        <v>154500</v>
      </c>
      <c r="J4">
        <v>285400</v>
      </c>
      <c r="K4">
        <v>199000</v>
      </c>
      <c r="L4">
        <v>33585</v>
      </c>
      <c r="M4">
        <v>215848</v>
      </c>
      <c r="N4">
        <f t="shared" si="0"/>
        <v>249433</v>
      </c>
    </row>
    <row r="5" spans="1:14">
      <c r="A5" t="s">
        <v>73</v>
      </c>
      <c r="B5">
        <v>50000</v>
      </c>
      <c r="C5">
        <v>519</v>
      </c>
      <c r="D5">
        <v>6990</v>
      </c>
      <c r="E5">
        <v>49090</v>
      </c>
      <c r="F5">
        <v>27780</v>
      </c>
      <c r="G5">
        <v>75740</v>
      </c>
      <c r="H5">
        <v>246000</v>
      </c>
      <c r="I5">
        <v>219020</v>
      </c>
      <c r="J5">
        <v>294400</v>
      </c>
      <c r="K5">
        <v>167000</v>
      </c>
      <c r="L5">
        <v>86951</v>
      </c>
      <c r="M5">
        <v>204589</v>
      </c>
      <c r="N5">
        <f t="shared" si="0"/>
        <v>291540</v>
      </c>
    </row>
    <row r="6" spans="1:14">
      <c r="A6" t="s">
        <v>75</v>
      </c>
      <c r="B6">
        <v>80000</v>
      </c>
      <c r="D6">
        <v>91300</v>
      </c>
      <c r="E6">
        <v>132400</v>
      </c>
      <c r="F6">
        <v>97600</v>
      </c>
      <c r="G6">
        <v>176500</v>
      </c>
      <c r="H6">
        <v>146300</v>
      </c>
      <c r="I6">
        <v>111600</v>
      </c>
      <c r="J6">
        <v>190800</v>
      </c>
      <c r="K6">
        <v>94100</v>
      </c>
      <c r="L6">
        <v>14049</v>
      </c>
      <c r="M6">
        <v>7913</v>
      </c>
      <c r="N6">
        <f t="shared" si="0"/>
        <v>21962</v>
      </c>
    </row>
    <row r="7" spans="1:14">
      <c r="A7" t="s">
        <v>74</v>
      </c>
      <c r="B7">
        <v>200000</v>
      </c>
      <c r="C7">
        <v>636</v>
      </c>
      <c r="E7">
        <v>188900</v>
      </c>
      <c r="F7">
        <v>141900</v>
      </c>
      <c r="G7">
        <v>251400</v>
      </c>
      <c r="H7">
        <v>258000</v>
      </c>
      <c r="I7">
        <v>195700</v>
      </c>
      <c r="J7">
        <v>344300</v>
      </c>
      <c r="L7">
        <v>166692</v>
      </c>
      <c r="N7">
        <f t="shared" si="0"/>
        <v>166692</v>
      </c>
    </row>
    <row r="8" spans="1:14">
      <c r="A8" t="s">
        <v>77</v>
      </c>
      <c r="B8">
        <v>515000</v>
      </c>
      <c r="D8">
        <v>318000</v>
      </c>
      <c r="E8">
        <v>318000</v>
      </c>
      <c r="F8">
        <v>250000</v>
      </c>
      <c r="G8">
        <v>404000</v>
      </c>
      <c r="H8">
        <v>379000</v>
      </c>
      <c r="I8">
        <v>300000</v>
      </c>
      <c r="J8">
        <v>478000</v>
      </c>
      <c r="K8">
        <v>379000</v>
      </c>
      <c r="M8">
        <v>117213</v>
      </c>
      <c r="N8">
        <f t="shared" si="0"/>
        <v>117213</v>
      </c>
    </row>
    <row r="9" spans="1:14">
      <c r="A9" t="s">
        <v>85</v>
      </c>
      <c r="E9">
        <v>6740</v>
      </c>
      <c r="F9">
        <v>4580</v>
      </c>
      <c r="G9">
        <v>11100</v>
      </c>
      <c r="H9">
        <v>14100</v>
      </c>
      <c r="I9">
        <v>10100</v>
      </c>
      <c r="J9">
        <v>27800</v>
      </c>
      <c r="M9">
        <v>141</v>
      </c>
      <c r="N9">
        <f t="shared" si="0"/>
        <v>141</v>
      </c>
    </row>
    <row r="10" spans="1:14">
      <c r="A10" t="s">
        <v>86</v>
      </c>
      <c r="E10">
        <v>368</v>
      </c>
      <c r="F10">
        <v>257</v>
      </c>
      <c r="G10">
        <v>469</v>
      </c>
      <c r="H10">
        <v>14100</v>
      </c>
      <c r="I10">
        <v>10100</v>
      </c>
      <c r="J10">
        <v>27800</v>
      </c>
      <c r="L10">
        <v>967</v>
      </c>
      <c r="N10">
        <v>967</v>
      </c>
    </row>
    <row r="11" spans="1:14">
      <c r="A11" t="s">
        <v>87</v>
      </c>
      <c r="D11">
        <v>6740</v>
      </c>
      <c r="E11">
        <v>368</v>
      </c>
      <c r="F11">
        <v>257</v>
      </c>
      <c r="G11">
        <v>469</v>
      </c>
      <c r="H11">
        <v>86100</v>
      </c>
      <c r="I11">
        <v>73400</v>
      </c>
      <c r="J11">
        <v>98300</v>
      </c>
      <c r="K11">
        <v>86100</v>
      </c>
      <c r="M11">
        <v>4452</v>
      </c>
      <c r="N11">
        <v>4452</v>
      </c>
    </row>
    <row r="12" spans="1:14">
      <c r="A12" t="s">
        <v>88</v>
      </c>
      <c r="B12">
        <v>10000</v>
      </c>
      <c r="E12">
        <v>9450</v>
      </c>
      <c r="F12">
        <v>7500</v>
      </c>
      <c r="G12">
        <v>10800</v>
      </c>
      <c r="H12">
        <v>89000</v>
      </c>
      <c r="I12">
        <v>67000</v>
      </c>
      <c r="J12">
        <v>114000</v>
      </c>
    </row>
  </sheetData>
  <pageMargins left="0.75" right="0.75" top="1" bottom="1" header="0.5" footer="0.5"/>
  <pageSetup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zoomScale="125" zoomScaleNormal="125" zoomScalePageLayoutView="125" workbookViewId="0">
      <selection activeCell="C2" sqref="C2"/>
    </sheetView>
  </sheetViews>
  <sheetFormatPr baseColWidth="10" defaultRowHeight="16"/>
  <cols>
    <col min="1" max="1" width="40.83203125" customWidth="1"/>
    <col min="2" max="2" width="17.1640625" customWidth="1"/>
    <col min="3" max="3" width="18.5" bestFit="1" customWidth="1"/>
    <col min="4" max="4" width="15.5" bestFit="1" customWidth="1"/>
    <col min="9" max="9" width="36.1640625" bestFit="1" customWidth="1"/>
  </cols>
  <sheetData>
    <row r="1" spans="1:10">
      <c r="A1" s="1" t="s">
        <v>68</v>
      </c>
      <c r="C1" s="1" t="s">
        <v>4</v>
      </c>
    </row>
    <row r="2" spans="1:10">
      <c r="A2" s="1"/>
      <c r="C2" s="3" t="s">
        <v>69</v>
      </c>
    </row>
    <row r="4" spans="1:10">
      <c r="A4" s="1" t="s">
        <v>0</v>
      </c>
      <c r="B4" s="1" t="s">
        <v>25</v>
      </c>
      <c r="C4" s="1" t="s">
        <v>4</v>
      </c>
      <c r="D4" s="1" t="s">
        <v>5</v>
      </c>
      <c r="E4" s="1" t="s">
        <v>31</v>
      </c>
      <c r="I4" s="1" t="s">
        <v>32</v>
      </c>
    </row>
    <row r="5" spans="1:10">
      <c r="A5" s="3" t="s">
        <v>1</v>
      </c>
      <c r="B5" s="3" t="s">
        <v>30</v>
      </c>
      <c r="C5">
        <v>1900</v>
      </c>
      <c r="D5" t="s">
        <v>6</v>
      </c>
      <c r="E5" t="s">
        <v>7</v>
      </c>
    </row>
    <row r="6" spans="1:10">
      <c r="A6" s="3" t="s">
        <v>24</v>
      </c>
      <c r="B6" s="3" t="s">
        <v>27</v>
      </c>
      <c r="C6">
        <v>1700</v>
      </c>
      <c r="D6" s="2" t="s">
        <v>15</v>
      </c>
      <c r="E6" s="2" t="s">
        <v>16</v>
      </c>
      <c r="I6" t="s">
        <v>34</v>
      </c>
    </row>
    <row r="7" spans="1:10">
      <c r="A7" s="3" t="s">
        <v>23</v>
      </c>
      <c r="B7" s="3" t="s">
        <v>26</v>
      </c>
      <c r="C7" t="s">
        <v>9</v>
      </c>
      <c r="D7" t="s">
        <v>9</v>
      </c>
      <c r="E7" s="2" t="s">
        <v>8</v>
      </c>
    </row>
    <row r="8" spans="1:10">
      <c r="A8" s="3" t="s">
        <v>22</v>
      </c>
      <c r="B8" s="3" t="s">
        <v>35</v>
      </c>
      <c r="C8">
        <v>783</v>
      </c>
      <c r="D8" t="s">
        <v>36</v>
      </c>
      <c r="E8" t="s">
        <v>9</v>
      </c>
      <c r="J8" t="s">
        <v>37</v>
      </c>
    </row>
    <row r="9" spans="1:10">
      <c r="A9" s="3" t="s">
        <v>21</v>
      </c>
      <c r="B9" s="3" t="s">
        <v>28</v>
      </c>
      <c r="C9" t="s">
        <v>9</v>
      </c>
      <c r="D9" t="s">
        <v>9</v>
      </c>
      <c r="E9" t="s">
        <v>7</v>
      </c>
      <c r="I9" t="s">
        <v>33</v>
      </c>
      <c r="J9" t="s">
        <v>20</v>
      </c>
    </row>
    <row r="10" spans="1:10">
      <c r="A10" s="3" t="s">
        <v>2</v>
      </c>
      <c r="B10" s="3" t="s">
        <v>28</v>
      </c>
      <c r="C10">
        <v>3000</v>
      </c>
      <c r="E10" t="s">
        <v>17</v>
      </c>
      <c r="F10" s="2" t="s">
        <v>10</v>
      </c>
      <c r="I10" t="s">
        <v>19</v>
      </c>
      <c r="J10" t="s">
        <v>20</v>
      </c>
    </row>
    <row r="11" spans="1:10">
      <c r="A11" s="3" t="s">
        <v>3</v>
      </c>
      <c r="B11" s="4" t="s">
        <v>29</v>
      </c>
      <c r="C11">
        <v>1400</v>
      </c>
    </row>
    <row r="12" spans="1:10">
      <c r="A12" s="1"/>
      <c r="B12" s="1"/>
      <c r="E12" s="6">
        <v>340280</v>
      </c>
    </row>
    <row r="13" spans="1:10">
      <c r="A13" s="1" t="s">
        <v>11</v>
      </c>
      <c r="B13" s="1"/>
      <c r="C13">
        <f>SUM(C5:C11)</f>
        <v>8783</v>
      </c>
      <c r="D13" s="2" t="s">
        <v>12</v>
      </c>
      <c r="E13" t="s">
        <v>14</v>
      </c>
    </row>
    <row r="14" spans="1:10">
      <c r="D14" t="s">
        <v>13</v>
      </c>
    </row>
    <row r="17" spans="1:4">
      <c r="A17" s="2" t="s">
        <v>18</v>
      </c>
      <c r="B17" s="2"/>
    </row>
    <row r="19" spans="1:4">
      <c r="A19" s="1" t="s">
        <v>60</v>
      </c>
    </row>
    <row r="20" spans="1:4">
      <c r="A20" t="s">
        <v>62</v>
      </c>
      <c r="D20" t="s">
        <v>63</v>
      </c>
    </row>
    <row r="21" spans="1:4">
      <c r="A21" t="s">
        <v>64</v>
      </c>
      <c r="D21" t="s">
        <v>65</v>
      </c>
    </row>
    <row r="22" spans="1:4">
      <c r="A22" s="3" t="s">
        <v>2</v>
      </c>
      <c r="B22" s="3" t="s">
        <v>28</v>
      </c>
      <c r="C22">
        <v>3000</v>
      </c>
    </row>
    <row r="23" spans="1:4">
      <c r="A23" s="3" t="s">
        <v>66</v>
      </c>
      <c r="B23" s="3" t="s">
        <v>27</v>
      </c>
      <c r="C23">
        <v>1700</v>
      </c>
      <c r="D23" t="s">
        <v>15</v>
      </c>
    </row>
    <row r="25" spans="1:4">
      <c r="B25" t="s">
        <v>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5ECD-5C8A-304C-934B-71BBF1709546}">
  <dimension ref="A1"/>
  <sheetViews>
    <sheetView workbookViewId="0"/>
  </sheetViews>
  <sheetFormatPr baseColWidth="10" defaultRowHeight="16"/>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zoomScale="125" zoomScaleNormal="125" zoomScalePageLayoutView="125" workbookViewId="0">
      <selection activeCell="J15" sqref="J15"/>
    </sheetView>
  </sheetViews>
  <sheetFormatPr baseColWidth="10" defaultRowHeight="16"/>
  <cols>
    <col min="1" max="1" width="23.33203125" bestFit="1" customWidth="1"/>
    <col min="2" max="2" width="15.5" bestFit="1" customWidth="1"/>
    <col min="3" max="3" width="18.5" bestFit="1" customWidth="1"/>
    <col min="4" max="4" width="15.5" bestFit="1" customWidth="1"/>
    <col min="5" max="5" width="26" bestFit="1" customWidth="1"/>
  </cols>
  <sheetData>
    <row r="1" spans="1:9">
      <c r="A1" s="1" t="s">
        <v>0</v>
      </c>
      <c r="B1" s="1" t="s">
        <v>25</v>
      </c>
      <c r="C1" s="1" t="s">
        <v>4</v>
      </c>
      <c r="D1" s="1" t="s">
        <v>5</v>
      </c>
      <c r="E1" s="1" t="s">
        <v>31</v>
      </c>
      <c r="I1" s="1" t="s">
        <v>32</v>
      </c>
    </row>
    <row r="2" spans="1:9">
      <c r="A2" t="s">
        <v>1</v>
      </c>
      <c r="C2">
        <v>53000</v>
      </c>
      <c r="E2" t="s">
        <v>48</v>
      </c>
      <c r="F2" s="5"/>
    </row>
    <row r="3" spans="1:9">
      <c r="A3" t="s">
        <v>38</v>
      </c>
      <c r="C3">
        <v>3583</v>
      </c>
      <c r="D3" t="s">
        <v>47</v>
      </c>
      <c r="E3">
        <v>44000</v>
      </c>
      <c r="F3" s="5"/>
    </row>
    <row r="4" spans="1:9">
      <c r="A4" t="s">
        <v>39</v>
      </c>
      <c r="C4">
        <v>17000</v>
      </c>
      <c r="F4" s="5"/>
    </row>
    <row r="5" spans="1:9">
      <c r="A5" t="s">
        <v>40</v>
      </c>
      <c r="C5">
        <v>613</v>
      </c>
    </row>
    <row r="6" spans="1:9">
      <c r="A6" t="s">
        <v>41</v>
      </c>
      <c r="C6" t="s">
        <v>43</v>
      </c>
    </row>
    <row r="7" spans="1:9">
      <c r="A7" t="s">
        <v>42</v>
      </c>
      <c r="C7">
        <v>38185</v>
      </c>
      <c r="E7" t="s">
        <v>49</v>
      </c>
    </row>
    <row r="9" spans="1:9">
      <c r="A9" s="1" t="s">
        <v>11</v>
      </c>
      <c r="C9">
        <f>SUM(C2:C7)</f>
        <v>112381</v>
      </c>
      <c r="E9" t="s">
        <v>50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
  <sheetViews>
    <sheetView zoomScale="125" zoomScaleNormal="125" zoomScalePageLayoutView="125" workbookViewId="0">
      <selection activeCell="A10" sqref="A10"/>
    </sheetView>
  </sheetViews>
  <sheetFormatPr baseColWidth="10" defaultRowHeight="16"/>
  <cols>
    <col min="1" max="1" width="23.33203125" bestFit="1" customWidth="1"/>
    <col min="2" max="2" width="15.5" bestFit="1" customWidth="1"/>
    <col min="3" max="3" width="18.5" bestFit="1" customWidth="1"/>
    <col min="4" max="4" width="15.5" bestFit="1" customWidth="1"/>
  </cols>
  <sheetData>
    <row r="1" spans="1:9">
      <c r="A1" s="1" t="s">
        <v>0</v>
      </c>
      <c r="B1" s="1" t="s">
        <v>25</v>
      </c>
      <c r="C1" s="1" t="s">
        <v>4</v>
      </c>
      <c r="D1" s="1" t="s">
        <v>5</v>
      </c>
      <c r="E1" s="1" t="s">
        <v>31</v>
      </c>
      <c r="H1" s="1" t="s">
        <v>56</v>
      </c>
      <c r="I1" s="1" t="s">
        <v>32</v>
      </c>
    </row>
    <row r="2" spans="1:9">
      <c r="A2" t="s">
        <v>1</v>
      </c>
      <c r="C2">
        <v>11570</v>
      </c>
      <c r="D2" t="s">
        <v>53</v>
      </c>
    </row>
    <row r="3" spans="1:9">
      <c r="A3" t="s">
        <v>39</v>
      </c>
      <c r="C3" s="6">
        <v>17558</v>
      </c>
      <c r="D3" t="s">
        <v>54</v>
      </c>
    </row>
    <row r="4" spans="1:9">
      <c r="A4" t="s">
        <v>52</v>
      </c>
    </row>
    <row r="5" spans="1:9">
      <c r="A5" t="s">
        <v>42</v>
      </c>
      <c r="C5">
        <v>36763</v>
      </c>
      <c r="D5" t="s">
        <v>55</v>
      </c>
      <c r="H5" t="s">
        <v>57</v>
      </c>
    </row>
    <row r="7" spans="1:9">
      <c r="A7" s="1" t="s">
        <v>11</v>
      </c>
      <c r="C7">
        <f>SUM(C2:C5)</f>
        <v>65891</v>
      </c>
      <c r="D7">
        <v>231700</v>
      </c>
      <c r="H7" t="s">
        <v>51</v>
      </c>
    </row>
    <row r="10" spans="1:9">
      <c r="A10" s="1" t="s">
        <v>60</v>
      </c>
    </row>
    <row r="11" spans="1:9">
      <c r="A11" t="s">
        <v>1</v>
      </c>
      <c r="C11">
        <v>11000</v>
      </c>
    </row>
    <row r="12" spans="1:9">
      <c r="A12" t="s">
        <v>39</v>
      </c>
      <c r="C12">
        <v>21000</v>
      </c>
    </row>
    <row r="13" spans="1:9">
      <c r="A13" t="s">
        <v>42</v>
      </c>
      <c r="C13">
        <v>80000</v>
      </c>
    </row>
    <row r="14" spans="1:9">
      <c r="A14" t="s">
        <v>61</v>
      </c>
      <c r="C14">
        <v>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
  <sheetViews>
    <sheetView zoomScale="125" zoomScaleNormal="125" zoomScalePageLayoutView="125" workbookViewId="0">
      <selection activeCell="H16" sqref="H16"/>
    </sheetView>
  </sheetViews>
  <sheetFormatPr baseColWidth="10" defaultRowHeight="16"/>
  <sheetData>
    <row r="1" spans="1:3">
      <c r="A1" t="s">
        <v>44</v>
      </c>
    </row>
    <row r="2" spans="1:3">
      <c r="A2" t="s">
        <v>45</v>
      </c>
      <c r="B2" t="s">
        <v>58</v>
      </c>
    </row>
    <row r="3" spans="1:3">
      <c r="A3" t="s">
        <v>46</v>
      </c>
    </row>
    <row r="4" spans="1:3">
      <c r="A4" s="1" t="s">
        <v>51</v>
      </c>
    </row>
    <row r="5" spans="1:3">
      <c r="A5" t="s">
        <v>59</v>
      </c>
    </row>
    <row r="6" spans="1:3">
      <c r="A6" t="s">
        <v>94</v>
      </c>
      <c r="C6" t="s">
        <v>95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IUCN 2019 Redlist</vt:lpstr>
      <vt:lpstr>B. musculus</vt:lpstr>
      <vt:lpstr>Sheet1</vt:lpstr>
      <vt:lpstr>B. physalus</vt:lpstr>
      <vt:lpstr>M. novaeangliae</vt:lpstr>
      <vt:lpstr>Resources</vt:lpstr>
    </vt:vector>
  </TitlesOfParts>
  <Company>Univerisyt of California, Davis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Savoca</dc:creator>
  <cp:lastModifiedBy>Matthew Savoca</cp:lastModifiedBy>
  <dcterms:created xsi:type="dcterms:W3CDTF">2017-10-22T00:35:01Z</dcterms:created>
  <dcterms:modified xsi:type="dcterms:W3CDTF">2019-10-09T17:07:39Z</dcterms:modified>
</cp:coreProperties>
</file>