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4" windowHeight="8134" activeTab="1"/>
  </bookViews>
  <sheets>
    <sheet name="Tabelle1" sheetId="1" r:id="rId1"/>
    <sheet name="Tabelle1 (2)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2" i="2"/>
  <c r="I32" i="1"/>
  <c r="H32" i="1"/>
  <c r="G32" i="1"/>
  <c r="L3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N32" i="1" l="1"/>
</calcChain>
</file>

<file path=xl/sharedStrings.xml><?xml version="1.0" encoding="utf-8"?>
<sst xmlns="http://schemas.openxmlformats.org/spreadsheetml/2006/main" count="116" uniqueCount="84">
  <si>
    <t>CC</t>
  </si>
  <si>
    <t>Candidate Count</t>
  </si>
  <si>
    <t>SC</t>
  </si>
  <si>
    <t>Selected Ratio</t>
  </si>
  <si>
    <t>SR%</t>
  </si>
  <si>
    <t>Cdet</t>
  </si>
  <si>
    <t>Correct detected</t>
  </si>
  <si>
    <t>Mdet</t>
  </si>
  <si>
    <t>Ndet</t>
  </si>
  <si>
    <t>Misdetected</t>
  </si>
  <si>
    <t>Not detected</t>
  </si>
  <si>
    <t>Pdet</t>
  </si>
  <si>
    <t>Phanton detected</t>
  </si>
  <si>
    <t>ELEM</t>
  </si>
  <si>
    <t>Nr. of correct elements</t>
  </si>
  <si>
    <t>Correct ratio</t>
  </si>
  <si>
    <t>CORR%</t>
  </si>
  <si>
    <t>ID</t>
  </si>
  <si>
    <t>Selected Count</t>
  </si>
  <si>
    <t>Test Image Id</t>
  </si>
  <si>
    <t>Avg</t>
  </si>
  <si>
    <t>Rel</t>
  </si>
  <si>
    <t>&amp; REL &amp; &amp; &amp; &amp; 4.8\% &amp; 3.9\% &amp; 7.4\% \\hline</t>
  </si>
  <si>
    <t>Avg &amp; 25\% &amp; &amp; 90.9\%\\ \hline</t>
  </si>
  <si>
    <t>1&amp;6&amp;18&amp;7&amp;6&amp;0&amp;0&amp;1\\ \hline</t>
  </si>
  <si>
    <t>2&amp;6&amp;17&amp;6&amp;6&amp;0&amp;0&amp;0\\ \hline</t>
  </si>
  <si>
    <t>3&amp;8&amp;23&amp;8&amp;8&amp;0&amp;0&amp;0\\ \hline</t>
  </si>
  <si>
    <t>4&amp;9&amp;22&amp;10&amp;9&amp;0&amp;0&amp;1\\ \hline</t>
  </si>
  <si>
    <t>5&amp;9&amp;19&amp;9&amp;8&amp;1&amp;0&amp;0\\ \hline</t>
  </si>
  <si>
    <t>6&amp;11&amp;26&amp;11&amp;10&amp;1&amp;0&amp;0\\ \hline</t>
  </si>
  <si>
    <t>7&amp;8&amp;18&amp;8&amp;8&amp;0&amp;0&amp;0\\ \hline</t>
  </si>
  <si>
    <t>8&amp;5&amp;24&amp;5&amp;5&amp;0&amp;0&amp;0\\ \hline</t>
  </si>
  <si>
    <t>9&amp;11&amp;35&amp;12&amp;11&amp;0&amp;0&amp;1\\ \hline</t>
  </si>
  <si>
    <t>10&amp;7&amp;13&amp;7&amp;7&amp;0&amp;0&amp;0\\ \hline</t>
  </si>
  <si>
    <t>11&amp;8&amp;24&amp;9&amp;8&amp;0&amp;0&amp;1\\ \hline</t>
  </si>
  <si>
    <t>12&amp;6&amp;35&amp;5&amp;4&amp;0&amp;2&amp;1\\ \hline</t>
  </si>
  <si>
    <t>13&amp;5&amp;15&amp;6&amp;5&amp;0&amp;0&amp;1\\ \hline</t>
  </si>
  <si>
    <t>14&amp;7&amp;21&amp;9&amp;6&amp;1&amp;0&amp;2\\ \hline</t>
  </si>
  <si>
    <t>15&amp;7&amp;17&amp;6&amp;6&amp;0&amp;1&amp;0\\ \hline</t>
  </si>
  <si>
    <t>16&amp;6&amp;22&amp;7&amp;5&amp;0&amp;1&amp;2\\ \hline</t>
  </si>
  <si>
    <t>17&amp;9&amp;25&amp;10&amp;9&amp;0&amp;0&amp;1\\ \hline</t>
  </si>
  <si>
    <t>18&amp;7&amp;28&amp;7&amp;6&amp;0&amp;1&amp;1\\ \hline</t>
  </si>
  <si>
    <t>19&amp;7&amp;24&amp;7&amp;6&amp;0&amp;1&amp;1\\ \hline</t>
  </si>
  <si>
    <t>20&amp;7&amp;22&amp;6&amp;5&amp;0&amp;2&amp;1\\ \hline</t>
  </si>
  <si>
    <t>21&amp;9&amp;24&amp;10&amp;9&amp;0&amp;0&amp;1\\ \hline</t>
  </si>
  <si>
    <t>22&amp;8&amp;30&amp;9&amp;7&amp;1&amp;0&amp;0\\ \hline</t>
  </si>
  <si>
    <t>23&amp;9&amp;25&amp;9&amp;9&amp;0&amp;0&amp;0\\ \hline</t>
  </si>
  <si>
    <t>24&amp;7&amp;13&amp;7&amp;6&amp;1&amp;0&amp;0\\ \hline</t>
  </si>
  <si>
    <t>25&amp;9&amp;36&amp;9&amp;8&amp;1&amp;0&amp;0\\ \hline</t>
  </si>
  <si>
    <t>26&amp;7&amp;32&amp;10&amp;6&amp;1&amp;0&amp;2\\ \hline</t>
  </si>
  <si>
    <t>27&amp;8&amp;29&amp;7&amp;7&amp;0&amp;1&amp;0\\ \hline</t>
  </si>
  <si>
    <t>28&amp;8&amp;36&amp;8&amp;6&amp;2&amp;0&amp;0\\ \hline</t>
  </si>
  <si>
    <t>29&amp;7&amp;28&amp;7&amp;6&amp;1&amp;0&amp;0\\ \hline</t>
  </si>
  <si>
    <t>30&amp;8&amp;29&amp;8&amp;7&amp;1&amp;0&amp;0\\ \hline</t>
  </si>
  <si>
    <t>1&amp;28\%&amp;6&amp;100\%\\ \hline</t>
  </si>
  <si>
    <t>2&amp;26\%&amp;6&amp;100\%\\ \hline</t>
  </si>
  <si>
    <t>3&amp;26\%&amp;8&amp;100\%\\ \hline</t>
  </si>
  <si>
    <t>4&amp;31\%&amp;9&amp;100\%\\ \hline</t>
  </si>
  <si>
    <t>5&amp;32\%&amp;9&amp;89\%\\ \hline</t>
  </si>
  <si>
    <t>6&amp;30\%&amp;11&amp;91\%\\ \hline</t>
  </si>
  <si>
    <t>7&amp;31\%&amp;8&amp;100\%\\ \hline</t>
  </si>
  <si>
    <t>8&amp;17\%&amp;5&amp;100\%\\ \hline</t>
  </si>
  <si>
    <t>9&amp;26\%&amp;11&amp;100\%\\ \hline</t>
  </si>
  <si>
    <t>10&amp;35\%&amp;7&amp;100\%\\ \hline</t>
  </si>
  <si>
    <t>11&amp;27\%&amp;8&amp;100\%\\ \hline</t>
  </si>
  <si>
    <t>12&amp;13\%&amp;6&amp;67\%\\ \hline</t>
  </si>
  <si>
    <t>13&amp;29\%&amp;5&amp;100\%\\ \hline</t>
  </si>
  <si>
    <t>14&amp;30\%&amp;7&amp;86\%\\ \hline</t>
  </si>
  <si>
    <t>15&amp;26\%&amp;7&amp;86\%\\ \hline</t>
  </si>
  <si>
    <t>16&amp;24\%&amp;6&amp;83\%\\ \hline</t>
  </si>
  <si>
    <t>17&amp;29\%&amp;9&amp;100\%\\ \hline</t>
  </si>
  <si>
    <t>18&amp;20\%&amp;7&amp;86\%\\ \hline</t>
  </si>
  <si>
    <t>19&amp;23\%&amp;7&amp;86\%\\ \hline</t>
  </si>
  <si>
    <t>20&amp;21\%&amp;7&amp;71\%\\ \hline</t>
  </si>
  <si>
    <t>21&amp;29\%&amp;9&amp;100\%\\ \hline</t>
  </si>
  <si>
    <t>22&amp;23\%&amp;8&amp;88\%\\ \hline</t>
  </si>
  <si>
    <t>23&amp;26\%&amp;9&amp;100\%\\ \hline</t>
  </si>
  <si>
    <t>24&amp;35\%&amp;7&amp;86\%\\ \hline</t>
  </si>
  <si>
    <t>25&amp;20\%&amp;9&amp;89\%\\ \hline</t>
  </si>
  <si>
    <t>26&amp;24\%&amp;7&amp;86\%\\ \hline</t>
  </si>
  <si>
    <t>27&amp;19\%&amp;8&amp;88\%\\ \hline</t>
  </si>
  <si>
    <t>28&amp;18\%&amp;8&amp;75\%\\ \hline</t>
  </si>
  <si>
    <t>29&amp;20\%&amp;7&amp;86\%\\ \hline</t>
  </si>
  <si>
    <t>30&amp;22\%&amp;8&amp;88\%\\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</si>
</sst>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9" fontId="0" fillId="0" borderId="0" xfId="1" applyFont="1"/>
    <xf numFmtId="1" fontId="0" fillId="0" borderId="0" xfId="1" applyNumberFormat="1" applyFont="1"/>
    <xf numFmtId="1" fontId="0" fillId="0" borderId="0" xfId="1" applyNumberFormat="1" applyFont="1" applyBorder="1"/>
    <xf numFmtId="0" fontId="0" fillId="0" borderId="3" xfId="0" applyBorder="1"/>
    <xf numFmtId="0" fontId="0" fillId="0" borderId="2" xfId="0" applyBorder="1"/>
    <xf numFmtId="9" fontId="0" fillId="0" borderId="2" xfId="0" applyNumberFormat="1" applyBorder="1"/>
    <xf numFmtId="2" fontId="0" fillId="0" borderId="0" xfId="0" applyNumberFormat="1"/>
    <xf numFmtId="1" fontId="0" fillId="0" borderId="2" xfId="0" applyNumberFormat="1" applyBorder="1"/>
  </cellXfs>
  <cellStyles count="2">
    <cellStyle name="Prozent" xfId="1" builtinId="5"/>
    <cellStyle name="Standard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13" formatCode="0%"/>
      <border diagonalUp="0" diagonalDown="0">
        <left/>
        <right style="thick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ck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/>
        <right style="thick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ck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border diagonalUp="0" diagonalDown="0">
        <left/>
        <right style="thick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/>
        <right style="thick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13" formatCode="0%"/>
      <border diagonalUp="0" diagonalDown="0">
        <left/>
        <right style="thick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border diagonalUp="0" diagonalDown="0">
        <left/>
        <right style="thick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 style="thick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ck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B1:I31" totalsRowShown="0" headerRowBorderDxfId="22" tableBorderDxfId="23">
  <autoFilter ref="B1:I31"/>
  <tableColumns count="8">
    <tableColumn id="1" name="ID" dataDxfId="20"/>
    <tableColumn id="11" name="ELEM" dataDxfId="16" dataCellStyle="Prozent">
      <calculatedColumnFormula>Tabelle1[[#This Row],[Cdet]]+Tabelle1[[#This Row],[Mdet]]+Tabelle1[[#This Row],[Ndet]]</calculatedColumnFormula>
    </tableColumn>
    <tableColumn id="2" name="CC"/>
    <tableColumn id="3" name="SC" dataDxfId="12"/>
    <tableColumn id="7" name="Cdet"/>
    <tableColumn id="8" name="Mdet"/>
    <tableColumn id="9" name="Ndet"/>
    <tableColumn id="10" name="Pdet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K1:N31" totalsRowShown="0" headerRowBorderDxfId="18" tableBorderDxfId="19">
  <autoFilter ref="K1:N31"/>
  <tableColumns count="4">
    <tableColumn id="1" name="ID" dataDxfId="17"/>
    <tableColumn id="4" name="SR%" dataDxfId="15"/>
    <tableColumn id="11" name="ELEM" dataDxfId="14" dataCellStyle="Prozent"/>
    <tableColumn id="12" name="CORR%" dataDxfId="13" dataCellStyle="Proz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B1:I31" totalsRowShown="0" headerRowBorderDxfId="10" tableBorderDxfId="11">
  <autoFilter ref="B1:I31"/>
  <tableColumns count="8">
    <tableColumn id="1" name="ID" dataDxfId="9"/>
    <tableColumn id="11" name="ELEM" dataDxfId="8" dataCellStyle="Prozent"/>
    <tableColumn id="2" name="CC"/>
    <tableColumn id="3" name="SC" dataDxfId="7"/>
    <tableColumn id="7" name="Cdet"/>
    <tableColumn id="8" name="Mdet"/>
    <tableColumn id="9" name="Ndet"/>
    <tableColumn id="10" name="Pdet" dataDxfId="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le135" displayName="Tabelle135" ref="K1:N31" totalsRowShown="0" headerRowBorderDxfId="4" tableBorderDxfId="5">
  <autoFilter ref="K1:N31"/>
  <tableColumns count="4">
    <tableColumn id="1" name="ID" dataDxfId="3"/>
    <tableColumn id="4" name="SR%" dataDxfId="2"/>
    <tableColumn id="11" name="ELEM" dataDxfId="1" dataCellStyle="Prozent"/>
    <tableColumn id="12" name="CORR%" dataDxfId="0" dataCellStyle="Proz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zoomScale="90" zoomScaleNormal="90" workbookViewId="0">
      <pane ySplit="1" topLeftCell="A2" activePane="bottomLeft" state="frozen"/>
      <selection pane="bottomLeft" activeCell="L34" sqref="L34"/>
    </sheetView>
  </sheetViews>
  <sheetFormatPr baseColWidth="10" defaultRowHeight="14.6" x14ac:dyDescent="0.4"/>
  <cols>
    <col min="2" max="2" width="4.921875" bestFit="1" customWidth="1"/>
    <col min="3" max="3" width="7.69140625" bestFit="1" customWidth="1"/>
    <col min="4" max="4" width="5.3046875" bestFit="1" customWidth="1"/>
    <col min="5" max="5" width="5.23046875" bestFit="1" customWidth="1"/>
    <col min="6" max="6" width="6.921875" bestFit="1" customWidth="1"/>
    <col min="7" max="7" width="7.61328125" bestFit="1" customWidth="1"/>
    <col min="8" max="8" width="7.15234375" bestFit="1" customWidth="1"/>
    <col min="9" max="9" width="6.921875" bestFit="1" customWidth="1"/>
    <col min="11" max="11" width="4.921875" bestFit="1" customWidth="1"/>
    <col min="12" max="12" width="6.53515625" bestFit="1" customWidth="1"/>
    <col min="13" max="13" width="7.69140625" bestFit="1" customWidth="1"/>
    <col min="14" max="14" width="9.07421875" bestFit="1" customWidth="1"/>
  </cols>
  <sheetData>
    <row r="1" spans="2:21" x14ac:dyDescent="0.4">
      <c r="B1" s="9" t="s">
        <v>17</v>
      </c>
      <c r="C1" s="2" t="s">
        <v>13</v>
      </c>
      <c r="D1" s="2" t="s">
        <v>0</v>
      </c>
      <c r="E1" s="9" t="s">
        <v>2</v>
      </c>
      <c r="F1" s="2" t="s">
        <v>5</v>
      </c>
      <c r="G1" s="2" t="s">
        <v>7</v>
      </c>
      <c r="H1" s="2" t="s">
        <v>8</v>
      </c>
      <c r="I1" s="9" t="s">
        <v>11</v>
      </c>
      <c r="K1" s="9" t="s">
        <v>17</v>
      </c>
      <c r="L1" s="9" t="s">
        <v>4</v>
      </c>
      <c r="M1" s="2" t="s">
        <v>13</v>
      </c>
      <c r="N1" s="2" t="s">
        <v>16</v>
      </c>
    </row>
    <row r="2" spans="2:21" x14ac:dyDescent="0.4">
      <c r="B2" s="10">
        <v>1</v>
      </c>
      <c r="C2" s="7">
        <f>Tabelle1[[#This Row],[Cdet]]+Tabelle1[[#This Row],[Mdet]]+Tabelle1[[#This Row],[Ndet]]</f>
        <v>6</v>
      </c>
      <c r="D2">
        <v>18</v>
      </c>
      <c r="E2" s="13">
        <v>7</v>
      </c>
      <c r="F2">
        <v>6</v>
      </c>
      <c r="G2">
        <v>0</v>
      </c>
      <c r="H2">
        <v>0</v>
      </c>
      <c r="I2" s="10">
        <v>1</v>
      </c>
      <c r="K2" s="10">
        <v>1</v>
      </c>
      <c r="L2" s="11">
        <v>0.28000000000000003</v>
      </c>
      <c r="M2" s="7">
        <v>6</v>
      </c>
      <c r="N2" s="6">
        <v>1</v>
      </c>
      <c r="Q2" t="s">
        <v>17</v>
      </c>
      <c r="R2" t="s">
        <v>19</v>
      </c>
      <c r="T2" t="s">
        <v>17</v>
      </c>
      <c r="U2" t="s">
        <v>19</v>
      </c>
    </row>
    <row r="3" spans="2:21" x14ac:dyDescent="0.4">
      <c r="B3" s="10">
        <v>2</v>
      </c>
      <c r="C3" s="7">
        <f>Tabelle1[[#This Row],[Cdet]]+Tabelle1[[#This Row],[Mdet]]+Tabelle1[[#This Row],[Ndet]]</f>
        <v>6</v>
      </c>
      <c r="D3">
        <v>17</v>
      </c>
      <c r="E3" s="10">
        <v>6</v>
      </c>
      <c r="F3">
        <v>6</v>
      </c>
      <c r="G3">
        <v>0</v>
      </c>
      <c r="H3">
        <v>0</v>
      </c>
      <c r="I3" s="10">
        <v>0</v>
      </c>
      <c r="K3" s="10">
        <v>2</v>
      </c>
      <c r="L3" s="11">
        <v>0.2608695652173913</v>
      </c>
      <c r="M3" s="7">
        <v>6</v>
      </c>
      <c r="N3" s="6">
        <v>1</v>
      </c>
      <c r="Q3" t="s">
        <v>13</v>
      </c>
      <c r="R3" t="s">
        <v>14</v>
      </c>
      <c r="T3" t="s">
        <v>4</v>
      </c>
      <c r="U3" t="s">
        <v>3</v>
      </c>
    </row>
    <row r="4" spans="2:21" x14ac:dyDescent="0.4">
      <c r="B4" s="10">
        <v>3</v>
      </c>
      <c r="C4" s="7">
        <f>Tabelle1[[#This Row],[Cdet]]+Tabelle1[[#This Row],[Mdet]]+Tabelle1[[#This Row],[Ndet]]</f>
        <v>8</v>
      </c>
      <c r="D4">
        <v>23</v>
      </c>
      <c r="E4" s="10">
        <v>8</v>
      </c>
      <c r="F4">
        <v>8</v>
      </c>
      <c r="G4">
        <v>0</v>
      </c>
      <c r="H4">
        <v>0</v>
      </c>
      <c r="I4" s="10">
        <v>0</v>
      </c>
      <c r="K4" s="10">
        <v>3</v>
      </c>
      <c r="L4" s="11">
        <v>0.25806451612903225</v>
      </c>
      <c r="M4" s="7">
        <v>8</v>
      </c>
      <c r="N4" s="6">
        <v>1</v>
      </c>
      <c r="Q4" t="s">
        <v>0</v>
      </c>
      <c r="R4" t="s">
        <v>1</v>
      </c>
      <c r="T4" t="s">
        <v>13</v>
      </c>
      <c r="U4" t="s">
        <v>14</v>
      </c>
    </row>
    <row r="5" spans="2:21" x14ac:dyDescent="0.4">
      <c r="B5" s="10">
        <v>4</v>
      </c>
      <c r="C5" s="7">
        <f>Tabelle1[[#This Row],[Cdet]]+Tabelle1[[#This Row],[Mdet]]+Tabelle1[[#This Row],[Ndet]]</f>
        <v>9</v>
      </c>
      <c r="D5">
        <v>22</v>
      </c>
      <c r="E5" s="10">
        <v>10</v>
      </c>
      <c r="F5">
        <v>9</v>
      </c>
      <c r="G5">
        <v>0</v>
      </c>
      <c r="H5">
        <v>0</v>
      </c>
      <c r="I5" s="10">
        <v>1</v>
      </c>
      <c r="K5" s="10">
        <v>4</v>
      </c>
      <c r="L5" s="11">
        <v>0.3125</v>
      </c>
      <c r="M5" s="7">
        <v>9</v>
      </c>
      <c r="N5" s="6">
        <v>1</v>
      </c>
      <c r="Q5" t="s">
        <v>2</v>
      </c>
      <c r="R5" t="s">
        <v>18</v>
      </c>
      <c r="T5" t="s">
        <v>16</v>
      </c>
      <c r="U5" t="s">
        <v>15</v>
      </c>
    </row>
    <row r="6" spans="2:21" x14ac:dyDescent="0.4">
      <c r="B6" s="10">
        <v>5</v>
      </c>
      <c r="C6" s="7">
        <f>Tabelle1[[#This Row],[Cdet]]+Tabelle1[[#This Row],[Mdet]]+Tabelle1[[#This Row],[Ndet]]</f>
        <v>9</v>
      </c>
      <c r="D6">
        <v>19</v>
      </c>
      <c r="E6" s="10">
        <v>9</v>
      </c>
      <c r="F6">
        <v>8</v>
      </c>
      <c r="G6">
        <v>1</v>
      </c>
      <c r="H6">
        <v>0</v>
      </c>
      <c r="I6" s="10">
        <v>0</v>
      </c>
      <c r="K6" s="10">
        <v>5</v>
      </c>
      <c r="L6" s="11">
        <v>0.32142857142857145</v>
      </c>
      <c r="M6" s="7">
        <v>9</v>
      </c>
      <c r="N6" s="6">
        <v>0.88888888888888884</v>
      </c>
      <c r="Q6" t="s">
        <v>5</v>
      </c>
      <c r="R6" t="s">
        <v>6</v>
      </c>
    </row>
    <row r="7" spans="2:21" x14ac:dyDescent="0.4">
      <c r="B7" s="10">
        <v>6</v>
      </c>
      <c r="C7" s="7">
        <f>Tabelle1[[#This Row],[Cdet]]+Tabelle1[[#This Row],[Mdet]]+Tabelle1[[#This Row],[Ndet]]</f>
        <v>11</v>
      </c>
      <c r="D7">
        <v>26</v>
      </c>
      <c r="E7" s="10">
        <v>11</v>
      </c>
      <c r="F7">
        <v>10</v>
      </c>
      <c r="G7">
        <v>1</v>
      </c>
      <c r="H7">
        <v>0</v>
      </c>
      <c r="I7" s="10">
        <v>0</v>
      </c>
      <c r="K7" s="10">
        <v>6</v>
      </c>
      <c r="L7" s="11">
        <v>0.29729729729729731</v>
      </c>
      <c r="M7" s="7">
        <v>11</v>
      </c>
      <c r="N7" s="6">
        <v>0.90909090909090906</v>
      </c>
      <c r="Q7" t="s">
        <v>7</v>
      </c>
      <c r="R7" t="s">
        <v>9</v>
      </c>
    </row>
    <row r="8" spans="2:21" x14ac:dyDescent="0.4">
      <c r="B8" s="10">
        <v>7</v>
      </c>
      <c r="C8" s="7">
        <f>Tabelle1[[#This Row],[Cdet]]+Tabelle1[[#This Row],[Mdet]]+Tabelle1[[#This Row],[Ndet]]</f>
        <v>8</v>
      </c>
      <c r="D8">
        <v>18</v>
      </c>
      <c r="E8" s="10">
        <v>8</v>
      </c>
      <c r="F8">
        <v>8</v>
      </c>
      <c r="G8">
        <v>0</v>
      </c>
      <c r="H8">
        <v>0</v>
      </c>
      <c r="I8" s="10">
        <v>0</v>
      </c>
      <c r="K8" s="10">
        <v>7</v>
      </c>
      <c r="L8" s="11">
        <v>0.30769230769230771</v>
      </c>
      <c r="M8" s="7">
        <v>8</v>
      </c>
      <c r="N8" s="6">
        <v>1</v>
      </c>
      <c r="Q8" t="s">
        <v>8</v>
      </c>
      <c r="R8" t="s">
        <v>10</v>
      </c>
    </row>
    <row r="9" spans="2:21" x14ac:dyDescent="0.4">
      <c r="B9" s="10">
        <v>8</v>
      </c>
      <c r="C9" s="7">
        <f>Tabelle1[[#This Row],[Cdet]]+Tabelle1[[#This Row],[Mdet]]+Tabelle1[[#This Row],[Ndet]]</f>
        <v>5</v>
      </c>
      <c r="D9">
        <v>24</v>
      </c>
      <c r="E9" s="10">
        <v>5</v>
      </c>
      <c r="F9">
        <v>5</v>
      </c>
      <c r="G9">
        <v>0</v>
      </c>
      <c r="H9">
        <v>0</v>
      </c>
      <c r="I9" s="10">
        <v>0</v>
      </c>
      <c r="K9" s="10">
        <v>8</v>
      </c>
      <c r="L9" s="11">
        <v>0.17241379310344829</v>
      </c>
      <c r="M9" s="7">
        <v>5</v>
      </c>
      <c r="N9" s="6">
        <v>1</v>
      </c>
      <c r="Q9" t="s">
        <v>11</v>
      </c>
      <c r="R9" t="s">
        <v>12</v>
      </c>
    </row>
    <row r="10" spans="2:21" x14ac:dyDescent="0.4">
      <c r="B10" s="10">
        <v>9</v>
      </c>
      <c r="C10" s="7">
        <f>Tabelle1[[#This Row],[Cdet]]+Tabelle1[[#This Row],[Mdet]]+Tabelle1[[#This Row],[Ndet]]</f>
        <v>11</v>
      </c>
      <c r="D10">
        <v>35</v>
      </c>
      <c r="E10" s="10">
        <v>12</v>
      </c>
      <c r="F10">
        <v>11</v>
      </c>
      <c r="G10">
        <v>0</v>
      </c>
      <c r="H10">
        <v>0</v>
      </c>
      <c r="I10" s="10">
        <v>1</v>
      </c>
      <c r="K10" s="10">
        <v>9</v>
      </c>
      <c r="L10" s="11">
        <v>0.25531914893617019</v>
      </c>
      <c r="M10" s="7">
        <v>11</v>
      </c>
      <c r="N10" s="6">
        <v>1</v>
      </c>
    </row>
    <row r="11" spans="2:21" x14ac:dyDescent="0.4">
      <c r="B11" s="10">
        <v>10</v>
      </c>
      <c r="C11" s="7">
        <f>Tabelle1[[#This Row],[Cdet]]+Tabelle1[[#This Row],[Mdet]]+Tabelle1[[#This Row],[Ndet]]</f>
        <v>7</v>
      </c>
      <c r="D11">
        <v>13</v>
      </c>
      <c r="E11" s="10">
        <v>7</v>
      </c>
      <c r="F11">
        <v>7</v>
      </c>
      <c r="G11">
        <v>0</v>
      </c>
      <c r="H11">
        <v>0</v>
      </c>
      <c r="I11" s="10">
        <v>0</v>
      </c>
      <c r="K11" s="10">
        <v>10</v>
      </c>
      <c r="L11" s="11">
        <v>0.35</v>
      </c>
      <c r="M11" s="7">
        <v>7</v>
      </c>
      <c r="N11" s="6">
        <v>1</v>
      </c>
    </row>
    <row r="12" spans="2:21" x14ac:dyDescent="0.4">
      <c r="B12" s="10">
        <v>11</v>
      </c>
      <c r="C12" s="7">
        <f>Tabelle1[[#This Row],[Cdet]]+Tabelle1[[#This Row],[Mdet]]+Tabelle1[[#This Row],[Ndet]]</f>
        <v>8</v>
      </c>
      <c r="D12">
        <v>24</v>
      </c>
      <c r="E12" s="10">
        <v>9</v>
      </c>
      <c r="F12">
        <v>8</v>
      </c>
      <c r="G12">
        <v>0</v>
      </c>
      <c r="H12">
        <v>0</v>
      </c>
      <c r="I12" s="10">
        <v>1</v>
      </c>
      <c r="K12" s="10">
        <v>11</v>
      </c>
      <c r="L12" s="11">
        <v>0.27272727272727271</v>
      </c>
      <c r="M12" s="7">
        <v>8</v>
      </c>
      <c r="N12" s="6">
        <v>1</v>
      </c>
    </row>
    <row r="13" spans="2:21" x14ac:dyDescent="0.4">
      <c r="B13" s="10">
        <v>12</v>
      </c>
      <c r="C13" s="7">
        <f>Tabelle1[[#This Row],[Cdet]]+Tabelle1[[#This Row],[Mdet]]+Tabelle1[[#This Row],[Ndet]]</f>
        <v>6</v>
      </c>
      <c r="D13">
        <v>35</v>
      </c>
      <c r="E13" s="10">
        <v>5</v>
      </c>
      <c r="F13">
        <v>4</v>
      </c>
      <c r="G13">
        <v>0</v>
      </c>
      <c r="H13">
        <v>2</v>
      </c>
      <c r="I13" s="10">
        <v>1</v>
      </c>
      <c r="K13" s="10">
        <v>12</v>
      </c>
      <c r="L13" s="11">
        <v>0.125</v>
      </c>
      <c r="M13" s="7">
        <v>6</v>
      </c>
      <c r="N13" s="6">
        <v>0.66666666666666663</v>
      </c>
    </row>
    <row r="14" spans="2:21" x14ac:dyDescent="0.4">
      <c r="B14" s="10">
        <v>13</v>
      </c>
      <c r="C14" s="7">
        <f>Tabelle1[[#This Row],[Cdet]]+Tabelle1[[#This Row],[Mdet]]+Tabelle1[[#This Row],[Ndet]]</f>
        <v>5</v>
      </c>
      <c r="D14">
        <v>15</v>
      </c>
      <c r="E14" s="10">
        <v>6</v>
      </c>
      <c r="F14">
        <v>5</v>
      </c>
      <c r="G14">
        <v>0</v>
      </c>
      <c r="H14">
        <v>0</v>
      </c>
      <c r="I14" s="10">
        <v>1</v>
      </c>
      <c r="K14" s="10">
        <v>13</v>
      </c>
      <c r="L14" s="11">
        <v>0.2857142857142857</v>
      </c>
      <c r="M14" s="7">
        <v>5</v>
      </c>
      <c r="N14" s="6">
        <v>1</v>
      </c>
    </row>
    <row r="15" spans="2:21" x14ac:dyDescent="0.4">
      <c r="B15" s="10">
        <v>14</v>
      </c>
      <c r="C15" s="7">
        <f>Tabelle1[[#This Row],[Cdet]]+Tabelle1[[#This Row],[Mdet]]+Tabelle1[[#This Row],[Ndet]]</f>
        <v>7</v>
      </c>
      <c r="D15">
        <v>21</v>
      </c>
      <c r="E15" s="10">
        <v>9</v>
      </c>
      <c r="F15">
        <v>6</v>
      </c>
      <c r="G15">
        <v>1</v>
      </c>
      <c r="H15">
        <v>0</v>
      </c>
      <c r="I15" s="10">
        <v>2</v>
      </c>
      <c r="K15" s="10">
        <v>14</v>
      </c>
      <c r="L15" s="11">
        <v>0.3</v>
      </c>
      <c r="M15" s="7">
        <v>7</v>
      </c>
      <c r="N15" s="6">
        <v>0.8571428571428571</v>
      </c>
    </row>
    <row r="16" spans="2:21" x14ac:dyDescent="0.4">
      <c r="B16" s="10">
        <v>15</v>
      </c>
      <c r="C16" s="7">
        <f>Tabelle1[[#This Row],[Cdet]]+Tabelle1[[#This Row],[Mdet]]+Tabelle1[[#This Row],[Ndet]]</f>
        <v>7</v>
      </c>
      <c r="D16">
        <v>17</v>
      </c>
      <c r="E16" s="10">
        <v>6</v>
      </c>
      <c r="F16">
        <v>6</v>
      </c>
      <c r="G16">
        <v>0</v>
      </c>
      <c r="H16">
        <v>1</v>
      </c>
      <c r="I16" s="10">
        <v>0</v>
      </c>
      <c r="K16" s="10">
        <v>15</v>
      </c>
      <c r="L16" s="11">
        <v>0.2608695652173913</v>
      </c>
      <c r="M16" s="7">
        <v>7</v>
      </c>
      <c r="N16" s="6">
        <v>0.8571428571428571</v>
      </c>
    </row>
    <row r="17" spans="2:14" x14ac:dyDescent="0.4">
      <c r="B17" s="10">
        <v>16</v>
      </c>
      <c r="C17" s="7">
        <f>Tabelle1[[#This Row],[Cdet]]+Tabelle1[[#This Row],[Mdet]]+Tabelle1[[#This Row],[Ndet]]</f>
        <v>6</v>
      </c>
      <c r="D17">
        <v>22</v>
      </c>
      <c r="E17" s="10">
        <v>7</v>
      </c>
      <c r="F17">
        <v>5</v>
      </c>
      <c r="G17">
        <v>0</v>
      </c>
      <c r="H17">
        <v>1</v>
      </c>
      <c r="I17" s="10">
        <v>2</v>
      </c>
      <c r="K17" s="10">
        <v>16</v>
      </c>
      <c r="L17" s="11">
        <v>0.2413793103448276</v>
      </c>
      <c r="M17" s="7">
        <v>6</v>
      </c>
      <c r="N17" s="6">
        <v>0.83333333333333337</v>
      </c>
    </row>
    <row r="18" spans="2:14" x14ac:dyDescent="0.4">
      <c r="B18" s="10">
        <v>17</v>
      </c>
      <c r="C18" s="7">
        <f>Tabelle1[[#This Row],[Cdet]]+Tabelle1[[#This Row],[Mdet]]+Tabelle1[[#This Row],[Ndet]]</f>
        <v>9</v>
      </c>
      <c r="D18">
        <v>25</v>
      </c>
      <c r="E18" s="10">
        <v>10</v>
      </c>
      <c r="F18">
        <v>9</v>
      </c>
      <c r="G18">
        <v>0</v>
      </c>
      <c r="H18">
        <v>0</v>
      </c>
      <c r="I18" s="10">
        <v>1</v>
      </c>
      <c r="K18" s="10">
        <v>17</v>
      </c>
      <c r="L18" s="11">
        <v>0.2857142857142857</v>
      </c>
      <c r="M18" s="7">
        <v>9</v>
      </c>
      <c r="N18" s="6">
        <v>1</v>
      </c>
    </row>
    <row r="19" spans="2:14" x14ac:dyDescent="0.4">
      <c r="B19" s="10">
        <v>18</v>
      </c>
      <c r="C19" s="7">
        <f>Tabelle1[[#This Row],[Cdet]]+Tabelle1[[#This Row],[Mdet]]+Tabelle1[[#This Row],[Ndet]]</f>
        <v>7</v>
      </c>
      <c r="D19">
        <v>28</v>
      </c>
      <c r="E19" s="10">
        <v>7</v>
      </c>
      <c r="F19">
        <v>6</v>
      </c>
      <c r="G19">
        <v>0</v>
      </c>
      <c r="H19">
        <v>1</v>
      </c>
      <c r="I19" s="10">
        <v>1</v>
      </c>
      <c r="K19" s="10">
        <v>18</v>
      </c>
      <c r="L19" s="11">
        <v>0.2</v>
      </c>
      <c r="M19" s="7">
        <v>7</v>
      </c>
      <c r="N19" s="6">
        <v>0.8571428571428571</v>
      </c>
    </row>
    <row r="20" spans="2:14" x14ac:dyDescent="0.4">
      <c r="B20" s="10">
        <v>19</v>
      </c>
      <c r="C20" s="7">
        <f>Tabelle1[[#This Row],[Cdet]]+Tabelle1[[#This Row],[Mdet]]+Tabelle1[[#This Row],[Ndet]]</f>
        <v>7</v>
      </c>
      <c r="D20">
        <v>24</v>
      </c>
      <c r="E20" s="10">
        <v>7</v>
      </c>
      <c r="F20">
        <v>6</v>
      </c>
      <c r="G20">
        <v>0</v>
      </c>
      <c r="H20">
        <v>1</v>
      </c>
      <c r="I20" s="10">
        <v>1</v>
      </c>
      <c r="K20" s="10">
        <v>19</v>
      </c>
      <c r="L20" s="11">
        <v>0.22580645161290322</v>
      </c>
      <c r="M20" s="7">
        <v>7</v>
      </c>
      <c r="N20" s="6">
        <v>0.8571428571428571</v>
      </c>
    </row>
    <row r="21" spans="2:14" x14ac:dyDescent="0.4">
      <c r="B21" s="10">
        <v>20</v>
      </c>
      <c r="C21" s="7">
        <f>Tabelle1[[#This Row],[Cdet]]+Tabelle1[[#This Row],[Mdet]]+Tabelle1[[#This Row],[Ndet]]</f>
        <v>7</v>
      </c>
      <c r="D21">
        <v>22</v>
      </c>
      <c r="E21" s="10">
        <v>6</v>
      </c>
      <c r="F21">
        <v>5</v>
      </c>
      <c r="G21">
        <v>0</v>
      </c>
      <c r="H21">
        <v>2</v>
      </c>
      <c r="I21" s="10">
        <v>1</v>
      </c>
      <c r="K21" s="10">
        <v>20</v>
      </c>
      <c r="L21" s="11">
        <v>0.21428571428571427</v>
      </c>
      <c r="M21" s="7">
        <v>7</v>
      </c>
      <c r="N21" s="6">
        <v>0.7142857142857143</v>
      </c>
    </row>
    <row r="22" spans="2:14" x14ac:dyDescent="0.4">
      <c r="B22" s="10">
        <v>21</v>
      </c>
      <c r="C22" s="7">
        <f>Tabelle1[[#This Row],[Cdet]]+Tabelle1[[#This Row],[Mdet]]+Tabelle1[[#This Row],[Ndet]]</f>
        <v>9</v>
      </c>
      <c r="D22">
        <v>24</v>
      </c>
      <c r="E22" s="10">
        <v>10</v>
      </c>
      <c r="F22">
        <v>9</v>
      </c>
      <c r="G22">
        <v>0</v>
      </c>
      <c r="H22">
        <v>0</v>
      </c>
      <c r="I22" s="10">
        <v>1</v>
      </c>
      <c r="K22" s="10">
        <v>21</v>
      </c>
      <c r="L22" s="11">
        <v>0.29411764705882354</v>
      </c>
      <c r="M22" s="7">
        <v>9</v>
      </c>
      <c r="N22" s="6">
        <v>1</v>
      </c>
    </row>
    <row r="23" spans="2:14" x14ac:dyDescent="0.4">
      <c r="B23" s="10">
        <v>22</v>
      </c>
      <c r="C23" s="7">
        <f>Tabelle1[[#This Row],[Cdet]]+Tabelle1[[#This Row],[Mdet]]+Tabelle1[[#This Row],[Ndet]]</f>
        <v>8</v>
      </c>
      <c r="D23">
        <v>30</v>
      </c>
      <c r="E23" s="10">
        <v>9</v>
      </c>
      <c r="F23">
        <v>7</v>
      </c>
      <c r="G23">
        <v>1</v>
      </c>
      <c r="H23">
        <v>0</v>
      </c>
      <c r="I23" s="10">
        <v>0</v>
      </c>
      <c r="K23" s="10">
        <v>22</v>
      </c>
      <c r="L23" s="11">
        <v>0.23076923076923078</v>
      </c>
      <c r="M23" s="7">
        <v>8</v>
      </c>
      <c r="N23" s="6">
        <v>0.875</v>
      </c>
    </row>
    <row r="24" spans="2:14" x14ac:dyDescent="0.4">
      <c r="B24" s="10">
        <v>23</v>
      </c>
      <c r="C24" s="7">
        <f>Tabelle1[[#This Row],[Cdet]]+Tabelle1[[#This Row],[Mdet]]+Tabelle1[[#This Row],[Ndet]]</f>
        <v>9</v>
      </c>
      <c r="D24">
        <v>25</v>
      </c>
      <c r="E24" s="10">
        <v>9</v>
      </c>
      <c r="F24">
        <v>9</v>
      </c>
      <c r="G24">
        <v>0</v>
      </c>
      <c r="H24">
        <v>0</v>
      </c>
      <c r="I24" s="10">
        <v>0</v>
      </c>
      <c r="K24" s="10">
        <v>23</v>
      </c>
      <c r="L24" s="11">
        <v>0.26470588235294118</v>
      </c>
      <c r="M24" s="7">
        <v>9</v>
      </c>
      <c r="N24" s="6">
        <v>1</v>
      </c>
    </row>
    <row r="25" spans="2:14" x14ac:dyDescent="0.4">
      <c r="B25" s="10">
        <v>24</v>
      </c>
      <c r="C25" s="7">
        <f>Tabelle1[[#This Row],[Cdet]]+Tabelle1[[#This Row],[Mdet]]+Tabelle1[[#This Row],[Ndet]]</f>
        <v>7</v>
      </c>
      <c r="D25">
        <v>13</v>
      </c>
      <c r="E25" s="10">
        <v>7</v>
      </c>
      <c r="F25">
        <v>6</v>
      </c>
      <c r="G25">
        <v>1</v>
      </c>
      <c r="H25">
        <v>0</v>
      </c>
      <c r="I25" s="10">
        <v>0</v>
      </c>
      <c r="K25" s="10">
        <v>24</v>
      </c>
      <c r="L25" s="11">
        <v>0.35</v>
      </c>
      <c r="M25" s="7">
        <v>7</v>
      </c>
      <c r="N25" s="6">
        <v>0.8571428571428571</v>
      </c>
    </row>
    <row r="26" spans="2:14" x14ac:dyDescent="0.4">
      <c r="B26" s="10">
        <v>25</v>
      </c>
      <c r="C26" s="7">
        <f>Tabelle1[[#This Row],[Cdet]]+Tabelle1[[#This Row],[Mdet]]+Tabelle1[[#This Row],[Ndet]]</f>
        <v>9</v>
      </c>
      <c r="D26">
        <v>36</v>
      </c>
      <c r="E26" s="10">
        <v>9</v>
      </c>
      <c r="F26">
        <v>8</v>
      </c>
      <c r="G26">
        <v>1</v>
      </c>
      <c r="H26">
        <v>0</v>
      </c>
      <c r="I26" s="10">
        <v>0</v>
      </c>
      <c r="K26" s="10">
        <v>25</v>
      </c>
      <c r="L26" s="11">
        <v>0.2</v>
      </c>
      <c r="M26" s="7">
        <v>9</v>
      </c>
      <c r="N26" s="6">
        <v>0.88888888888888884</v>
      </c>
    </row>
    <row r="27" spans="2:14" x14ac:dyDescent="0.4">
      <c r="B27" s="10">
        <v>26</v>
      </c>
      <c r="C27" s="7">
        <f>Tabelle1[[#This Row],[Cdet]]+Tabelle1[[#This Row],[Mdet]]+Tabelle1[[#This Row],[Ndet]]</f>
        <v>7</v>
      </c>
      <c r="D27">
        <v>32</v>
      </c>
      <c r="E27" s="10">
        <v>10</v>
      </c>
      <c r="F27">
        <v>6</v>
      </c>
      <c r="G27">
        <v>1</v>
      </c>
      <c r="H27">
        <v>0</v>
      </c>
      <c r="I27" s="10">
        <v>2</v>
      </c>
      <c r="K27" s="10">
        <v>26</v>
      </c>
      <c r="L27" s="11">
        <v>0.23809523809523808</v>
      </c>
      <c r="M27" s="7">
        <v>7</v>
      </c>
      <c r="N27" s="6">
        <v>0.8571428571428571</v>
      </c>
    </row>
    <row r="28" spans="2:14" x14ac:dyDescent="0.4">
      <c r="B28" s="10">
        <v>27</v>
      </c>
      <c r="C28" s="7">
        <f>Tabelle1[[#This Row],[Cdet]]+Tabelle1[[#This Row],[Mdet]]+Tabelle1[[#This Row],[Ndet]]</f>
        <v>8</v>
      </c>
      <c r="D28">
        <v>29</v>
      </c>
      <c r="E28" s="10">
        <v>7</v>
      </c>
      <c r="F28">
        <v>7</v>
      </c>
      <c r="G28">
        <v>0</v>
      </c>
      <c r="H28">
        <v>1</v>
      </c>
      <c r="I28" s="10">
        <v>0</v>
      </c>
      <c r="K28" s="10">
        <v>27</v>
      </c>
      <c r="L28" s="11">
        <v>0.19444444444444445</v>
      </c>
      <c r="M28" s="7">
        <v>8</v>
      </c>
      <c r="N28" s="6">
        <v>0.875</v>
      </c>
    </row>
    <row r="29" spans="2:14" x14ac:dyDescent="0.4">
      <c r="B29" s="10">
        <v>28</v>
      </c>
      <c r="C29" s="7">
        <f>Tabelle1[[#This Row],[Cdet]]+Tabelle1[[#This Row],[Mdet]]+Tabelle1[[#This Row],[Ndet]]</f>
        <v>8</v>
      </c>
      <c r="D29">
        <v>36</v>
      </c>
      <c r="E29" s="10">
        <v>8</v>
      </c>
      <c r="F29">
        <v>6</v>
      </c>
      <c r="G29">
        <v>2</v>
      </c>
      <c r="H29">
        <v>0</v>
      </c>
      <c r="I29" s="10">
        <v>0</v>
      </c>
      <c r="K29" s="10">
        <v>28</v>
      </c>
      <c r="L29" s="11">
        <v>0.18181818181818182</v>
      </c>
      <c r="M29" s="7">
        <v>8</v>
      </c>
      <c r="N29" s="6">
        <v>0.75</v>
      </c>
    </row>
    <row r="30" spans="2:14" x14ac:dyDescent="0.4">
      <c r="B30" s="10">
        <v>29</v>
      </c>
      <c r="C30" s="7">
        <f>Tabelle1[[#This Row],[Cdet]]+Tabelle1[[#This Row],[Mdet]]+Tabelle1[[#This Row],[Ndet]]</f>
        <v>7</v>
      </c>
      <c r="D30">
        <v>28</v>
      </c>
      <c r="E30" s="10">
        <v>7</v>
      </c>
      <c r="F30">
        <v>6</v>
      </c>
      <c r="G30">
        <v>1</v>
      </c>
      <c r="H30">
        <v>0</v>
      </c>
      <c r="I30" s="10">
        <v>0</v>
      </c>
      <c r="K30" s="10">
        <v>29</v>
      </c>
      <c r="L30" s="11">
        <v>0.2</v>
      </c>
      <c r="M30" s="7">
        <v>7</v>
      </c>
      <c r="N30" s="6">
        <v>0.8571428571428571</v>
      </c>
    </row>
    <row r="31" spans="2:14" x14ac:dyDescent="0.4">
      <c r="B31" s="10">
        <v>30</v>
      </c>
      <c r="C31" s="8">
        <f>Tabelle1[[#This Row],[Cdet]]+Tabelle1[[#This Row],[Mdet]]+Tabelle1[[#This Row],[Ndet]]</f>
        <v>8</v>
      </c>
      <c r="D31" s="5">
        <v>29</v>
      </c>
      <c r="E31" s="10">
        <v>8</v>
      </c>
      <c r="F31" s="5">
        <v>7</v>
      </c>
      <c r="G31" s="5">
        <v>1</v>
      </c>
      <c r="H31" s="5">
        <v>0</v>
      </c>
      <c r="I31" s="10">
        <v>0</v>
      </c>
      <c r="K31" s="10">
        <v>30</v>
      </c>
      <c r="L31" s="11">
        <v>0.21621621621621623</v>
      </c>
      <c r="M31" s="8">
        <v>8</v>
      </c>
      <c r="N31" s="6">
        <v>0.875</v>
      </c>
    </row>
    <row r="32" spans="2:14" x14ac:dyDescent="0.4">
      <c r="B32" t="s">
        <v>21</v>
      </c>
      <c r="C32" s="3"/>
      <c r="F32" s="12"/>
      <c r="G32" s="1">
        <f>SUM(Tabelle1[Mdet])/SUM(Tabelle1[ELEM])</f>
        <v>4.8034934497816595E-2</v>
      </c>
      <c r="H32" s="1">
        <f>SUM(Tabelle1[Ndet])/SUM(Tabelle1[ELEM])</f>
        <v>3.9301310043668124E-2</v>
      </c>
      <c r="I32" s="1">
        <f>SUM(Tabelle1[Pdet])/SUM(Tabelle1[ELEM])</f>
        <v>7.4235807860262015E-2</v>
      </c>
      <c r="K32" t="s">
        <v>20</v>
      </c>
      <c r="L32" s="6">
        <f>AVERAGE(Tabelle13[SR%])</f>
        <v>0.25324163087253254</v>
      </c>
      <c r="M32" s="4"/>
      <c r="N32" s="3">
        <f>AVERAGE(N2:N31)</f>
        <v>0.90920514670514696</v>
      </c>
    </row>
    <row r="33" spans="12:12" x14ac:dyDescent="0.4">
      <c r="L33" s="6"/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tabSelected="1" topLeftCell="B1" zoomScale="90" zoomScaleNormal="90" workbookViewId="0">
      <pane ySplit="1" topLeftCell="A3" activePane="bottomLeft" state="frozen"/>
      <selection pane="bottomLeft" activeCell="S14" sqref="S14"/>
    </sheetView>
  </sheetViews>
  <sheetFormatPr baseColWidth="10" defaultRowHeight="14.6" x14ac:dyDescent="0.4"/>
  <cols>
    <col min="2" max="2" width="4.921875" bestFit="1" customWidth="1"/>
    <col min="3" max="3" width="7.69140625" bestFit="1" customWidth="1"/>
    <col min="4" max="4" width="5.3046875" bestFit="1" customWidth="1"/>
    <col min="5" max="5" width="5.23046875" bestFit="1" customWidth="1"/>
    <col min="6" max="6" width="6.921875" bestFit="1" customWidth="1"/>
    <col min="7" max="7" width="7.61328125" bestFit="1" customWidth="1"/>
    <col min="8" max="8" width="7.15234375" bestFit="1" customWidth="1"/>
    <col min="9" max="9" width="6.921875" bestFit="1" customWidth="1"/>
    <col min="11" max="11" width="4.921875" bestFit="1" customWidth="1"/>
    <col min="12" max="12" width="6.53515625" bestFit="1" customWidth="1"/>
    <col min="13" max="13" width="7.69140625" bestFit="1" customWidth="1"/>
    <col min="14" max="14" width="9.07421875" bestFit="1" customWidth="1"/>
    <col min="16" max="16" width="0" hidden="1" customWidth="1"/>
    <col min="17" max="17" width="38.84375" hidden="1" customWidth="1"/>
    <col min="18" max="18" width="27.3828125" hidden="1" customWidth="1"/>
    <col min="20" max="20" width="38.84375" bestFit="1" customWidth="1"/>
    <col min="21" max="21" width="27.3828125" bestFit="1" customWidth="1"/>
  </cols>
  <sheetData>
    <row r="1" spans="2:21" x14ac:dyDescent="0.4">
      <c r="B1" s="9" t="s">
        <v>17</v>
      </c>
      <c r="C1" s="2" t="s">
        <v>13</v>
      </c>
      <c r="D1" s="2" t="s">
        <v>0</v>
      </c>
      <c r="E1" s="9" t="s">
        <v>2</v>
      </c>
      <c r="F1" s="2" t="s">
        <v>5</v>
      </c>
      <c r="G1" s="2" t="s">
        <v>7</v>
      </c>
      <c r="H1" s="2" t="s">
        <v>8</v>
      </c>
      <c r="I1" s="9" t="s">
        <v>11</v>
      </c>
      <c r="K1" s="9" t="s">
        <v>17</v>
      </c>
      <c r="L1" s="9" t="s">
        <v>4</v>
      </c>
      <c r="M1" s="2" t="s">
        <v>13</v>
      </c>
      <c r="N1" s="2" t="s">
        <v>16</v>
      </c>
    </row>
    <row r="2" spans="2:21" x14ac:dyDescent="0.4">
      <c r="B2" s="10">
        <v>1</v>
      </c>
      <c r="C2" s="7">
        <v>6</v>
      </c>
      <c r="D2">
        <v>18</v>
      </c>
      <c r="E2" s="13">
        <v>7</v>
      </c>
      <c r="F2">
        <v>6</v>
      </c>
      <c r="G2">
        <v>0</v>
      </c>
      <c r="H2">
        <v>0</v>
      </c>
      <c r="I2" s="10">
        <v>1</v>
      </c>
      <c r="K2" s="10">
        <v>1</v>
      </c>
      <c r="L2" s="11">
        <v>0.28000000000000003</v>
      </c>
      <c r="M2" s="7">
        <v>6</v>
      </c>
      <c r="N2" s="6">
        <v>1</v>
      </c>
      <c r="Q2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1&amp;6&amp;18&amp;7&amp;6&amp;0&amp;0&amp;1\\ \hline</v>
      </c>
      <c r="R2" t="str">
        <f>Tabelle135[[#This Row],[ID]] &amp; "&amp;" &amp; TEXT(Tabelle135[[#This Row],[SR%]],"0%") &amp; "&amp;" &amp; Tabelle135[[#This Row],[ELEM]] &amp; "&amp;" &amp; TEXT(Tabelle135[[#This Row],[CORR%]],"0%") &amp; "\\ \hline"</f>
        <v>1&amp;28%&amp;6&amp;100%\\ \hline</v>
      </c>
      <c r="T2" t="s">
        <v>24</v>
      </c>
      <c r="U2" t="s">
        <v>54</v>
      </c>
    </row>
    <row r="3" spans="2:21" x14ac:dyDescent="0.4">
      <c r="B3" s="10">
        <v>2</v>
      </c>
      <c r="C3" s="7">
        <v>6</v>
      </c>
      <c r="D3">
        <v>17</v>
      </c>
      <c r="E3" s="10">
        <v>6</v>
      </c>
      <c r="F3">
        <v>6</v>
      </c>
      <c r="G3">
        <v>0</v>
      </c>
      <c r="H3">
        <v>0</v>
      </c>
      <c r="I3" s="10">
        <v>0</v>
      </c>
      <c r="K3" s="10">
        <v>2</v>
      </c>
      <c r="L3" s="11">
        <v>0.2608695652173913</v>
      </c>
      <c r="M3" s="7">
        <v>6</v>
      </c>
      <c r="N3" s="6">
        <v>1</v>
      </c>
      <c r="Q3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2&amp;6&amp;17&amp;6&amp;6&amp;0&amp;0&amp;0\\ \hline</v>
      </c>
      <c r="R3" t="str">
        <f>Tabelle135[[#This Row],[ID]] &amp; "&amp;" &amp; TEXT(Tabelle135[[#This Row],[SR%]],"0%") &amp; "&amp;" &amp; Tabelle135[[#This Row],[ELEM]] &amp; "&amp;" &amp; TEXT(Tabelle135[[#This Row],[CORR%]],"0%") &amp; "\\ \hline"</f>
        <v>2&amp;26%&amp;6&amp;100%\\ \hline</v>
      </c>
      <c r="T3" t="s">
        <v>25</v>
      </c>
      <c r="U3" t="s">
        <v>55</v>
      </c>
    </row>
    <row r="4" spans="2:21" x14ac:dyDescent="0.4">
      <c r="B4" s="10">
        <v>3</v>
      </c>
      <c r="C4" s="7">
        <v>8</v>
      </c>
      <c r="D4">
        <v>23</v>
      </c>
      <c r="E4" s="10">
        <v>8</v>
      </c>
      <c r="F4">
        <v>8</v>
      </c>
      <c r="G4">
        <v>0</v>
      </c>
      <c r="H4">
        <v>0</v>
      </c>
      <c r="I4" s="10">
        <v>0</v>
      </c>
      <c r="K4" s="10">
        <v>3</v>
      </c>
      <c r="L4" s="11">
        <v>0.25806451612903225</v>
      </c>
      <c r="M4" s="7">
        <v>8</v>
      </c>
      <c r="N4" s="6">
        <v>1</v>
      </c>
      <c r="Q4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3&amp;8&amp;23&amp;8&amp;8&amp;0&amp;0&amp;0\\ \hline</v>
      </c>
      <c r="R4" t="str">
        <f>Tabelle135[[#This Row],[ID]] &amp; "&amp;" &amp; TEXT(Tabelle135[[#This Row],[SR%]],"0%") &amp; "&amp;" &amp; Tabelle135[[#This Row],[ELEM]] &amp; "&amp;" &amp; TEXT(Tabelle135[[#This Row],[CORR%]],"0%") &amp; "\\ \hline"</f>
        <v>3&amp;26%&amp;8&amp;100%\\ \hline</v>
      </c>
      <c r="T4" t="s">
        <v>26</v>
      </c>
      <c r="U4" t="s">
        <v>56</v>
      </c>
    </row>
    <row r="5" spans="2:21" x14ac:dyDescent="0.4">
      <c r="B5" s="10">
        <v>4</v>
      </c>
      <c r="C5" s="7">
        <v>9</v>
      </c>
      <c r="D5">
        <v>22</v>
      </c>
      <c r="E5" s="10">
        <v>10</v>
      </c>
      <c r="F5">
        <v>9</v>
      </c>
      <c r="G5">
        <v>0</v>
      </c>
      <c r="H5">
        <v>0</v>
      </c>
      <c r="I5" s="10">
        <v>1</v>
      </c>
      <c r="K5" s="10">
        <v>4</v>
      </c>
      <c r="L5" s="11">
        <v>0.3125</v>
      </c>
      <c r="M5" s="7">
        <v>9</v>
      </c>
      <c r="N5" s="6">
        <v>1</v>
      </c>
      <c r="Q5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4&amp;9&amp;22&amp;10&amp;9&amp;0&amp;0&amp;1\\ \hline</v>
      </c>
      <c r="R5" t="str">
        <f>Tabelle135[[#This Row],[ID]] &amp; "&amp;" &amp; TEXT(Tabelle135[[#This Row],[SR%]],"0%") &amp; "&amp;" &amp; Tabelle135[[#This Row],[ELEM]] &amp; "&amp;" &amp; TEXT(Tabelle135[[#This Row],[CORR%]],"0%") &amp; "\\ \hline"</f>
        <v>4&amp;31%&amp;9&amp;100%\\ \hline</v>
      </c>
      <c r="T5" t="s">
        <v>27</v>
      </c>
      <c r="U5" t="s">
        <v>57</v>
      </c>
    </row>
    <row r="6" spans="2:21" x14ac:dyDescent="0.4">
      <c r="B6" s="10">
        <v>5</v>
      </c>
      <c r="C6" s="7">
        <v>9</v>
      </c>
      <c r="D6">
        <v>19</v>
      </c>
      <c r="E6" s="10">
        <v>9</v>
      </c>
      <c r="F6">
        <v>8</v>
      </c>
      <c r="G6">
        <v>1</v>
      </c>
      <c r="H6">
        <v>0</v>
      </c>
      <c r="I6" s="10">
        <v>0</v>
      </c>
      <c r="K6" s="10">
        <v>5</v>
      </c>
      <c r="L6" s="11">
        <v>0.32142857142857145</v>
      </c>
      <c r="M6" s="7">
        <v>9</v>
      </c>
      <c r="N6" s="6">
        <v>0.88888888888888884</v>
      </c>
      <c r="Q6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5&amp;9&amp;19&amp;9&amp;8&amp;1&amp;0&amp;0\\ \hline</v>
      </c>
      <c r="R6" t="str">
        <f>Tabelle135[[#This Row],[ID]] &amp; "&amp;" &amp; TEXT(Tabelle135[[#This Row],[SR%]],"0%") &amp; "&amp;" &amp; Tabelle135[[#This Row],[ELEM]] &amp; "&amp;" &amp; TEXT(Tabelle135[[#This Row],[CORR%]],"0%") &amp; "\\ \hline"</f>
        <v>5&amp;32%&amp;9&amp;89%\\ \hline</v>
      </c>
      <c r="T6" t="s">
        <v>28</v>
      </c>
      <c r="U6" t="s">
        <v>58</v>
      </c>
    </row>
    <row r="7" spans="2:21" x14ac:dyDescent="0.4">
      <c r="B7" s="10">
        <v>6</v>
      </c>
      <c r="C7" s="7">
        <v>11</v>
      </c>
      <c r="D7">
        <v>26</v>
      </c>
      <c r="E7" s="10">
        <v>11</v>
      </c>
      <c r="F7">
        <v>10</v>
      </c>
      <c r="G7">
        <v>1</v>
      </c>
      <c r="H7">
        <v>0</v>
      </c>
      <c r="I7" s="10">
        <v>0</v>
      </c>
      <c r="K7" s="10">
        <v>6</v>
      </c>
      <c r="L7" s="11">
        <v>0.29729729729729731</v>
      </c>
      <c r="M7" s="7">
        <v>11</v>
      </c>
      <c r="N7" s="6">
        <v>0.90909090909090906</v>
      </c>
      <c r="Q7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6&amp;11&amp;26&amp;11&amp;10&amp;1&amp;0&amp;0\\ \hline</v>
      </c>
      <c r="R7" t="str">
        <f>Tabelle135[[#This Row],[ID]] &amp; "&amp;" &amp; TEXT(Tabelle135[[#This Row],[SR%]],"0%") &amp; "&amp;" &amp; Tabelle135[[#This Row],[ELEM]] &amp; "&amp;" &amp; TEXT(Tabelle135[[#This Row],[CORR%]],"0%") &amp; "\\ \hline"</f>
        <v>6&amp;30%&amp;11&amp;91%\\ \hline</v>
      </c>
      <c r="T7" t="s">
        <v>29</v>
      </c>
      <c r="U7" t="s">
        <v>59</v>
      </c>
    </row>
    <row r="8" spans="2:21" x14ac:dyDescent="0.4">
      <c r="B8" s="10">
        <v>7</v>
      </c>
      <c r="C8" s="7">
        <v>8</v>
      </c>
      <c r="D8">
        <v>18</v>
      </c>
      <c r="E8" s="10">
        <v>8</v>
      </c>
      <c r="F8">
        <v>8</v>
      </c>
      <c r="G8">
        <v>0</v>
      </c>
      <c r="H8">
        <v>0</v>
      </c>
      <c r="I8" s="10">
        <v>0</v>
      </c>
      <c r="K8" s="10">
        <v>7</v>
      </c>
      <c r="L8" s="11">
        <v>0.30769230769230771</v>
      </c>
      <c r="M8" s="7">
        <v>8</v>
      </c>
      <c r="N8" s="6">
        <v>1</v>
      </c>
      <c r="Q8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7&amp;8&amp;18&amp;8&amp;8&amp;0&amp;0&amp;0\\ \hline</v>
      </c>
      <c r="R8" t="str">
        <f>Tabelle135[[#This Row],[ID]] &amp; "&amp;" &amp; TEXT(Tabelle135[[#This Row],[SR%]],"0%") &amp; "&amp;" &amp; Tabelle135[[#This Row],[ELEM]] &amp; "&amp;" &amp; TEXT(Tabelle135[[#This Row],[CORR%]],"0%") &amp; "\\ \hline"</f>
        <v>7&amp;31%&amp;8&amp;100%\\ \hline</v>
      </c>
      <c r="T8" t="s">
        <v>30</v>
      </c>
      <c r="U8" t="s">
        <v>60</v>
      </c>
    </row>
    <row r="9" spans="2:21" x14ac:dyDescent="0.4">
      <c r="B9" s="10">
        <v>8</v>
      </c>
      <c r="C9" s="7">
        <v>5</v>
      </c>
      <c r="D9">
        <v>24</v>
      </c>
      <c r="E9" s="10">
        <v>5</v>
      </c>
      <c r="F9">
        <v>5</v>
      </c>
      <c r="G9">
        <v>0</v>
      </c>
      <c r="H9">
        <v>0</v>
      </c>
      <c r="I9" s="10">
        <v>0</v>
      </c>
      <c r="K9" s="10">
        <v>8</v>
      </c>
      <c r="L9" s="11">
        <v>0.17241379310344829</v>
      </c>
      <c r="M9" s="7">
        <v>5</v>
      </c>
      <c r="N9" s="6">
        <v>1</v>
      </c>
      <c r="Q9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8&amp;5&amp;24&amp;5&amp;5&amp;0&amp;0&amp;0\\ \hline</v>
      </c>
      <c r="R9" t="str">
        <f>Tabelle135[[#This Row],[ID]] &amp; "&amp;" &amp; TEXT(Tabelle135[[#This Row],[SR%]],"0%") &amp; "&amp;" &amp; Tabelle135[[#This Row],[ELEM]] &amp; "&amp;" &amp; TEXT(Tabelle135[[#This Row],[CORR%]],"0%") &amp; "\\ \hline"</f>
        <v>8&amp;17%&amp;5&amp;100%\\ \hline</v>
      </c>
      <c r="T9" t="s">
        <v>31</v>
      </c>
      <c r="U9" t="s">
        <v>61</v>
      </c>
    </row>
    <row r="10" spans="2:21" x14ac:dyDescent="0.4">
      <c r="B10" s="10">
        <v>9</v>
      </c>
      <c r="C10" s="7">
        <v>11</v>
      </c>
      <c r="D10">
        <v>35</v>
      </c>
      <c r="E10" s="10">
        <v>12</v>
      </c>
      <c r="F10">
        <v>11</v>
      </c>
      <c r="G10">
        <v>0</v>
      </c>
      <c r="H10">
        <v>0</v>
      </c>
      <c r="I10" s="10">
        <v>1</v>
      </c>
      <c r="K10" s="10">
        <v>9</v>
      </c>
      <c r="L10" s="11">
        <v>0.25531914893617019</v>
      </c>
      <c r="M10" s="7">
        <v>11</v>
      </c>
      <c r="N10" s="6">
        <v>1</v>
      </c>
      <c r="Q10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9&amp;11&amp;35&amp;12&amp;11&amp;0&amp;0&amp;1\\ \hline</v>
      </c>
      <c r="R10" t="str">
        <f>Tabelle135[[#This Row],[ID]] &amp; "&amp;" &amp; TEXT(Tabelle135[[#This Row],[SR%]],"0%") &amp; "&amp;" &amp; Tabelle135[[#This Row],[ELEM]] &amp; "&amp;" &amp; TEXT(Tabelle135[[#This Row],[CORR%]],"0%") &amp; "\\ \hline"</f>
        <v>9&amp;26%&amp;11&amp;100%\\ \hline</v>
      </c>
      <c r="T10" t="s">
        <v>32</v>
      </c>
      <c r="U10" t="s">
        <v>62</v>
      </c>
    </row>
    <row r="11" spans="2:21" x14ac:dyDescent="0.4">
      <c r="B11" s="10">
        <v>10</v>
      </c>
      <c r="C11" s="7">
        <v>7</v>
      </c>
      <c r="D11">
        <v>13</v>
      </c>
      <c r="E11" s="10">
        <v>7</v>
      </c>
      <c r="F11">
        <v>7</v>
      </c>
      <c r="G11">
        <v>0</v>
      </c>
      <c r="H11">
        <v>0</v>
      </c>
      <c r="I11" s="10">
        <v>0</v>
      </c>
      <c r="K11" s="10">
        <v>10</v>
      </c>
      <c r="L11" s="11">
        <v>0.35</v>
      </c>
      <c r="M11" s="7">
        <v>7</v>
      </c>
      <c r="N11" s="6">
        <v>1</v>
      </c>
      <c r="Q11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10&amp;7&amp;13&amp;7&amp;7&amp;0&amp;0&amp;0\\ \hline</v>
      </c>
      <c r="R11" t="str">
        <f>Tabelle135[[#This Row],[ID]] &amp; "&amp;" &amp; TEXT(Tabelle135[[#This Row],[SR%]],"0%") &amp; "&amp;" &amp; Tabelle135[[#This Row],[ELEM]] &amp; "&amp;" &amp; TEXT(Tabelle135[[#This Row],[CORR%]],"0%") &amp; "\\ \hline"</f>
        <v>10&amp;35%&amp;7&amp;100%\\ \hline</v>
      </c>
      <c r="T11" t="s">
        <v>33</v>
      </c>
      <c r="U11" t="s">
        <v>63</v>
      </c>
    </row>
    <row r="12" spans="2:21" x14ac:dyDescent="0.4">
      <c r="B12" s="10">
        <v>11</v>
      </c>
      <c r="C12" s="7">
        <v>8</v>
      </c>
      <c r="D12">
        <v>24</v>
      </c>
      <c r="E12" s="10">
        <v>9</v>
      </c>
      <c r="F12">
        <v>8</v>
      </c>
      <c r="G12">
        <v>0</v>
      </c>
      <c r="H12">
        <v>0</v>
      </c>
      <c r="I12" s="10">
        <v>1</v>
      </c>
      <c r="K12" s="10">
        <v>11</v>
      </c>
      <c r="L12" s="11">
        <v>0.27272727272727271</v>
      </c>
      <c r="M12" s="7">
        <v>8</v>
      </c>
      <c r="N12" s="6">
        <v>1</v>
      </c>
      <c r="Q12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11&amp;8&amp;24&amp;9&amp;8&amp;0&amp;0&amp;1\\ \hline</v>
      </c>
      <c r="R12" t="str">
        <f>Tabelle135[[#This Row],[ID]] &amp; "&amp;" &amp; TEXT(Tabelle135[[#This Row],[SR%]],"0%") &amp; "&amp;" &amp; Tabelle135[[#This Row],[ELEM]] &amp; "&amp;" &amp; TEXT(Tabelle135[[#This Row],[CORR%]],"0%") &amp; "\\ \hline"</f>
        <v>11&amp;27%&amp;8&amp;100%\\ \hline</v>
      </c>
      <c r="T12" t="s">
        <v>34</v>
      </c>
      <c r="U12" t="s">
        <v>64</v>
      </c>
    </row>
    <row r="13" spans="2:21" x14ac:dyDescent="0.4">
      <c r="B13" s="10">
        <v>12</v>
      </c>
      <c r="C13" s="7">
        <v>6</v>
      </c>
      <c r="D13">
        <v>35</v>
      </c>
      <c r="E13" s="10">
        <v>5</v>
      </c>
      <c r="F13">
        <v>4</v>
      </c>
      <c r="G13">
        <v>0</v>
      </c>
      <c r="H13">
        <v>2</v>
      </c>
      <c r="I13" s="10">
        <v>1</v>
      </c>
      <c r="K13" s="10">
        <v>12</v>
      </c>
      <c r="L13" s="11">
        <v>0.125</v>
      </c>
      <c r="M13" s="7">
        <v>6</v>
      </c>
      <c r="N13" s="6">
        <v>0.66666666666666663</v>
      </c>
      <c r="Q13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12&amp;6&amp;35&amp;5&amp;4&amp;0&amp;2&amp;1\\ \hline</v>
      </c>
      <c r="R13" t="str">
        <f>Tabelle135[[#This Row],[ID]] &amp; "&amp;" &amp; TEXT(Tabelle135[[#This Row],[SR%]],"0%") &amp; "&amp;" &amp; Tabelle135[[#This Row],[ELEM]] &amp; "&amp;" &amp; TEXT(Tabelle135[[#This Row],[CORR%]],"0%") &amp; "\\ \hline"</f>
        <v>12&amp;13%&amp;6&amp;67%\\ \hline</v>
      </c>
      <c r="T13" t="s">
        <v>35</v>
      </c>
      <c r="U13" t="s">
        <v>65</v>
      </c>
    </row>
    <row r="14" spans="2:21" x14ac:dyDescent="0.4">
      <c r="B14" s="10">
        <v>13</v>
      </c>
      <c r="C14" s="7">
        <v>5</v>
      </c>
      <c r="D14">
        <v>15</v>
      </c>
      <c r="E14" s="10">
        <v>6</v>
      </c>
      <c r="F14">
        <v>5</v>
      </c>
      <c r="G14">
        <v>0</v>
      </c>
      <c r="H14">
        <v>0</v>
      </c>
      <c r="I14" s="10">
        <v>1</v>
      </c>
      <c r="K14" s="10">
        <v>13</v>
      </c>
      <c r="L14" s="11">
        <v>0.2857142857142857</v>
      </c>
      <c r="M14" s="7">
        <v>5</v>
      </c>
      <c r="N14" s="6">
        <v>1</v>
      </c>
      <c r="Q14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13&amp;5&amp;15&amp;6&amp;5&amp;0&amp;0&amp;1\\ \hline</v>
      </c>
      <c r="R14" t="str">
        <f>Tabelle135[[#This Row],[ID]] &amp; "&amp;" &amp; TEXT(Tabelle135[[#This Row],[SR%]],"0%") &amp; "&amp;" &amp; Tabelle135[[#This Row],[ELEM]] &amp; "&amp;" &amp; TEXT(Tabelle135[[#This Row],[CORR%]],"0%") &amp; "\\ \hline"</f>
        <v>13&amp;29%&amp;5&amp;100%\\ \hline</v>
      </c>
      <c r="T14" t="s">
        <v>36</v>
      </c>
      <c r="U14" t="s">
        <v>66</v>
      </c>
    </row>
    <row r="15" spans="2:21" x14ac:dyDescent="0.4">
      <c r="B15" s="10">
        <v>14</v>
      </c>
      <c r="C15" s="7">
        <v>7</v>
      </c>
      <c r="D15">
        <v>21</v>
      </c>
      <c r="E15" s="10">
        <v>9</v>
      </c>
      <c r="F15">
        <v>6</v>
      </c>
      <c r="G15">
        <v>1</v>
      </c>
      <c r="H15">
        <v>0</v>
      </c>
      <c r="I15" s="10">
        <v>2</v>
      </c>
      <c r="K15" s="10">
        <v>14</v>
      </c>
      <c r="L15" s="11">
        <v>0.3</v>
      </c>
      <c r="M15" s="7">
        <v>7</v>
      </c>
      <c r="N15" s="6">
        <v>0.8571428571428571</v>
      </c>
      <c r="Q15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14&amp;7&amp;21&amp;9&amp;6&amp;1&amp;0&amp;2\\ \hline</v>
      </c>
      <c r="R15" t="str">
        <f>Tabelle135[[#This Row],[ID]] &amp; "&amp;" &amp; TEXT(Tabelle135[[#This Row],[SR%]],"0%") &amp; "&amp;" &amp; Tabelle135[[#This Row],[ELEM]] &amp; "&amp;" &amp; TEXT(Tabelle135[[#This Row],[CORR%]],"0%") &amp; "\\ \hline"</f>
        <v>14&amp;30%&amp;7&amp;86%\\ \hline</v>
      </c>
      <c r="T15" t="s">
        <v>37</v>
      </c>
      <c r="U15" t="s">
        <v>67</v>
      </c>
    </row>
    <row r="16" spans="2:21" x14ac:dyDescent="0.4">
      <c r="B16" s="10">
        <v>15</v>
      </c>
      <c r="C16" s="7">
        <v>7</v>
      </c>
      <c r="D16">
        <v>17</v>
      </c>
      <c r="E16" s="10">
        <v>6</v>
      </c>
      <c r="F16">
        <v>6</v>
      </c>
      <c r="G16">
        <v>0</v>
      </c>
      <c r="H16">
        <v>1</v>
      </c>
      <c r="I16" s="10">
        <v>0</v>
      </c>
      <c r="K16" s="10">
        <v>15</v>
      </c>
      <c r="L16" s="11">
        <v>0.2608695652173913</v>
      </c>
      <c r="M16" s="7">
        <v>7</v>
      </c>
      <c r="N16" s="6">
        <v>0.8571428571428571</v>
      </c>
      <c r="Q16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15&amp;7&amp;17&amp;6&amp;6&amp;0&amp;1&amp;0\\ \hline</v>
      </c>
      <c r="R16" t="str">
        <f>Tabelle135[[#This Row],[ID]] &amp; "&amp;" &amp; TEXT(Tabelle135[[#This Row],[SR%]],"0%") &amp; "&amp;" &amp; Tabelle135[[#This Row],[ELEM]] &amp; "&amp;" &amp; TEXT(Tabelle135[[#This Row],[CORR%]],"0%") &amp; "\\ \hline"</f>
        <v>15&amp;26%&amp;7&amp;86%\\ \hline</v>
      </c>
      <c r="T16" t="s">
        <v>38</v>
      </c>
      <c r="U16" t="s">
        <v>68</v>
      </c>
    </row>
    <row r="17" spans="2:21" x14ac:dyDescent="0.4">
      <c r="B17" s="10">
        <v>16</v>
      </c>
      <c r="C17" s="7">
        <v>6</v>
      </c>
      <c r="D17">
        <v>22</v>
      </c>
      <c r="E17" s="10">
        <v>7</v>
      </c>
      <c r="F17">
        <v>5</v>
      </c>
      <c r="G17">
        <v>0</v>
      </c>
      <c r="H17">
        <v>1</v>
      </c>
      <c r="I17" s="10">
        <v>2</v>
      </c>
      <c r="K17" s="10">
        <v>16</v>
      </c>
      <c r="L17" s="11">
        <v>0.2413793103448276</v>
      </c>
      <c r="M17" s="7">
        <v>6</v>
      </c>
      <c r="N17" s="6">
        <v>0.83333333333333337</v>
      </c>
      <c r="Q17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16&amp;6&amp;22&amp;7&amp;5&amp;0&amp;1&amp;2\\ \hline</v>
      </c>
      <c r="R17" t="str">
        <f>Tabelle135[[#This Row],[ID]] &amp; "&amp;" &amp; TEXT(Tabelle135[[#This Row],[SR%]],"0%") &amp; "&amp;" &amp; Tabelle135[[#This Row],[ELEM]] &amp; "&amp;" &amp; TEXT(Tabelle135[[#This Row],[CORR%]],"0%") &amp; "\\ \hline"</f>
        <v>16&amp;24%&amp;6&amp;83%\\ \hline</v>
      </c>
      <c r="T17" t="s">
        <v>39</v>
      </c>
      <c r="U17" t="s">
        <v>69</v>
      </c>
    </row>
    <row r="18" spans="2:21" x14ac:dyDescent="0.4">
      <c r="B18" s="10">
        <v>17</v>
      </c>
      <c r="C18" s="7">
        <v>9</v>
      </c>
      <c r="D18">
        <v>25</v>
      </c>
      <c r="E18" s="10">
        <v>10</v>
      </c>
      <c r="F18">
        <v>9</v>
      </c>
      <c r="G18">
        <v>0</v>
      </c>
      <c r="H18">
        <v>0</v>
      </c>
      <c r="I18" s="10">
        <v>1</v>
      </c>
      <c r="K18" s="10">
        <v>17</v>
      </c>
      <c r="L18" s="11">
        <v>0.2857142857142857</v>
      </c>
      <c r="M18" s="7">
        <v>9</v>
      </c>
      <c r="N18" s="6">
        <v>1</v>
      </c>
      <c r="Q18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17&amp;9&amp;25&amp;10&amp;9&amp;0&amp;0&amp;1\\ \hline</v>
      </c>
      <c r="R18" t="str">
        <f>Tabelle135[[#This Row],[ID]] &amp; "&amp;" &amp; TEXT(Tabelle135[[#This Row],[SR%]],"0%") &amp; "&amp;" &amp; Tabelle135[[#This Row],[ELEM]] &amp; "&amp;" &amp; TEXT(Tabelle135[[#This Row],[CORR%]],"0%") &amp; "\\ \hline"</f>
        <v>17&amp;29%&amp;9&amp;100%\\ \hline</v>
      </c>
      <c r="T18" t="s">
        <v>40</v>
      </c>
      <c r="U18" t="s">
        <v>70</v>
      </c>
    </row>
    <row r="19" spans="2:21" x14ac:dyDescent="0.4">
      <c r="B19" s="10">
        <v>18</v>
      </c>
      <c r="C19" s="7">
        <v>7</v>
      </c>
      <c r="D19">
        <v>28</v>
      </c>
      <c r="E19" s="10">
        <v>7</v>
      </c>
      <c r="F19">
        <v>6</v>
      </c>
      <c r="G19">
        <v>0</v>
      </c>
      <c r="H19">
        <v>1</v>
      </c>
      <c r="I19" s="10">
        <v>1</v>
      </c>
      <c r="K19" s="10">
        <v>18</v>
      </c>
      <c r="L19" s="11">
        <v>0.2</v>
      </c>
      <c r="M19" s="7">
        <v>7</v>
      </c>
      <c r="N19" s="6">
        <v>0.8571428571428571</v>
      </c>
      <c r="Q19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18&amp;7&amp;28&amp;7&amp;6&amp;0&amp;1&amp;1\\ \hline</v>
      </c>
      <c r="R19" t="str">
        <f>Tabelle135[[#This Row],[ID]] &amp; "&amp;" &amp; TEXT(Tabelle135[[#This Row],[SR%]],"0%") &amp; "&amp;" &amp; Tabelle135[[#This Row],[ELEM]] &amp; "&amp;" &amp; TEXT(Tabelle135[[#This Row],[CORR%]],"0%") &amp; "\\ \hline"</f>
        <v>18&amp;20%&amp;7&amp;86%\\ \hline</v>
      </c>
      <c r="T19" t="s">
        <v>41</v>
      </c>
      <c r="U19" t="s">
        <v>71</v>
      </c>
    </row>
    <row r="20" spans="2:21" x14ac:dyDescent="0.4">
      <c r="B20" s="10">
        <v>19</v>
      </c>
      <c r="C20" s="7">
        <v>7</v>
      </c>
      <c r="D20">
        <v>24</v>
      </c>
      <c r="E20" s="10">
        <v>7</v>
      </c>
      <c r="F20">
        <v>6</v>
      </c>
      <c r="G20">
        <v>0</v>
      </c>
      <c r="H20">
        <v>1</v>
      </c>
      <c r="I20" s="10">
        <v>1</v>
      </c>
      <c r="K20" s="10">
        <v>19</v>
      </c>
      <c r="L20" s="11">
        <v>0.22580645161290322</v>
      </c>
      <c r="M20" s="7">
        <v>7</v>
      </c>
      <c r="N20" s="6">
        <v>0.8571428571428571</v>
      </c>
      <c r="Q20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19&amp;7&amp;24&amp;7&amp;6&amp;0&amp;1&amp;1\\ \hline</v>
      </c>
      <c r="R20" t="str">
        <f>Tabelle135[[#This Row],[ID]] &amp; "&amp;" &amp; TEXT(Tabelle135[[#This Row],[SR%]],"0%") &amp; "&amp;" &amp; Tabelle135[[#This Row],[ELEM]] &amp; "&amp;" &amp; TEXT(Tabelle135[[#This Row],[CORR%]],"0%") &amp; "\\ \hline"</f>
        <v>19&amp;23%&amp;7&amp;86%\\ \hline</v>
      </c>
      <c r="T20" t="s">
        <v>42</v>
      </c>
      <c r="U20" t="s">
        <v>72</v>
      </c>
    </row>
    <row r="21" spans="2:21" x14ac:dyDescent="0.4">
      <c r="B21" s="10">
        <v>20</v>
      </c>
      <c r="C21" s="7">
        <v>7</v>
      </c>
      <c r="D21">
        <v>22</v>
      </c>
      <c r="E21" s="10">
        <v>6</v>
      </c>
      <c r="F21">
        <v>5</v>
      </c>
      <c r="G21">
        <v>0</v>
      </c>
      <c r="H21">
        <v>2</v>
      </c>
      <c r="I21" s="10">
        <v>1</v>
      </c>
      <c r="K21" s="10">
        <v>20</v>
      </c>
      <c r="L21" s="11">
        <v>0.21428571428571427</v>
      </c>
      <c r="M21" s="7">
        <v>7</v>
      </c>
      <c r="N21" s="6">
        <v>0.7142857142857143</v>
      </c>
      <c r="Q21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20&amp;7&amp;22&amp;6&amp;5&amp;0&amp;2&amp;1\\ \hline</v>
      </c>
      <c r="R21" t="str">
        <f>Tabelle135[[#This Row],[ID]] &amp; "&amp;" &amp; TEXT(Tabelle135[[#This Row],[SR%]],"0%") &amp; "&amp;" &amp; Tabelle135[[#This Row],[ELEM]] &amp; "&amp;" &amp; TEXT(Tabelle135[[#This Row],[CORR%]],"0%") &amp; "\\ \hline"</f>
        <v>20&amp;21%&amp;7&amp;71%\\ \hline</v>
      </c>
      <c r="T21" t="s">
        <v>43</v>
      </c>
      <c r="U21" t="s">
        <v>73</v>
      </c>
    </row>
    <row r="22" spans="2:21" x14ac:dyDescent="0.4">
      <c r="B22" s="10">
        <v>21</v>
      </c>
      <c r="C22" s="7">
        <v>9</v>
      </c>
      <c r="D22">
        <v>24</v>
      </c>
      <c r="E22" s="10">
        <v>10</v>
      </c>
      <c r="F22">
        <v>9</v>
      </c>
      <c r="G22">
        <v>0</v>
      </c>
      <c r="H22">
        <v>0</v>
      </c>
      <c r="I22" s="10">
        <v>1</v>
      </c>
      <c r="K22" s="10">
        <v>21</v>
      </c>
      <c r="L22" s="11">
        <v>0.29411764705882354</v>
      </c>
      <c r="M22" s="7">
        <v>9</v>
      </c>
      <c r="N22" s="6">
        <v>1</v>
      </c>
      <c r="Q22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21&amp;9&amp;24&amp;10&amp;9&amp;0&amp;0&amp;1\\ \hline</v>
      </c>
      <c r="R22" t="str">
        <f>Tabelle135[[#This Row],[ID]] &amp; "&amp;" &amp; TEXT(Tabelle135[[#This Row],[SR%]],"0%") &amp; "&amp;" &amp; Tabelle135[[#This Row],[ELEM]] &amp; "&amp;" &amp; TEXT(Tabelle135[[#This Row],[CORR%]],"0%") &amp; "\\ \hline"</f>
        <v>21&amp;29%&amp;9&amp;100%\\ \hline</v>
      </c>
      <c r="T22" t="s">
        <v>44</v>
      </c>
      <c r="U22" t="s">
        <v>74</v>
      </c>
    </row>
    <row r="23" spans="2:21" x14ac:dyDescent="0.4">
      <c r="B23" s="10">
        <v>22</v>
      </c>
      <c r="C23" s="7">
        <v>8</v>
      </c>
      <c r="D23">
        <v>30</v>
      </c>
      <c r="E23" s="10">
        <v>9</v>
      </c>
      <c r="F23">
        <v>7</v>
      </c>
      <c r="G23">
        <v>1</v>
      </c>
      <c r="H23">
        <v>0</v>
      </c>
      <c r="I23" s="10">
        <v>0</v>
      </c>
      <c r="K23" s="10">
        <v>22</v>
      </c>
      <c r="L23" s="11">
        <v>0.23076923076923078</v>
      </c>
      <c r="M23" s="7">
        <v>8</v>
      </c>
      <c r="N23" s="6">
        <v>0.875</v>
      </c>
      <c r="Q23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22&amp;8&amp;30&amp;9&amp;7&amp;1&amp;0&amp;0\\ \hline</v>
      </c>
      <c r="R23" t="str">
        <f>Tabelle135[[#This Row],[ID]] &amp; "&amp;" &amp; TEXT(Tabelle135[[#This Row],[SR%]],"0%") &amp; "&amp;" &amp; Tabelle135[[#This Row],[ELEM]] &amp; "&amp;" &amp; TEXT(Tabelle135[[#This Row],[CORR%]],"0%") &amp; "\\ \hline"</f>
        <v>22&amp;23%&amp;8&amp;88%\\ \hline</v>
      </c>
      <c r="T23" t="s">
        <v>45</v>
      </c>
      <c r="U23" t="s">
        <v>75</v>
      </c>
    </row>
    <row r="24" spans="2:21" x14ac:dyDescent="0.4">
      <c r="B24" s="10">
        <v>23</v>
      </c>
      <c r="C24" s="7">
        <v>9</v>
      </c>
      <c r="D24">
        <v>25</v>
      </c>
      <c r="E24" s="10">
        <v>9</v>
      </c>
      <c r="F24">
        <v>9</v>
      </c>
      <c r="G24">
        <v>0</v>
      </c>
      <c r="H24">
        <v>0</v>
      </c>
      <c r="I24" s="10">
        <v>0</v>
      </c>
      <c r="K24" s="10">
        <v>23</v>
      </c>
      <c r="L24" s="11">
        <v>0.26470588235294118</v>
      </c>
      <c r="M24" s="7">
        <v>9</v>
      </c>
      <c r="N24" s="6">
        <v>1</v>
      </c>
      <c r="Q24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23&amp;9&amp;25&amp;9&amp;9&amp;0&amp;0&amp;0\\ \hline</v>
      </c>
      <c r="R24" t="str">
        <f>Tabelle135[[#This Row],[ID]] &amp; "&amp;" &amp; TEXT(Tabelle135[[#This Row],[SR%]],"0%") &amp; "&amp;" &amp; Tabelle135[[#This Row],[ELEM]] &amp; "&amp;" &amp; TEXT(Tabelle135[[#This Row],[CORR%]],"0%") &amp; "\\ \hline"</f>
        <v>23&amp;26%&amp;9&amp;100%\\ \hline</v>
      </c>
      <c r="T24" t="s">
        <v>46</v>
      </c>
      <c r="U24" t="s">
        <v>76</v>
      </c>
    </row>
    <row r="25" spans="2:21" x14ac:dyDescent="0.4">
      <c r="B25" s="10">
        <v>24</v>
      </c>
      <c r="C25" s="7">
        <v>7</v>
      </c>
      <c r="D25">
        <v>13</v>
      </c>
      <c r="E25" s="10">
        <v>7</v>
      </c>
      <c r="F25">
        <v>6</v>
      </c>
      <c r="G25">
        <v>1</v>
      </c>
      <c r="H25">
        <v>0</v>
      </c>
      <c r="I25" s="10">
        <v>0</v>
      </c>
      <c r="K25" s="10">
        <v>24</v>
      </c>
      <c r="L25" s="11">
        <v>0.35</v>
      </c>
      <c r="M25" s="7">
        <v>7</v>
      </c>
      <c r="N25" s="6">
        <v>0.8571428571428571</v>
      </c>
      <c r="Q25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24&amp;7&amp;13&amp;7&amp;6&amp;1&amp;0&amp;0\\ \hline</v>
      </c>
      <c r="R25" t="str">
        <f>Tabelle135[[#This Row],[ID]] &amp; "&amp;" &amp; TEXT(Tabelle135[[#This Row],[SR%]],"0%") &amp; "&amp;" &amp; Tabelle135[[#This Row],[ELEM]] &amp; "&amp;" &amp; TEXT(Tabelle135[[#This Row],[CORR%]],"0%") &amp; "\\ \hline"</f>
        <v>24&amp;35%&amp;7&amp;86%\\ \hline</v>
      </c>
      <c r="T25" t="s">
        <v>47</v>
      </c>
      <c r="U25" t="s">
        <v>77</v>
      </c>
    </row>
    <row r="26" spans="2:21" x14ac:dyDescent="0.4">
      <c r="B26" s="10">
        <v>25</v>
      </c>
      <c r="C26" s="7">
        <v>9</v>
      </c>
      <c r="D26">
        <v>36</v>
      </c>
      <c r="E26" s="10">
        <v>9</v>
      </c>
      <c r="F26">
        <v>8</v>
      </c>
      <c r="G26">
        <v>1</v>
      </c>
      <c r="H26">
        <v>0</v>
      </c>
      <c r="I26" s="10">
        <v>0</v>
      </c>
      <c r="K26" s="10">
        <v>25</v>
      </c>
      <c r="L26" s="11">
        <v>0.2</v>
      </c>
      <c r="M26" s="7">
        <v>9</v>
      </c>
      <c r="N26" s="6">
        <v>0.88888888888888884</v>
      </c>
      <c r="Q26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25&amp;9&amp;36&amp;9&amp;8&amp;1&amp;0&amp;0\\ \hline</v>
      </c>
      <c r="R26" t="str">
        <f>Tabelle135[[#This Row],[ID]] &amp; "&amp;" &amp; TEXT(Tabelle135[[#This Row],[SR%]],"0%") &amp; "&amp;" &amp; Tabelle135[[#This Row],[ELEM]] &amp; "&amp;" &amp; TEXT(Tabelle135[[#This Row],[CORR%]],"0%") &amp; "\\ \hline"</f>
        <v>25&amp;20%&amp;9&amp;89%\\ \hline</v>
      </c>
      <c r="T26" t="s">
        <v>48</v>
      </c>
      <c r="U26" t="s">
        <v>78</v>
      </c>
    </row>
    <row r="27" spans="2:21" x14ac:dyDescent="0.4">
      <c r="B27" s="10">
        <v>26</v>
      </c>
      <c r="C27" s="7">
        <v>7</v>
      </c>
      <c r="D27">
        <v>32</v>
      </c>
      <c r="E27" s="10">
        <v>10</v>
      </c>
      <c r="F27">
        <v>6</v>
      </c>
      <c r="G27">
        <v>1</v>
      </c>
      <c r="H27">
        <v>0</v>
      </c>
      <c r="I27" s="10">
        <v>2</v>
      </c>
      <c r="K27" s="10">
        <v>26</v>
      </c>
      <c r="L27" s="11">
        <v>0.23809523809523808</v>
      </c>
      <c r="M27" s="7">
        <v>7</v>
      </c>
      <c r="N27" s="6">
        <v>0.8571428571428571</v>
      </c>
      <c r="Q27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26&amp;7&amp;32&amp;10&amp;6&amp;1&amp;0&amp;2\\ \hline</v>
      </c>
      <c r="R27" t="str">
        <f>Tabelle135[[#This Row],[ID]] &amp; "&amp;" &amp; TEXT(Tabelle135[[#This Row],[SR%]],"0%") &amp; "&amp;" &amp; Tabelle135[[#This Row],[ELEM]] &amp; "&amp;" &amp; TEXT(Tabelle135[[#This Row],[CORR%]],"0%") &amp; "\\ \hline"</f>
        <v>26&amp;24%&amp;7&amp;86%\\ \hline</v>
      </c>
      <c r="T27" t="s">
        <v>49</v>
      </c>
      <c r="U27" t="s">
        <v>79</v>
      </c>
    </row>
    <row r="28" spans="2:21" x14ac:dyDescent="0.4">
      <c r="B28" s="10">
        <v>27</v>
      </c>
      <c r="C28" s="7">
        <v>8</v>
      </c>
      <c r="D28">
        <v>29</v>
      </c>
      <c r="E28" s="10">
        <v>7</v>
      </c>
      <c r="F28">
        <v>7</v>
      </c>
      <c r="G28">
        <v>0</v>
      </c>
      <c r="H28">
        <v>1</v>
      </c>
      <c r="I28" s="10">
        <v>0</v>
      </c>
      <c r="K28" s="10">
        <v>27</v>
      </c>
      <c r="L28" s="11">
        <v>0.19444444444444445</v>
      </c>
      <c r="M28" s="7">
        <v>8</v>
      </c>
      <c r="N28" s="6">
        <v>0.875</v>
      </c>
      <c r="Q28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27&amp;8&amp;29&amp;7&amp;7&amp;0&amp;1&amp;0\\ \hline</v>
      </c>
      <c r="R28" t="str">
        <f>Tabelle135[[#This Row],[ID]] &amp; "&amp;" &amp; TEXT(Tabelle135[[#This Row],[SR%]],"0%") &amp; "&amp;" &amp; Tabelle135[[#This Row],[ELEM]] &amp; "&amp;" &amp; TEXT(Tabelle135[[#This Row],[CORR%]],"0%") &amp; "\\ \hline"</f>
        <v>27&amp;19%&amp;8&amp;88%\\ \hline</v>
      </c>
      <c r="T28" t="s">
        <v>50</v>
      </c>
      <c r="U28" t="s">
        <v>80</v>
      </c>
    </row>
    <row r="29" spans="2:21" x14ac:dyDescent="0.4">
      <c r="B29" s="10">
        <v>28</v>
      </c>
      <c r="C29" s="7">
        <v>8</v>
      </c>
      <c r="D29">
        <v>36</v>
      </c>
      <c r="E29" s="10">
        <v>8</v>
      </c>
      <c r="F29">
        <v>6</v>
      </c>
      <c r="G29">
        <v>2</v>
      </c>
      <c r="H29">
        <v>0</v>
      </c>
      <c r="I29" s="10">
        <v>0</v>
      </c>
      <c r="K29" s="10">
        <v>28</v>
      </c>
      <c r="L29" s="11">
        <v>0.18181818181818182</v>
      </c>
      <c r="M29" s="7">
        <v>8</v>
      </c>
      <c r="N29" s="6">
        <v>0.75</v>
      </c>
      <c r="Q29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28&amp;8&amp;36&amp;8&amp;6&amp;2&amp;0&amp;0\\ \hline</v>
      </c>
      <c r="R29" t="str">
        <f>Tabelle135[[#This Row],[ID]] &amp; "&amp;" &amp; TEXT(Tabelle135[[#This Row],[SR%]],"0%") &amp; "&amp;" &amp; Tabelle135[[#This Row],[ELEM]] &amp; "&amp;" &amp; TEXT(Tabelle135[[#This Row],[CORR%]],"0%") &amp; "\\ \hline"</f>
        <v>28&amp;18%&amp;8&amp;75%\\ \hline</v>
      </c>
      <c r="T29" t="s">
        <v>51</v>
      </c>
      <c r="U29" t="s">
        <v>81</v>
      </c>
    </row>
    <row r="30" spans="2:21" x14ac:dyDescent="0.4">
      <c r="B30" s="10">
        <v>29</v>
      </c>
      <c r="C30" s="7">
        <v>7</v>
      </c>
      <c r="D30">
        <v>28</v>
      </c>
      <c r="E30" s="10">
        <v>7</v>
      </c>
      <c r="F30">
        <v>6</v>
      </c>
      <c r="G30">
        <v>1</v>
      </c>
      <c r="H30">
        <v>0</v>
      </c>
      <c r="I30" s="10">
        <v>0</v>
      </c>
      <c r="K30" s="10">
        <v>29</v>
      </c>
      <c r="L30" s="11">
        <v>0.2</v>
      </c>
      <c r="M30" s="7">
        <v>7</v>
      </c>
      <c r="N30" s="6">
        <v>0.8571428571428571</v>
      </c>
      <c r="Q30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29&amp;7&amp;28&amp;7&amp;6&amp;1&amp;0&amp;0\\ \hline</v>
      </c>
      <c r="R30" t="str">
        <f>Tabelle135[[#This Row],[ID]] &amp; "&amp;" &amp; TEXT(Tabelle135[[#This Row],[SR%]],"0%") &amp; "&amp;" &amp; Tabelle135[[#This Row],[ELEM]] &amp; "&amp;" &amp; TEXT(Tabelle135[[#This Row],[CORR%]],"0%") &amp; "\\ \hline"</f>
        <v>29&amp;20%&amp;7&amp;86%\\ \hline</v>
      </c>
      <c r="T30" t="s">
        <v>52</v>
      </c>
      <c r="U30" t="s">
        <v>82</v>
      </c>
    </row>
    <row r="31" spans="2:21" x14ac:dyDescent="0.4">
      <c r="B31" s="10">
        <v>30</v>
      </c>
      <c r="C31" s="8">
        <v>8</v>
      </c>
      <c r="D31" s="5">
        <v>29</v>
      </c>
      <c r="E31" s="10">
        <v>8</v>
      </c>
      <c r="F31" s="5">
        <v>7</v>
      </c>
      <c r="G31" s="5">
        <v>1</v>
      </c>
      <c r="H31" s="5">
        <v>0</v>
      </c>
      <c r="I31" s="10">
        <v>0</v>
      </c>
      <c r="K31" s="10">
        <v>30</v>
      </c>
      <c r="L31" s="11">
        <v>0.21621621621621623</v>
      </c>
      <c r="M31" s="8">
        <v>8</v>
      </c>
      <c r="N31" s="6">
        <v>0.875</v>
      </c>
      <c r="Q31" t="str">
        <f>Tabelle14[[#This Row],[ID]] &amp; "&amp;" &amp; Tabelle14[[#This Row],[ELEM]] &amp; "&amp;" &amp; Tabelle14[[#This Row],[CC]] &amp; "&amp;" &amp; Tabelle14[[#This Row],[SC]] &amp; "&amp;" &amp; Tabelle14[[#This Row],[Cdet]] &amp; "&amp;" &amp; Tabelle14[[#This Row],[Mdet]] &amp; "&amp;" &amp; Tabelle14[[#This Row],[Ndet]] &amp; "&amp;" &amp; Tabelle14[[#This Row],[Pdet]] &amp; "\\ \hline"</f>
        <v>30&amp;8&amp;29&amp;8&amp;7&amp;1&amp;0&amp;0\\ \hline</v>
      </c>
      <c r="R31" t="str">
        <f>Tabelle135[[#This Row],[ID]] &amp; "&amp;" &amp; TEXT(Tabelle135[[#This Row],[SR%]],"0%") &amp; "&amp;" &amp; Tabelle135[[#This Row],[ELEM]] &amp; "&amp;" &amp; TEXT(Tabelle135[[#This Row],[CORR%]],"0%") &amp; "\\ \hline"</f>
        <v>30&amp;22%&amp;8&amp;88%\\ \hline</v>
      </c>
      <c r="T31" t="s">
        <v>53</v>
      </c>
      <c r="U31" t="s">
        <v>83</v>
      </c>
    </row>
    <row r="32" spans="2:21" x14ac:dyDescent="0.4">
      <c r="B32" t="s">
        <v>21</v>
      </c>
      <c r="C32" s="3"/>
      <c r="F32" s="12"/>
      <c r="G32" s="1">
        <v>4.8034934497816595E-2</v>
      </c>
      <c r="H32" s="1">
        <v>3.9301310043668124E-2</v>
      </c>
      <c r="I32" s="1">
        <v>7.4235807860262015E-2</v>
      </c>
      <c r="K32" t="s">
        <v>20</v>
      </c>
      <c r="L32" s="6">
        <v>0.25324163087253254</v>
      </c>
      <c r="M32" s="4"/>
      <c r="N32" s="3">
        <v>0.90920514670514696</v>
      </c>
      <c r="Q32" t="s">
        <v>22</v>
      </c>
      <c r="R32" t="s">
        <v>23</v>
      </c>
      <c r="T32" t="s">
        <v>22</v>
      </c>
      <c r="U32" t="s">
        <v>23</v>
      </c>
    </row>
    <row r="33" spans="12:12" x14ac:dyDescent="0.4">
      <c r="L33" s="6"/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Cem Gülsan</cp:lastModifiedBy>
  <dcterms:created xsi:type="dcterms:W3CDTF">2018-06-14T07:48:19Z</dcterms:created>
  <dcterms:modified xsi:type="dcterms:W3CDTF">2018-06-15T08:29:24Z</dcterms:modified>
</cp:coreProperties>
</file>