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클라우드시스템 (박유현)/팀프로젝트/"/>
    </mc:Choice>
  </mc:AlternateContent>
  <xr:revisionPtr revIDLastSave="8" documentId="8_{6538FD12-0064-44FC-96D3-B8A239BB6F5E}" xr6:coauthVersionLast="47" xr6:coauthVersionMax="47" xr10:uidLastSave="{FF3A6C3D-247D-4238-B3A4-469FB2FCF8D4}"/>
  <bookViews>
    <workbookView xWindow="-108" yWindow="-108" windowWidth="23256" windowHeight="12576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  <sheet name="Use Case" sheetId="8" r:id="rId4"/>
  </sheets>
  <definedNames>
    <definedName name="_xlnm._FilterDatabase" localSheetId="1" hidden="1">기능요구사항!$A$9:$I$72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<sst xmlns="http://schemas.openxmlformats.org/spreadsheetml/2006/main" count="474" uniqueCount="262">
  <si>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</si>
  <si>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</si>
  <si>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</si>
  <si>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</si>
  <si>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</si>
  <si>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</si>
  <si>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</si>
  <si>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</si>
  <si>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</si>
  <si>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</si>
  <si>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</si>
  <si>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</si>
  <si>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</si>
  <si>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</si>
  <si>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</si>
  <si>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</si>
  <si>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</si>
  <si>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</si>
  <si>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</si>
  <si>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</si>
  <si>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</si>
  <si>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</si>
  <si>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</si>
  <si>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</si>
  <si>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</si>
  <si>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</si>
  <si>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</si>
  <si>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</si>
  <si>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</si>
  <si>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</si>
  <si>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</si>
  <si>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</si>
  <si>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</si>
  <si>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</si>
  <si>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</si>
  <si>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</si>
  <si>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</si>
  <si>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</si>
  <si>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스터디 생성</t>
    <phoneticPr fontId="2" type="noConversion"/>
  </si>
  <si>
    <t>상</t>
  </si>
  <si>
    <t>시작</t>
  </si>
  <si>
    <t>TBD</t>
    <phoneticPr fontId="2" type="noConversion"/>
  </si>
  <si>
    <t>SFR-0101</t>
  </si>
  <si>
    <t xml:space="preserve">생성시 계획서 제출 부분 </t>
    <phoneticPr fontId="2" type="noConversion"/>
  </si>
  <si>
    <t>하</t>
  </si>
  <si>
    <t>윤성민</t>
  </si>
  <si>
    <t>SFR-0102</t>
  </si>
  <si>
    <t xml:space="preserve">팀원수 및 일정 조정 </t>
    <phoneticPr fontId="2" type="noConversion"/>
  </si>
  <si>
    <t>박상현, 조진혁</t>
  </si>
  <si>
    <t>SFR-0103</t>
  </si>
  <si>
    <t>오프라인 스터디 진행시 모임 진행 할 지역 설정 가능</t>
    <phoneticPr fontId="2" type="noConversion"/>
  </si>
  <si>
    <t>박상현</t>
  </si>
  <si>
    <t>SFR-0200</t>
  </si>
  <si>
    <t>스터디 매칭</t>
    <phoneticPr fontId="2" type="noConversion"/>
  </si>
  <si>
    <t>SFR-0201</t>
  </si>
  <si>
    <t>스터디 그룹 추천 엔진</t>
  </si>
  <si>
    <t>최인수 ,조진혁</t>
  </si>
  <si>
    <t>우선순위로 페이징하는 식 진행</t>
  </si>
  <si>
    <t>SFR-0202</t>
  </si>
  <si>
    <t xml:space="preserve">언어 난이도 고려 매칭 알고리즘 </t>
    <phoneticPr fontId="2" type="noConversion"/>
  </si>
  <si>
    <t>윤성민, 조진혁</t>
  </si>
  <si>
    <t>SFR-0203</t>
  </si>
  <si>
    <t xml:space="preserve">사용 플랫폼 고려 매칭 </t>
    <phoneticPr fontId="2" type="noConversion"/>
  </si>
  <si>
    <t>최인수, 조진혁</t>
  </si>
  <si>
    <t>SFR-0204</t>
  </si>
  <si>
    <t xml:space="preserve">개발 경력 매칭 </t>
    <phoneticPr fontId="2" type="noConversion"/>
  </si>
  <si>
    <t>최인수, 박상현</t>
  </si>
  <si>
    <t>SFR-0205</t>
  </si>
  <si>
    <t xml:space="preserve">선호하는 개발로드 매칭 </t>
    <phoneticPr fontId="2" type="noConversion"/>
  </si>
  <si>
    <t>SFR-0206</t>
  </si>
  <si>
    <t xml:space="preserve">난이도 선택 매칭 </t>
    <phoneticPr fontId="2" type="noConversion"/>
  </si>
  <si>
    <t>SFR-0207</t>
  </si>
  <si>
    <t xml:space="preserve">지역 매칭 </t>
    <phoneticPr fontId="2" type="noConversion"/>
  </si>
  <si>
    <t>SFR-0300</t>
  </si>
  <si>
    <t>스터디 진행</t>
    <phoneticPr fontId="2" type="noConversion"/>
  </si>
  <si>
    <t>SFR-0301</t>
  </si>
  <si>
    <t>그룹원간 쪽지 기능</t>
    <phoneticPr fontId="2" type="noConversion"/>
  </si>
  <si>
    <t>중</t>
  </si>
  <si>
    <t>SFR-0302</t>
  </si>
  <si>
    <t xml:space="preserve">멘토의 그룹원 관리 </t>
    <phoneticPr fontId="2" type="noConversion"/>
  </si>
  <si>
    <t>윤성민, 박상현</t>
  </si>
  <si>
    <t>팀장이 멘토가 된다</t>
  </si>
  <si>
    <t>SFR-0303</t>
  </si>
  <si>
    <t xml:space="preserve">그룹 질문 &amp; 답변 게시판 </t>
    <phoneticPr fontId="2" type="noConversion"/>
  </si>
  <si>
    <t>SFR-0304</t>
  </si>
  <si>
    <t xml:space="preserve">스터디 일정 관리툴 </t>
    <phoneticPr fontId="2" type="noConversion"/>
  </si>
  <si>
    <t>윤성민,박상현</t>
  </si>
  <si>
    <t>SFR-0305</t>
  </si>
  <si>
    <t xml:space="preserve">스터디 구독 (즐겨찾기) 기능 </t>
    <phoneticPr fontId="2" type="noConversion"/>
  </si>
  <si>
    <t>SFR-0400</t>
  </si>
  <si>
    <t>계정 관리</t>
    <phoneticPr fontId="2" type="noConversion"/>
  </si>
  <si>
    <t>SFR-0401</t>
  </si>
  <si>
    <t xml:space="preserve">이메일 비밀번호 복구 기능 </t>
    <phoneticPr fontId="2" type="noConversion"/>
  </si>
  <si>
    <t>조진혁</t>
  </si>
  <si>
    <t>SFR-0402</t>
  </si>
  <si>
    <t xml:space="preserve">2차인증 (OTP) 기능 </t>
    <phoneticPr fontId="2" type="noConversion"/>
  </si>
  <si>
    <t>박상현,최인수</t>
    <phoneticPr fontId="2" type="noConversion"/>
  </si>
  <si>
    <t>Google OTP 사용 예정</t>
  </si>
  <si>
    <t>SFR-0403</t>
  </si>
  <si>
    <t>사용자 ID/비밀번호 로그인 기능</t>
  </si>
  <si>
    <t>완료</t>
  </si>
  <si>
    <t>UC-0100</t>
  </si>
  <si>
    <t>세션 인증 사용 예정</t>
  </si>
  <si>
    <t>SFR-0404</t>
  </si>
  <si>
    <t>회원 가입 기능</t>
    <phoneticPr fontId="2" type="noConversion"/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</si>
  <si>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</si>
  <si>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</si>
  <si>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</si>
  <si>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</si>
  <si>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</si>
  <si>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</si>
  <si>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</si>
  <si>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</si>
  <si>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 xml:space="preserve"> 소셜 로그인/회원가입 기능</t>
  </si>
  <si>
    <t>박상현,조진혁</t>
  </si>
  <si>
    <t>Naver, Google 소셜 로그인 예정</t>
  </si>
  <si>
    <t>SFR-0500</t>
  </si>
  <si>
    <t>유저 구독 (즐겨찾기)</t>
    <phoneticPr fontId="2" type="noConversion"/>
  </si>
  <si>
    <t>SFR-0501</t>
  </si>
  <si>
    <t>특정 사용자 구독 기능</t>
  </si>
  <si>
    <t>구독한 사용자의 활동 트래킹
로그인 시 사용자에게 알려줌</t>
  </si>
  <si>
    <t>SFR-0502</t>
  </si>
  <si>
    <t>게시글 QR코드 공유 기능</t>
  </si>
  <si>
    <t>공유 옵션에
 링크와 함께 추가 예정</t>
  </si>
  <si>
    <t>SFR-0503</t>
  </si>
  <si>
    <t>사용자 간 쪽지 기능</t>
    <phoneticPr fontId="2" type="noConversion"/>
  </si>
  <si>
    <t>WebSocket 사용 예정</t>
  </si>
  <si>
    <t>SFR-0600</t>
  </si>
  <si>
    <t>사용자 기능</t>
    <phoneticPr fontId="2" type="noConversion"/>
  </si>
  <si>
    <t>SFR-0601</t>
  </si>
  <si>
    <t xml:space="preserve">질문 &amp; 답변시 포인트 증가 </t>
    <phoneticPr fontId="2" type="noConversion"/>
  </si>
  <si>
    <t>일정 포인트 도달시, 회원 등급 부여
(이름 앞에 [S]와 같은 표시, 또는 글자색 변환)</t>
    <phoneticPr fontId="2" type="noConversion"/>
  </si>
  <si>
    <t>SFR-0602</t>
  </si>
  <si>
    <t xml:space="preserve">멘토 &amp; 멘티 신고 기능 </t>
    <phoneticPr fontId="2" type="noConversion"/>
  </si>
  <si>
    <t>SFR-0700</t>
  </si>
  <si>
    <t>관리자 기능</t>
    <phoneticPr fontId="2" type="noConversion"/>
  </si>
  <si>
    <t>SFR-0701</t>
  </si>
  <si>
    <t xml:space="preserve">멘토의 계정을 검토하여 멘토 선발 </t>
    <phoneticPr fontId="2" type="noConversion"/>
  </si>
  <si>
    <t>SFR-0702</t>
  </si>
  <si>
    <t xml:space="preserve">스터디 그룹 관리 </t>
    <phoneticPr fontId="2" type="noConversion"/>
  </si>
  <si>
    <t xml:space="preserve">추가, 삭제 편집 등 </t>
  </si>
  <si>
    <t>SFR-0800</t>
  </si>
  <si>
    <t>게시판 카테고리</t>
    <phoneticPr fontId="2" type="noConversion"/>
  </si>
  <si>
    <t>SFR-0801</t>
  </si>
  <si>
    <t>프로그래밍 행사 일정</t>
    <phoneticPr fontId="2" type="noConversion"/>
  </si>
  <si>
    <t>최인수</t>
    <phoneticPr fontId="2" type="noConversion"/>
  </si>
  <si>
    <t>SFR-0802</t>
  </si>
  <si>
    <t>기업 채용 및 모집 정보</t>
    <phoneticPr fontId="2" type="noConversion"/>
  </si>
  <si>
    <t>최인수</t>
  </si>
  <si>
    <t>SFR-0803</t>
  </si>
  <si>
    <t xml:space="preserve">코드 하이라이트 </t>
    <phoneticPr fontId="2" type="noConversion"/>
  </si>
  <si>
    <t>윤성민, 최인수</t>
  </si>
  <si>
    <t>SFR-0900</t>
  </si>
  <si>
    <t>검색 기능</t>
    <phoneticPr fontId="2" type="noConversion"/>
  </si>
  <si>
    <t>SFR-0901</t>
  </si>
  <si>
    <t xml:space="preserve">제목 , 내용 , 작성자로 검색 가능 </t>
  </si>
  <si>
    <t>SFR-0902</t>
  </si>
  <si>
    <t xml:space="preserve">한글 영어 번역 기능 </t>
    <phoneticPr fontId="2" type="noConversion"/>
  </si>
  <si>
    <t>SFR-1000</t>
  </si>
  <si>
    <t>사이트 편리 기능</t>
    <phoneticPr fontId="2" type="noConversion"/>
  </si>
  <si>
    <t>SFR-1001</t>
  </si>
  <si>
    <t>다크 모드</t>
  </si>
  <si>
    <t>SFR-1002</t>
  </si>
  <si>
    <t>맨위로 , 맨아래로 이동 (TOP)</t>
    <phoneticPr fontId="2" type="noConversion"/>
  </si>
  <si>
    <t>SFR-1003</t>
  </si>
  <si>
    <t xml:space="preserve">웹상에서 코드 빌드 , 실행 , 환경 제공 </t>
    <phoneticPr fontId="2" type="noConversion"/>
  </si>
  <si>
    <t>SFR-1100</t>
  </si>
  <si>
    <t>이벤트</t>
    <phoneticPr fontId="2" type="noConversion"/>
  </si>
  <si>
    <t>SFR-1101</t>
  </si>
  <si>
    <t>이벤트 등록</t>
    <phoneticPr fontId="2" type="noConversion"/>
  </si>
  <si>
    <t>SFR-1102</t>
  </si>
  <si>
    <t xml:space="preserve">이벤트 참여 </t>
    <phoneticPr fontId="2" type="noConversion"/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</si>
  <si>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</si>
  <si>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</si>
  <si>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</si>
  <si>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</si>
  <si>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</si>
  <si>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</si>
  <si>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</si>
  <si>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</si>
  <si>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</si>
  <si>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박상현, 최인수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</si>
  <si>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</si>
  <si>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</si>
  <si>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</si>
  <si>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</si>
  <si>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</si>
  <si>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</si>
  <si>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</si>
  <si>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사용자 정보 페이지</t>
  </si>
  <si>
    <t>SFR-1208</t>
  </si>
  <si>
    <t>이벤트 페이지</t>
  </si>
  <si>
    <t>조진혁, 박상현</t>
  </si>
  <si>
    <t>SFR-1209</t>
  </si>
  <si>
    <t>커뮤니티형 질문 게시판</t>
  </si>
  <si>
    <t>조진혁, 최인수</t>
  </si>
  <si>
    <t>SFR-1210</t>
  </si>
  <si>
    <t>관리자 사용자 관리 페이지</t>
  </si>
  <si>
    <t>SFR-1211</t>
  </si>
  <si>
    <t>통합 검색 결과 페이지</t>
  </si>
  <si>
    <t>SFR-1212</t>
  </si>
  <si>
    <t>기업 정보 페이지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</si>
  <si>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</si>
  <si>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</si>
  <si>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</si>
  <si>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</si>
  <si>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</si>
  <si>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</si>
  <si>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</si>
  <si>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</si>
  <si>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</si>
  <si>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</si>
  <si>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</si>
  <si>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</si>
  <si>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</si>
  <si>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</si>
  <si>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</si>
  <si>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</si>
  <si>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</si>
  <si>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</si>
  <si>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</si>
  <si>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</si>
  <si>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</si>
  <si>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</si>
  <si>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</si>
  <si>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</si>
  <si>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</si>
  <si>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</si>
  <si>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</si>
  <si>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</si>
  <si>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</si>
  <si>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</si>
  <si>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</si>
  <si>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</si>
  <si>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</si>
  <si>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</si>
  <si>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</si>
  <si>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</si>
  <si>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</si>
  <si>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</si>
  <si>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</si>
  <si>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</si>
  <si>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</si>
  <si>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</si>
  <si>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</si>
  <si>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</si>
  <si>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</si>
  <si>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</si>
  <si>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</si>
  <si>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</si>
  <si>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</si>
  <si>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</si>
  <si>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</si>
  <si>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Use Case</t>
  </si>
  <si>
    <t>Case Number</t>
  </si>
  <si>
    <t>Case name</t>
  </si>
  <si>
    <t>Image</t>
  </si>
  <si>
    <t>Account Management</t>
  </si>
  <si>
    <t>https://imgur.com/a/XuY7DUD</t>
  </si>
  <si>
    <t>구현</t>
  </si>
  <si>
    <t>설계</t>
  </si>
  <si>
    <t>분석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</si>
</sst>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top"/>
    </xf>
    <xf numFmtId="0" fontId="20" fillId="0" borderId="0" xfId="1">
      <alignment vertical="center"/>
    </xf>
    <xf numFmtId="0" fontId="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xr:uid="{00000000-000B-0000-0000-000008000000}"/>
    <cellStyle name="표준" xfId="0" builtinId="0"/>
  </cellStyles>
  <dxfs count="55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a/XuY7D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G9" sqref="G9"/>
    </sheetView>
  </sheetViews>
  <sheetFormatPr defaultColWidth="8.8984375" defaultRowHeight="17.399999999999999"/>
  <cols>
    <col min="1" max="7" width="13.3984375" customWidth="1"/>
  </cols>
  <sheetData>
    <row r="1" spans="1:7" ht="33" customHeight="1">
      <c r="A1" s="15" t="s">
        <v>0</v>
      </c>
      <c r="B1" s="43" t="s">
        <v>1</v>
      </c>
      <c r="C1" s="43"/>
      <c r="D1" s="43"/>
      <c r="E1" s="43"/>
      <c r="F1" s="43"/>
      <c r="G1" s="43"/>
    </row>
    <row r="2" spans="1:7" ht="33" customHeight="1">
      <c r="A2" s="15" t="s">
        <v>2</v>
      </c>
      <c r="B2" s="44" t="s">
        <v>3</v>
      </c>
      <c r="C2" s="44"/>
      <c r="D2" s="44"/>
      <c r="E2" s="44"/>
      <c r="F2" s="44"/>
      <c r="G2" s="44"/>
    </row>
    <row r="3" spans="1:7" ht="33" customHeight="1">
      <c r="A3" s="15" t="s">
        <v>4</v>
      </c>
      <c r="B3" s="44" t="s">
        <v>5</v>
      </c>
      <c r="C3" s="44"/>
      <c r="D3" s="44"/>
      <c r="E3" s="44"/>
      <c r="F3" s="44"/>
      <c r="G3" s="44"/>
    </row>
    <row r="4" spans="1:7" ht="33" customHeight="1">
      <c r="A4" s="15" t="s">
        <v>6</v>
      </c>
      <c r="B4" s="43" t="s">
        <v>7</v>
      </c>
      <c r="C4" s="43"/>
      <c r="D4" s="43"/>
      <c r="E4" s="43"/>
      <c r="F4" s="43"/>
      <c r="G4" s="43"/>
    </row>
    <row r="5" spans="1:7" ht="33" customHeight="1">
      <c r="A5" s="45" t="s">
        <v>8</v>
      </c>
      <c r="B5" s="47" t="s">
        <v>9</v>
      </c>
      <c r="C5" s="48"/>
      <c r="D5" s="48"/>
      <c r="E5" s="48"/>
      <c r="F5" s="49"/>
      <c r="G5" s="22" t="s">
        <v>10</v>
      </c>
    </row>
    <row r="6" spans="1:7" ht="33" customHeight="1">
      <c r="A6" s="46"/>
      <c r="B6" s="50" t="s">
        <v>11</v>
      </c>
      <c r="C6" s="51"/>
      <c r="D6" s="51"/>
      <c r="E6" s="51"/>
      <c r="F6" s="52"/>
      <c r="G6" s="21" t="s">
        <v>12</v>
      </c>
    </row>
    <row r="7" spans="1:7" ht="33" customHeight="1">
      <c r="A7" s="46"/>
      <c r="B7" s="50" t="s">
        <v>13</v>
      </c>
      <c r="C7" s="51"/>
      <c r="D7" s="51"/>
      <c r="E7" s="51"/>
      <c r="F7" s="52"/>
      <c r="G7" s="21"/>
    </row>
    <row r="8" spans="1:7" ht="33" customHeight="1">
      <c r="A8" s="46"/>
      <c r="B8" s="50" t="s">
        <v>14</v>
      </c>
      <c r="C8" s="51"/>
      <c r="D8" s="51"/>
      <c r="E8" s="51"/>
      <c r="F8" s="52"/>
      <c r="G8" s="21"/>
    </row>
    <row r="9" spans="1:7" ht="33" customHeight="1">
      <c r="A9" s="46"/>
      <c r="B9" s="50" t="s">
        <v>15</v>
      </c>
      <c r="C9" s="51"/>
      <c r="D9" s="51"/>
      <c r="E9" s="51"/>
      <c r="F9" s="52"/>
      <c r="G9" s="21"/>
    </row>
    <row r="11" spans="1:7" ht="66.599999999999994" customHeight="1">
      <c r="A11" s="55" t="s">
        <v>16</v>
      </c>
      <c r="B11" s="56"/>
      <c r="C11" s="56"/>
      <c r="D11" s="56"/>
      <c r="E11" s="56"/>
      <c r="F11" s="56"/>
      <c r="G11" s="56"/>
    </row>
    <row r="12" spans="1:7" ht="57" customHeight="1">
      <c r="A12" s="53" t="s">
        <v>17</v>
      </c>
      <c r="B12" s="54"/>
      <c r="C12" s="54"/>
      <c r="D12" s="54"/>
      <c r="E12" s="54"/>
      <c r="F12" s="54"/>
      <c r="G12" s="54"/>
    </row>
    <row r="13" spans="1:7">
      <c r="A13" s="42"/>
      <c r="B13" s="42"/>
      <c r="C13" s="42"/>
      <c r="D13" s="42"/>
      <c r="E13" s="42"/>
      <c r="F13" s="42"/>
      <c r="G13" s="42"/>
    </row>
    <row r="14" spans="1:7">
      <c r="A14" s="42"/>
      <c r="B14" s="42"/>
      <c r="C14" s="42"/>
      <c r="D14" s="42"/>
      <c r="E14" s="42"/>
      <c r="F14" s="42"/>
      <c r="G14" s="42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85"/>
  <sheetViews>
    <sheetView tabSelected="1" zoomScaleNormal="80" zoomScaleSheetLayoutView="100" workbookViewId="0">
      <pane ySplit="9" topLeftCell="A55" activePane="bottomLeft" state="frozen"/>
      <selection activeCell="C1" sqref="C1"/>
      <selection pane="bottomLeft" activeCell="D67" sqref="D67"/>
    </sheetView>
  </sheetViews>
  <sheetFormatPr defaultColWidth="8.59765625" defaultRowHeight="17.399999999999999"/>
  <cols>
    <col min="1" max="1" width="12.59765625" style="1" customWidth="1"/>
    <col min="2" max="2" width="48.3984375" style="2" customWidth="1"/>
    <col min="3" max="3" width="1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1.3984375" customWidth="1"/>
    <col min="8" max="8" width="13.69921875" customWidth="1"/>
    <col min="9" max="9" width="39.09765625" style="9" customWidth="1"/>
  </cols>
  <sheetData>
    <row r="1" spans="1:9" ht="19.350000000000001" hidden="1" customHeight="1">
      <c r="B1" s="11" t="s">
        <v>18</v>
      </c>
      <c r="C1" s="12">
        <f>SUMIF($C10:$C72, "&gt;0")</f>
        <v>209</v>
      </c>
      <c r="D1" s="12" t="s">
        <v>19</v>
      </c>
      <c r="E1" s="12">
        <f>SUMIF(E10:E72, "완료", C10:C72)</f>
        <v>14</v>
      </c>
      <c r="F1" s="13" t="s">
        <v>20</v>
      </c>
      <c r="G1" s="12">
        <f>SUMIF(G10:G72,TRUE,C10:C72)</f>
        <v>54</v>
      </c>
    </row>
    <row r="2" spans="1:9" ht="41.1" hidden="1" customHeight="1">
      <c r="B2" s="11" t="s">
        <v>21</v>
      </c>
      <c r="C2" s="12">
        <f>COUNTA($A$10:$A$72)-COUNTIF($C$10:$C$72, 0)-COUNTIF($C$10:$C$72, -1)</f>
        <v>50</v>
      </c>
      <c r="D2" s="14" t="s">
        <v>22</v>
      </c>
      <c r="E2" s="12">
        <f>SUMIFS(C10:C72, E10:E72, "완료", G10:G72, TRUE)</f>
        <v>3</v>
      </c>
      <c r="F2" s="13"/>
      <c r="G2" s="12"/>
    </row>
    <row r="3" spans="1:9" ht="16.350000000000001" hidden="1" customHeight="1">
      <c r="B3" s="11" t="s">
        <v>23</v>
      </c>
      <c r="C3" s="12">
        <f>COUNTIF($E$10:$E$72, "완료")</f>
        <v>5</v>
      </c>
      <c r="D3" s="12"/>
      <c r="E3" s="12"/>
      <c r="F3" s="13" t="s">
        <v>24</v>
      </c>
      <c r="G3" s="12">
        <f>G1+E1-E2</f>
        <v>65</v>
      </c>
    </row>
    <row r="4" spans="1:9" ht="16.350000000000001" hidden="1" customHeight="1">
      <c r="B4" s="11" t="s">
        <v>25</v>
      </c>
      <c r="C4" s="12">
        <f>COUNTIF($G$10:$G$72, "TRUE")</f>
        <v>12</v>
      </c>
      <c r="D4" s="12"/>
      <c r="E4" s="12"/>
      <c r="F4" s="13"/>
      <c r="G4" s="12"/>
    </row>
    <row r="5" spans="1:9" ht="16.350000000000001" hidden="1" customHeight="1">
      <c r="B5" s="11" t="s">
        <v>26</v>
      </c>
      <c r="C5" s="12">
        <f>SUMIF(G10:G72, "TRUE", C10:C72)</f>
        <v>54</v>
      </c>
      <c r="D5" s="12"/>
      <c r="E5" s="12"/>
      <c r="F5" s="13"/>
      <c r="G5" s="12"/>
    </row>
    <row r="7" spans="1:9">
      <c r="B7" s="59" t="s">
        <v>27</v>
      </c>
      <c r="C7" s="59"/>
    </row>
    <row r="9" spans="1:9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5" customFormat="1">
      <c r="A10" s="23" t="s">
        <v>37</v>
      </c>
      <c r="B10" s="24" t="s">
        <v>38</v>
      </c>
      <c r="C10" s="23">
        <v>0</v>
      </c>
      <c r="D10" s="23" t="s">
        <v>39</v>
      </c>
      <c r="E10" s="23" t="s">
        <v>40</v>
      </c>
      <c r="F10" s="23" t="s">
        <v>41</v>
      </c>
      <c r="G10" s="23" t="b">
        <v>0</v>
      </c>
      <c r="H10" s="23"/>
      <c r="I10" s="33"/>
    </row>
    <row r="11" spans="1:9">
      <c r="A11" s="3" t="s">
        <v>42</v>
      </c>
      <c r="B11" s="3" t="s">
        <v>43</v>
      </c>
      <c r="C11" s="3">
        <v>2</v>
      </c>
      <c r="D11" s="3" t="s">
        <v>44</v>
      </c>
      <c r="E11" s="3" t="s">
        <v>40</v>
      </c>
      <c r="F11" s="3" t="s">
        <v>41</v>
      </c>
      <c r="G11" s="3" t="b">
        <v>1</v>
      </c>
      <c r="H11" s="3" t="s">
        <v>45</v>
      </c>
      <c r="I11" s="34"/>
    </row>
    <row r="12" spans="1:9">
      <c r="A12" s="3" t="s">
        <v>46</v>
      </c>
      <c r="B12" s="3" t="s">
        <v>47</v>
      </c>
      <c r="C12" s="3">
        <v>1</v>
      </c>
      <c r="D12" s="3" t="s">
        <v>39</v>
      </c>
      <c r="E12" s="3" t="s">
        <v>40</v>
      </c>
      <c r="F12" s="3" t="s">
        <v>41</v>
      </c>
      <c r="G12" s="3" t="b">
        <v>0</v>
      </c>
      <c r="H12" s="3" t="s">
        <v>48</v>
      </c>
      <c r="I12" s="34"/>
    </row>
    <row r="13" spans="1:9">
      <c r="A13" s="3" t="s">
        <v>49</v>
      </c>
      <c r="B13" s="3" t="s">
        <v>50</v>
      </c>
      <c r="C13" s="3">
        <v>3</v>
      </c>
      <c r="D13" s="3" t="s">
        <v>44</v>
      </c>
      <c r="E13" s="3" t="s">
        <v>40</v>
      </c>
      <c r="F13" s="3" t="s">
        <v>41</v>
      </c>
      <c r="G13" s="3" t="b">
        <v>0</v>
      </c>
      <c r="H13" s="3" t="s">
        <v>51</v>
      </c>
      <c r="I13" s="34"/>
    </row>
    <row r="14" spans="1:9" s="25" customFormat="1">
      <c r="A14" s="23" t="s">
        <v>52</v>
      </c>
      <c r="B14" s="24" t="s">
        <v>53</v>
      </c>
      <c r="C14" s="23">
        <v>0</v>
      </c>
      <c r="D14" s="23" t="s">
        <v>39</v>
      </c>
      <c r="E14" s="23" t="s">
        <v>40</v>
      </c>
      <c r="F14" s="23" t="s">
        <v>41</v>
      </c>
      <c r="G14" s="23" t="b">
        <v>0</v>
      </c>
      <c r="H14" s="23"/>
      <c r="I14" s="35"/>
    </row>
    <row r="15" spans="1:9">
      <c r="A15" s="3" t="s">
        <v>54</v>
      </c>
      <c r="B15" s="3" t="s">
        <v>55</v>
      </c>
      <c r="C15" s="3">
        <v>8</v>
      </c>
      <c r="D15" s="3" t="s">
        <v>39</v>
      </c>
      <c r="E15" s="3" t="s">
        <v>40</v>
      </c>
      <c r="F15" s="3" t="s">
        <v>41</v>
      </c>
      <c r="G15" s="3" t="b">
        <v>1</v>
      </c>
      <c r="H15" s="3" t="s">
        <v>56</v>
      </c>
      <c r="I15" s="34" t="s">
        <v>57</v>
      </c>
    </row>
    <row r="16" spans="1:9">
      <c r="A16" s="3" t="s">
        <v>58</v>
      </c>
      <c r="B16" s="3" t="s">
        <v>59</v>
      </c>
      <c r="C16" s="3">
        <v>3</v>
      </c>
      <c r="D16" s="3" t="s">
        <v>39</v>
      </c>
      <c r="E16" s="3" t="s">
        <v>40</v>
      </c>
      <c r="F16" s="3" t="s">
        <v>41</v>
      </c>
      <c r="G16" s="3" t="b">
        <v>1</v>
      </c>
      <c r="H16" s="3" t="s">
        <v>60</v>
      </c>
      <c r="I16" s="36"/>
    </row>
    <row r="17" spans="1:9">
      <c r="A17" s="3" t="s">
        <v>61</v>
      </c>
      <c r="B17" s="3" t="s">
        <v>62</v>
      </c>
      <c r="C17" s="3">
        <v>3</v>
      </c>
      <c r="D17" s="3" t="s">
        <v>44</v>
      </c>
      <c r="E17" s="3" t="s">
        <v>40</v>
      </c>
      <c r="F17" s="3" t="s">
        <v>41</v>
      </c>
      <c r="G17" s="3" t="b">
        <v>1</v>
      </c>
      <c r="H17" s="3" t="s">
        <v>63</v>
      </c>
      <c r="I17" s="34"/>
    </row>
    <row r="18" spans="1:9">
      <c r="A18" s="3" t="s">
        <v>64</v>
      </c>
      <c r="B18" s="3" t="s">
        <v>65</v>
      </c>
      <c r="C18" s="3">
        <v>3</v>
      </c>
      <c r="D18" s="3" t="s">
        <v>39</v>
      </c>
      <c r="E18" s="3" t="s">
        <v>40</v>
      </c>
      <c r="F18" s="3" t="s">
        <v>41</v>
      </c>
      <c r="G18" s="3" t="b">
        <v>1</v>
      </c>
      <c r="H18" s="3" t="s">
        <v>66</v>
      </c>
      <c r="I18" s="34"/>
    </row>
    <row r="19" spans="1:9">
      <c r="A19" s="3" t="s">
        <v>67</v>
      </c>
      <c r="B19" s="3" t="s">
        <v>68</v>
      </c>
      <c r="C19" s="3">
        <v>-1</v>
      </c>
      <c r="D19" s="3"/>
      <c r="E19" s="3" t="s">
        <v>40</v>
      </c>
      <c r="F19" s="3" t="s">
        <v>41</v>
      </c>
      <c r="G19" s="3" t="b">
        <v>0</v>
      </c>
      <c r="H19" s="3"/>
      <c r="I19" s="34"/>
    </row>
    <row r="20" spans="1:9">
      <c r="A20" s="3" t="s">
        <v>69</v>
      </c>
      <c r="B20" s="3" t="s">
        <v>70</v>
      </c>
      <c r="C20" s="3">
        <v>3</v>
      </c>
      <c r="D20" s="3" t="s">
        <v>39</v>
      </c>
      <c r="E20" s="3" t="s">
        <v>40</v>
      </c>
      <c r="F20" s="3" t="s">
        <v>41</v>
      </c>
      <c r="G20" s="3" t="b">
        <v>1</v>
      </c>
      <c r="H20" s="3" t="s">
        <v>63</v>
      </c>
      <c r="I20" s="34"/>
    </row>
    <row r="21" spans="1:9">
      <c r="A21" s="3" t="s">
        <v>71</v>
      </c>
      <c r="B21" s="3" t="s">
        <v>72</v>
      </c>
      <c r="C21" s="3">
        <v>5</v>
      </c>
      <c r="D21" s="3" t="s">
        <v>44</v>
      </c>
      <c r="E21" s="3" t="s">
        <v>40</v>
      </c>
      <c r="F21" s="3" t="s">
        <v>41</v>
      </c>
      <c r="G21" s="3" t="b">
        <v>1</v>
      </c>
      <c r="H21" s="3" t="s">
        <v>48</v>
      </c>
      <c r="I21" s="34"/>
    </row>
    <row r="22" spans="1:9" s="25" customFormat="1">
      <c r="A22" s="23" t="s">
        <v>73</v>
      </c>
      <c r="B22" s="24" t="s">
        <v>74</v>
      </c>
      <c r="C22" s="23">
        <v>0</v>
      </c>
      <c r="D22" s="23" t="s">
        <v>39</v>
      </c>
      <c r="E22" s="23" t="s">
        <v>40</v>
      </c>
      <c r="F22" s="23" t="s">
        <v>41</v>
      </c>
      <c r="G22" s="23" t="b">
        <v>0</v>
      </c>
      <c r="H22" s="23"/>
      <c r="I22" s="35"/>
    </row>
    <row r="23" spans="1:9">
      <c r="A23" s="3" t="s">
        <v>75</v>
      </c>
      <c r="B23" s="3" t="s">
        <v>76</v>
      </c>
      <c r="C23" s="3">
        <v>3</v>
      </c>
      <c r="D23" s="3" t="s">
        <v>77</v>
      </c>
      <c r="E23" s="3" t="s">
        <v>40</v>
      </c>
      <c r="F23" s="3" t="s">
        <v>41</v>
      </c>
      <c r="G23" s="3" t="b">
        <v>0</v>
      </c>
      <c r="H23" s="3" t="s">
        <v>45</v>
      </c>
      <c r="I23" s="34"/>
    </row>
    <row r="24" spans="1:9">
      <c r="A24" s="3" t="s">
        <v>78</v>
      </c>
      <c r="B24" s="3" t="s">
        <v>79</v>
      </c>
      <c r="C24" s="3">
        <v>3</v>
      </c>
      <c r="D24" s="3" t="s">
        <v>77</v>
      </c>
      <c r="E24" s="3" t="s">
        <v>40</v>
      </c>
      <c r="F24" s="3" t="s">
        <v>41</v>
      </c>
      <c r="G24" s="3" t="b">
        <v>0</v>
      </c>
      <c r="H24" s="3" t="s">
        <v>80</v>
      </c>
      <c r="I24" s="36" t="s">
        <v>81</v>
      </c>
    </row>
    <row r="25" spans="1:9">
      <c r="A25" s="3" t="s">
        <v>82</v>
      </c>
      <c r="B25" s="3" t="s">
        <v>83</v>
      </c>
      <c r="C25" s="3">
        <v>8</v>
      </c>
      <c r="D25" s="3" t="s">
        <v>39</v>
      </c>
      <c r="E25" s="3" t="s">
        <v>40</v>
      </c>
      <c r="F25" s="3" t="s">
        <v>41</v>
      </c>
      <c r="G25" s="3" t="b">
        <v>1</v>
      </c>
      <c r="H25" s="3" t="s">
        <v>45</v>
      </c>
      <c r="I25" s="34"/>
    </row>
    <row r="26" spans="1:9">
      <c r="A26" s="3" t="s">
        <v>84</v>
      </c>
      <c r="B26" s="3" t="s">
        <v>85</v>
      </c>
      <c r="C26" s="3">
        <v>8</v>
      </c>
      <c r="D26" s="3" t="s">
        <v>77</v>
      </c>
      <c r="E26" s="3" t="s">
        <v>40</v>
      </c>
      <c r="F26" s="3" t="s">
        <v>41</v>
      </c>
      <c r="G26" s="3" t="b">
        <v>0</v>
      </c>
      <c r="H26" s="3" t="s">
        <v>86</v>
      </c>
      <c r="I26" s="34"/>
    </row>
    <row r="27" spans="1:9">
      <c r="A27" s="3" t="s">
        <v>87</v>
      </c>
      <c r="B27" s="3" t="s">
        <v>88</v>
      </c>
      <c r="C27" s="3">
        <v>5</v>
      </c>
      <c r="D27" s="3" t="s">
        <v>44</v>
      </c>
      <c r="E27" s="3" t="s">
        <v>40</v>
      </c>
      <c r="F27" s="3" t="s">
        <v>41</v>
      </c>
      <c r="G27" s="3" t="b">
        <v>0</v>
      </c>
      <c r="H27" s="3" t="s">
        <v>45</v>
      </c>
      <c r="I27" s="34"/>
    </row>
    <row r="28" spans="1:9" s="25" customFormat="1">
      <c r="A28" s="23" t="s">
        <v>89</v>
      </c>
      <c r="B28" s="24" t="s">
        <v>90</v>
      </c>
      <c r="C28" s="23">
        <v>0</v>
      </c>
      <c r="D28" s="23" t="s">
        <v>77</v>
      </c>
      <c r="E28" s="23" t="s">
        <v>40</v>
      </c>
      <c r="F28" s="23" t="s">
        <v>41</v>
      </c>
      <c r="G28" s="23" t="b">
        <v>0</v>
      </c>
      <c r="H28" s="23"/>
      <c r="I28" s="35"/>
    </row>
    <row r="29" spans="1:9">
      <c r="A29" s="3" t="s">
        <v>91</v>
      </c>
      <c r="B29" s="3" t="s">
        <v>92</v>
      </c>
      <c r="C29" s="3">
        <v>8</v>
      </c>
      <c r="D29" s="3" t="s">
        <v>44</v>
      </c>
      <c r="E29" s="3" t="s">
        <v>40</v>
      </c>
      <c r="F29" s="3" t="s">
        <v>41</v>
      </c>
      <c r="G29" s="3" t="b">
        <v>0</v>
      </c>
      <c r="H29" s="3" t="s">
        <v>93</v>
      </c>
      <c r="I29" s="34"/>
    </row>
    <row r="30" spans="1:9">
      <c r="A30" s="3" t="s">
        <v>94</v>
      </c>
      <c r="B30" s="16" t="s">
        <v>95</v>
      </c>
      <c r="C30" s="3">
        <v>5</v>
      </c>
      <c r="D30" s="3" t="s">
        <v>44</v>
      </c>
      <c r="E30" s="3" t="s">
        <v>40</v>
      </c>
      <c r="F30" s="3" t="s">
        <v>41</v>
      </c>
      <c r="G30" s="3" t="b">
        <v>0</v>
      </c>
      <c r="H30" s="3" t="s">
        <v>96</v>
      </c>
      <c r="I30" s="37" t="s">
        <v>97</v>
      </c>
    </row>
    <row r="31" spans="1:9">
      <c r="A31" s="3" t="s">
        <v>98</v>
      </c>
      <c r="B31" s="3" t="s">
        <v>99</v>
      </c>
      <c r="C31" s="3">
        <v>3</v>
      </c>
      <c r="D31" s="3" t="s">
        <v>39</v>
      </c>
      <c r="E31" s="3" t="s">
        <v>100</v>
      </c>
      <c r="F31" s="3" t="s">
        <v>101</v>
      </c>
      <c r="G31" s="3" t="b">
        <v>0</v>
      </c>
      <c r="H31" s="3" t="s">
        <v>51</v>
      </c>
      <c r="I31" s="38" t="s">
        <v>102</v>
      </c>
    </row>
    <row r="32" spans="1:9">
      <c r="A32" s="3" t="s">
        <v>103</v>
      </c>
      <c r="B32" s="3" t="s">
        <v>104</v>
      </c>
      <c r="C32" s="3">
        <v>3</v>
      </c>
      <c r="D32" s="3" t="s">
        <v>39</v>
      </c>
      <c r="E32" s="3" t="s">
        <v>100</v>
      </c>
      <c r="F32" s="3" t="s">
        <v>101</v>
      </c>
      <c r="G32" s="3" t="b">
        <v>0</v>
      </c>
      <c r="H32" s="3" t="s">
        <v>51</v>
      </c>
      <c r="I32" s="38" t="s">
        <v>105</v>
      </c>
    </row>
    <row r="33" spans="1:9">
      <c r="A33" s="3" t="s">
        <v>106</v>
      </c>
      <c r="B33" s="16" t="s">
        <v>107</v>
      </c>
      <c r="C33" s="3">
        <v>3</v>
      </c>
      <c r="D33" s="3" t="s">
        <v>77</v>
      </c>
      <c r="E33" s="3" t="s">
        <v>100</v>
      </c>
      <c r="F33" s="3" t="s">
        <v>101</v>
      </c>
      <c r="G33" s="3" t="b">
        <v>0</v>
      </c>
      <c r="H33" s="3" t="s">
        <v>108</v>
      </c>
      <c r="I33" s="38" t="s">
        <v>109</v>
      </c>
    </row>
    <row r="34" spans="1:9">
      <c r="A34" s="3" t="s">
        <v>110</v>
      </c>
      <c r="B34" s="3" t="s">
        <v>111</v>
      </c>
      <c r="C34" s="3">
        <v>2</v>
      </c>
      <c r="D34" s="3" t="s">
        <v>77</v>
      </c>
      <c r="E34" s="3" t="s">
        <v>100</v>
      </c>
      <c r="F34" s="3" t="s">
        <v>101</v>
      </c>
      <c r="G34" s="3" t="b">
        <v>0</v>
      </c>
      <c r="H34" s="3" t="s">
        <v>51</v>
      </c>
      <c r="I34" s="38"/>
    </row>
    <row r="35" spans="1:9">
      <c r="A35" s="3" t="s">
        <v>112</v>
      </c>
      <c r="B35" s="3" t="s">
        <v>113</v>
      </c>
      <c r="C35" s="3">
        <v>8</v>
      </c>
      <c r="D35" s="3" t="s">
        <v>44</v>
      </c>
      <c r="E35" s="3" t="s">
        <v>40</v>
      </c>
      <c r="F35" s="3" t="s">
        <v>101</v>
      </c>
      <c r="G35" s="3" t="b">
        <v>0</v>
      </c>
      <c r="H35" s="3" t="s">
        <v>114</v>
      </c>
      <c r="I35" s="38" t="s">
        <v>115</v>
      </c>
    </row>
    <row r="36" spans="1:9" s="25" customFormat="1" ht="15" customHeight="1">
      <c r="A36" s="23" t="s">
        <v>116</v>
      </c>
      <c r="B36" s="24" t="s">
        <v>117</v>
      </c>
      <c r="C36" s="23">
        <v>0</v>
      </c>
      <c r="D36" s="23" t="s">
        <v>77</v>
      </c>
      <c r="E36" s="23" t="s">
        <v>40</v>
      </c>
      <c r="F36" s="23" t="s">
        <v>41</v>
      </c>
      <c r="G36" s="23" t="b">
        <v>0</v>
      </c>
      <c r="H36" s="23"/>
      <c r="I36" s="35"/>
    </row>
    <row r="37" spans="1:9" ht="34.799999999999997">
      <c r="A37" s="3" t="s">
        <v>118</v>
      </c>
      <c r="B37" s="16" t="s">
        <v>119</v>
      </c>
      <c r="C37" s="3">
        <v>5</v>
      </c>
      <c r="D37" s="3" t="s">
        <v>77</v>
      </c>
      <c r="E37" s="3" t="s">
        <v>40</v>
      </c>
      <c r="F37" s="3" t="s">
        <v>41</v>
      </c>
      <c r="G37" s="3" t="b">
        <v>0</v>
      </c>
      <c r="H37" s="3" t="s">
        <v>93</v>
      </c>
      <c r="I37" s="34" t="s">
        <v>120</v>
      </c>
    </row>
    <row r="38" spans="1:9" ht="34.799999999999997">
      <c r="A38" s="3" t="s">
        <v>121</v>
      </c>
      <c r="B38" s="16" t="s">
        <v>122</v>
      </c>
      <c r="C38" s="3">
        <v>3</v>
      </c>
      <c r="D38" s="3" t="s">
        <v>44</v>
      </c>
      <c r="E38" s="3" t="s">
        <v>40</v>
      </c>
      <c r="F38" s="3" t="s">
        <v>41</v>
      </c>
      <c r="G38" s="3" t="b">
        <v>0</v>
      </c>
      <c r="H38" s="3" t="s">
        <v>60</v>
      </c>
      <c r="I38" s="34" t="s">
        <v>123</v>
      </c>
    </row>
    <row r="39" spans="1:9" ht="15" customHeight="1">
      <c r="A39" s="3" t="s">
        <v>124</v>
      </c>
      <c r="B39" s="16" t="s">
        <v>125</v>
      </c>
      <c r="C39" s="3">
        <v>3</v>
      </c>
      <c r="D39" s="3" t="s">
        <v>39</v>
      </c>
      <c r="E39" s="3" t="s">
        <v>40</v>
      </c>
      <c r="F39" s="3" t="s">
        <v>41</v>
      </c>
      <c r="G39" s="3" t="b">
        <v>0</v>
      </c>
      <c r="H39" s="3" t="s">
        <v>45</v>
      </c>
      <c r="I39" s="39" t="s">
        <v>126</v>
      </c>
    </row>
    <row r="40" spans="1:9" s="25" customFormat="1">
      <c r="A40" s="23" t="s">
        <v>127</v>
      </c>
      <c r="B40" s="24" t="s">
        <v>128</v>
      </c>
      <c r="C40" s="23">
        <v>0</v>
      </c>
      <c r="D40" s="23" t="s">
        <v>44</v>
      </c>
      <c r="E40" s="23" t="s">
        <v>40</v>
      </c>
      <c r="F40" s="23" t="s">
        <v>41</v>
      </c>
      <c r="G40" s="23" t="b">
        <v>0</v>
      </c>
      <c r="H40" s="23"/>
      <c r="I40" s="35"/>
    </row>
    <row r="41" spans="1:9" ht="34.799999999999997">
      <c r="A41" s="3" t="s">
        <v>129</v>
      </c>
      <c r="B41" s="3" t="s">
        <v>130</v>
      </c>
      <c r="C41" s="3">
        <v>3</v>
      </c>
      <c r="D41" s="3" t="s">
        <v>44</v>
      </c>
      <c r="E41" s="3" t="s">
        <v>40</v>
      </c>
      <c r="F41" s="3" t="s">
        <v>41</v>
      </c>
      <c r="G41" s="3" t="b">
        <v>0</v>
      </c>
      <c r="H41" s="3" t="s">
        <v>60</v>
      </c>
      <c r="I41" s="34" t="s">
        <v>131</v>
      </c>
    </row>
    <row r="42" spans="1:9">
      <c r="A42" s="3" t="s">
        <v>132</v>
      </c>
      <c r="B42" s="3" t="s">
        <v>133</v>
      </c>
      <c r="C42" s="3">
        <v>5</v>
      </c>
      <c r="D42" s="3" t="s">
        <v>39</v>
      </c>
      <c r="E42" s="3" t="s">
        <v>40</v>
      </c>
      <c r="F42" s="3" t="s">
        <v>41</v>
      </c>
      <c r="G42" s="3" t="b">
        <v>0</v>
      </c>
      <c r="H42" s="3" t="s">
        <v>45</v>
      </c>
      <c r="I42" s="34"/>
    </row>
    <row r="43" spans="1:9" s="25" customFormat="1">
      <c r="A43" s="23" t="s">
        <v>134</v>
      </c>
      <c r="B43" s="24" t="s">
        <v>135</v>
      </c>
      <c r="C43" s="23">
        <v>0</v>
      </c>
      <c r="D43" s="23" t="s">
        <v>39</v>
      </c>
      <c r="E43" s="23" t="s">
        <v>40</v>
      </c>
      <c r="F43" s="23" t="s">
        <v>41</v>
      </c>
      <c r="G43" s="23" t="b">
        <v>0</v>
      </c>
      <c r="H43" s="23"/>
      <c r="I43" s="35"/>
    </row>
    <row r="44" spans="1:9">
      <c r="A44" s="3" t="s">
        <v>136</v>
      </c>
      <c r="B44" s="3" t="s">
        <v>137</v>
      </c>
      <c r="C44" s="3">
        <v>5</v>
      </c>
      <c r="D44" s="3" t="s">
        <v>39</v>
      </c>
      <c r="E44" s="3" t="s">
        <v>40</v>
      </c>
      <c r="F44" s="3" t="s">
        <v>41</v>
      </c>
      <c r="G44" s="3" t="b">
        <v>0</v>
      </c>
      <c r="H44" s="3" t="s">
        <v>63</v>
      </c>
      <c r="I44" s="34"/>
    </row>
    <row r="45" spans="1:9">
      <c r="A45" s="3" t="s">
        <v>138</v>
      </c>
      <c r="B45" s="3" t="s">
        <v>139</v>
      </c>
      <c r="C45" s="3">
        <v>5</v>
      </c>
      <c r="D45" s="3" t="s">
        <v>39</v>
      </c>
      <c r="E45" s="3" t="s">
        <v>40</v>
      </c>
      <c r="F45" s="3" t="s">
        <v>41</v>
      </c>
      <c r="G45" s="3" t="b">
        <v>0</v>
      </c>
      <c r="H45" s="3" t="s">
        <v>93</v>
      </c>
      <c r="I45" s="36" t="s">
        <v>140</v>
      </c>
    </row>
    <row r="46" spans="1:9" s="25" customFormat="1" ht="15" customHeight="1">
      <c r="A46" s="23" t="s">
        <v>141</v>
      </c>
      <c r="B46" s="24" t="s">
        <v>142</v>
      </c>
      <c r="C46" s="23">
        <v>0</v>
      </c>
      <c r="D46" s="23" t="s">
        <v>44</v>
      </c>
      <c r="E46" s="23" t="s">
        <v>40</v>
      </c>
      <c r="F46" s="23" t="s">
        <v>41</v>
      </c>
      <c r="G46" s="23" t="b">
        <v>0</v>
      </c>
      <c r="H46" s="23"/>
      <c r="I46" s="35"/>
    </row>
    <row r="47" spans="1:9" ht="15" customHeight="1">
      <c r="A47" s="3" t="s">
        <v>143</v>
      </c>
      <c r="B47" s="17" t="s">
        <v>144</v>
      </c>
      <c r="C47" s="3">
        <v>5</v>
      </c>
      <c r="D47" s="3" t="s">
        <v>44</v>
      </c>
      <c r="E47" s="3" t="s">
        <v>40</v>
      </c>
      <c r="F47" s="3" t="s">
        <v>41</v>
      </c>
      <c r="G47" s="3" t="b">
        <v>0</v>
      </c>
      <c r="H47" s="3" t="s">
        <v>145</v>
      </c>
      <c r="I47" s="10"/>
    </row>
    <row r="48" spans="1:9" ht="15" customHeight="1">
      <c r="A48" s="3" t="s">
        <v>146</v>
      </c>
      <c r="B48" s="17" t="s">
        <v>147</v>
      </c>
      <c r="C48" s="3">
        <v>3</v>
      </c>
      <c r="D48" s="3" t="s">
        <v>44</v>
      </c>
      <c r="E48" s="3" t="s">
        <v>40</v>
      </c>
      <c r="F48" s="3" t="s">
        <v>41</v>
      </c>
      <c r="G48" s="3" t="b">
        <v>0</v>
      </c>
      <c r="H48" s="3" t="s">
        <v>148</v>
      </c>
      <c r="I48" s="10"/>
    </row>
    <row r="49" spans="1:9">
      <c r="A49" s="3" t="s">
        <v>149</v>
      </c>
      <c r="B49" s="18" t="s">
        <v>150</v>
      </c>
      <c r="C49" s="3">
        <v>8</v>
      </c>
      <c r="D49" s="3" t="s">
        <v>39</v>
      </c>
      <c r="E49" s="3" t="s">
        <v>40</v>
      </c>
      <c r="F49" s="3" t="s">
        <v>41</v>
      </c>
      <c r="G49" s="3" t="b">
        <v>0</v>
      </c>
      <c r="H49" s="3" t="s">
        <v>151</v>
      </c>
      <c r="I49" s="10"/>
    </row>
    <row r="50" spans="1:9" s="25" customFormat="1">
      <c r="A50" s="23" t="s">
        <v>152</v>
      </c>
      <c r="B50" s="24" t="s">
        <v>153</v>
      </c>
      <c r="C50" s="23">
        <v>0</v>
      </c>
      <c r="D50" s="23" t="s">
        <v>44</v>
      </c>
      <c r="E50" s="23" t="s">
        <v>40</v>
      </c>
      <c r="F50" s="23" t="s">
        <v>41</v>
      </c>
      <c r="G50" s="23" t="b">
        <v>0</v>
      </c>
      <c r="H50" s="23"/>
      <c r="I50" s="24"/>
    </row>
    <row r="51" spans="1:9">
      <c r="A51" s="3" t="s">
        <v>154</v>
      </c>
      <c r="B51" s="17" t="s">
        <v>155</v>
      </c>
      <c r="C51" s="3">
        <v>3</v>
      </c>
      <c r="D51" s="3" t="s">
        <v>39</v>
      </c>
      <c r="E51" s="3" t="s">
        <v>40</v>
      </c>
      <c r="F51" s="3" t="s">
        <v>41</v>
      </c>
      <c r="G51" s="3" t="b">
        <v>0</v>
      </c>
      <c r="H51" s="3" t="s">
        <v>63</v>
      </c>
      <c r="I51" s="10"/>
    </row>
    <row r="52" spans="1:9">
      <c r="A52" s="3" t="s">
        <v>156</v>
      </c>
      <c r="B52" s="16" t="s">
        <v>157</v>
      </c>
      <c r="C52" s="3">
        <v>5</v>
      </c>
      <c r="D52" s="3" t="s">
        <v>44</v>
      </c>
      <c r="E52" s="3" t="s">
        <v>40</v>
      </c>
      <c r="F52" s="3" t="s">
        <v>41</v>
      </c>
      <c r="G52" s="3" t="b">
        <v>0</v>
      </c>
      <c r="H52" s="3" t="s">
        <v>48</v>
      </c>
      <c r="I52" s="10"/>
    </row>
    <row r="53" spans="1:9" s="25" customFormat="1">
      <c r="A53" s="23" t="s">
        <v>158</v>
      </c>
      <c r="B53" s="24" t="s">
        <v>159</v>
      </c>
      <c r="C53" s="23">
        <v>0</v>
      </c>
      <c r="D53" s="23" t="s">
        <v>77</v>
      </c>
      <c r="E53" s="23" t="s">
        <v>40</v>
      </c>
      <c r="F53" s="23" t="s">
        <v>41</v>
      </c>
      <c r="G53" s="23" t="b">
        <v>0</v>
      </c>
      <c r="H53" s="23"/>
      <c r="I53" s="24"/>
    </row>
    <row r="54" spans="1:9">
      <c r="A54" s="3" t="s">
        <v>160</v>
      </c>
      <c r="B54" s="16" t="s">
        <v>161</v>
      </c>
      <c r="C54" s="3">
        <v>5</v>
      </c>
      <c r="D54" s="3" t="s">
        <v>77</v>
      </c>
      <c r="E54" s="3" t="s">
        <v>40</v>
      </c>
      <c r="F54" s="3" t="s">
        <v>41</v>
      </c>
      <c r="G54" s="3" t="b">
        <v>0</v>
      </c>
      <c r="H54" s="3" t="s">
        <v>80</v>
      </c>
      <c r="I54" s="10"/>
    </row>
    <row r="55" spans="1:9">
      <c r="A55" s="3" t="s">
        <v>162</v>
      </c>
      <c r="B55" s="17" t="s">
        <v>163</v>
      </c>
      <c r="C55" s="3">
        <v>2</v>
      </c>
      <c r="D55" s="3" t="s">
        <v>77</v>
      </c>
      <c r="E55" s="3" t="s">
        <v>40</v>
      </c>
      <c r="F55" s="3" t="s">
        <v>41</v>
      </c>
      <c r="G55" s="3" t="b">
        <v>0</v>
      </c>
      <c r="H55" s="3" t="s">
        <v>151</v>
      </c>
      <c r="I55" s="10"/>
    </row>
    <row r="56" spans="1:9">
      <c r="A56" s="3" t="s">
        <v>164</v>
      </c>
      <c r="B56" s="16" t="s">
        <v>165</v>
      </c>
      <c r="C56" s="3">
        <v>5</v>
      </c>
      <c r="D56" s="3" t="s">
        <v>44</v>
      </c>
      <c r="E56" s="3" t="s">
        <v>40</v>
      </c>
      <c r="F56" s="3" t="s">
        <v>41</v>
      </c>
      <c r="G56" s="3" t="b">
        <v>0</v>
      </c>
      <c r="H56" s="3" t="s">
        <v>45</v>
      </c>
      <c r="I56" s="10"/>
    </row>
    <row r="57" spans="1:9" s="25" customFormat="1">
      <c r="A57" s="23" t="s">
        <v>166</v>
      </c>
      <c r="B57" s="24" t="s">
        <v>167</v>
      </c>
      <c r="C57" s="23">
        <v>0</v>
      </c>
      <c r="D57" s="23" t="s">
        <v>44</v>
      </c>
      <c r="E57" s="23" t="s">
        <v>40</v>
      </c>
      <c r="F57" s="23" t="s">
        <v>41</v>
      </c>
      <c r="G57" s="23" t="b">
        <v>0</v>
      </c>
      <c r="H57" s="23"/>
      <c r="I57" s="24"/>
    </row>
    <row r="58" spans="1:9">
      <c r="A58" s="3" t="s">
        <v>168</v>
      </c>
      <c r="B58" s="19" t="s">
        <v>169</v>
      </c>
      <c r="C58" s="3">
        <v>3</v>
      </c>
      <c r="D58" s="3" t="s">
        <v>77</v>
      </c>
      <c r="E58" s="3" t="s">
        <v>40</v>
      </c>
      <c r="F58" s="3" t="s">
        <v>41</v>
      </c>
      <c r="G58" s="3" t="b">
        <v>0</v>
      </c>
      <c r="H58" s="3" t="s">
        <v>51</v>
      </c>
      <c r="I58" s="10"/>
    </row>
    <row r="59" spans="1:9">
      <c r="A59" s="3" t="s">
        <v>170</v>
      </c>
      <c r="B59" s="20" t="s">
        <v>171</v>
      </c>
      <c r="C59" s="3">
        <v>3</v>
      </c>
      <c r="D59" s="3" t="s">
        <v>77</v>
      </c>
      <c r="E59" s="3" t="s">
        <v>40</v>
      </c>
      <c r="F59" s="3" t="s">
        <v>41</v>
      </c>
      <c r="G59" s="3" t="b">
        <v>0</v>
      </c>
      <c r="H59" s="3" t="s">
        <v>48</v>
      </c>
      <c r="I59" s="10"/>
    </row>
    <row r="60" spans="1:9" s="25" customFormat="1">
      <c r="A60" s="26" t="s">
        <v>172</v>
      </c>
      <c r="B60" s="26" t="s">
        <v>173</v>
      </c>
      <c r="C60" s="23">
        <v>0</v>
      </c>
      <c r="D60" s="23" t="s">
        <v>39</v>
      </c>
      <c r="E60" s="23" t="s">
        <v>40</v>
      </c>
      <c r="F60" s="23" t="s">
        <v>41</v>
      </c>
      <c r="G60" s="23" t="b">
        <v>0</v>
      </c>
      <c r="H60" s="23"/>
      <c r="I60" s="24"/>
    </row>
    <row r="61" spans="1:9">
      <c r="A61" s="27" t="s">
        <v>174</v>
      </c>
      <c r="B61" s="28" t="s">
        <v>175</v>
      </c>
      <c r="C61" s="29">
        <v>5</v>
      </c>
      <c r="D61" s="30" t="s">
        <v>39</v>
      </c>
      <c r="E61" s="30" t="s">
        <v>259</v>
      </c>
      <c r="F61" s="30" t="s">
        <v>176</v>
      </c>
      <c r="G61" s="30" t="b">
        <v>1</v>
      </c>
      <c r="H61" s="30" t="s">
        <v>63</v>
      </c>
      <c r="I61" s="31"/>
    </row>
    <row r="62" spans="1:9">
      <c r="A62" s="27" t="s">
        <v>177</v>
      </c>
      <c r="B62" s="28" t="s">
        <v>178</v>
      </c>
      <c r="C62" s="29">
        <v>3</v>
      </c>
      <c r="D62" s="30" t="s">
        <v>39</v>
      </c>
      <c r="E62" s="30" t="s">
        <v>100</v>
      </c>
      <c r="F62" s="30" t="s">
        <v>176</v>
      </c>
      <c r="G62" s="30" t="b">
        <v>1</v>
      </c>
      <c r="H62" s="30" t="s">
        <v>60</v>
      </c>
      <c r="I62" s="31"/>
    </row>
    <row r="63" spans="1:9">
      <c r="A63" s="27" t="s">
        <v>179</v>
      </c>
      <c r="B63" s="28" t="s">
        <v>180</v>
      </c>
      <c r="C63" s="29">
        <v>3</v>
      </c>
      <c r="D63" s="30" t="s">
        <v>39</v>
      </c>
      <c r="E63" s="30" t="s">
        <v>260</v>
      </c>
      <c r="F63" s="30" t="s">
        <v>176</v>
      </c>
      <c r="G63" s="30" t="b">
        <v>1</v>
      </c>
      <c r="H63" s="30" t="s">
        <v>181</v>
      </c>
      <c r="I63" s="31"/>
    </row>
    <row r="64" spans="1:9">
      <c r="A64" s="27" t="s">
        <v>182</v>
      </c>
      <c r="B64" s="28" t="s">
        <v>183</v>
      </c>
      <c r="C64" s="29">
        <v>5</v>
      </c>
      <c r="D64" s="30" t="s">
        <v>39</v>
      </c>
      <c r="E64" s="30" t="s">
        <v>40</v>
      </c>
      <c r="F64" s="30" t="s">
        <v>176</v>
      </c>
      <c r="G64" s="30" t="b">
        <v>0</v>
      </c>
      <c r="H64" s="30" t="s">
        <v>51</v>
      </c>
      <c r="I64" s="31"/>
    </row>
    <row r="65" spans="1:9">
      <c r="A65" s="27" t="s">
        <v>184</v>
      </c>
      <c r="B65" s="28" t="s">
        <v>185</v>
      </c>
      <c r="C65" s="29">
        <v>8</v>
      </c>
      <c r="D65" s="30" t="s">
        <v>39</v>
      </c>
      <c r="E65" s="30" t="s">
        <v>261</v>
      </c>
      <c r="F65" s="30" t="s">
        <v>176</v>
      </c>
      <c r="G65" s="30" t="b">
        <v>1</v>
      </c>
      <c r="H65" s="30" t="s">
        <v>148</v>
      </c>
      <c r="I65" s="31"/>
    </row>
    <row r="66" spans="1:9">
      <c r="A66" s="27" t="s">
        <v>186</v>
      </c>
      <c r="B66" s="28" t="s">
        <v>187</v>
      </c>
      <c r="C66" s="29">
        <v>3</v>
      </c>
      <c r="D66" s="30" t="s">
        <v>77</v>
      </c>
      <c r="E66" s="30" t="s">
        <v>40</v>
      </c>
      <c r="F66" s="30" t="s">
        <v>176</v>
      </c>
      <c r="G66" s="30" t="b">
        <v>0</v>
      </c>
      <c r="H66" s="30" t="s">
        <v>45</v>
      </c>
      <c r="I66" s="31"/>
    </row>
    <row r="67" spans="1:9" ht="15" customHeight="1">
      <c r="A67" s="27" t="s">
        <v>188</v>
      </c>
      <c r="B67" s="28" t="s">
        <v>189</v>
      </c>
      <c r="C67" s="29">
        <v>3</v>
      </c>
      <c r="D67" s="30" t="s">
        <v>77</v>
      </c>
      <c r="E67" s="30" t="s">
        <v>40</v>
      </c>
      <c r="F67" s="30" t="s">
        <v>176</v>
      </c>
      <c r="G67" s="30" t="b">
        <v>0</v>
      </c>
      <c r="H67" s="30" t="s">
        <v>51</v>
      </c>
      <c r="I67" s="31"/>
    </row>
    <row r="68" spans="1:9" ht="15" customHeight="1">
      <c r="A68" s="27" t="s">
        <v>190</v>
      </c>
      <c r="B68" s="28" t="s">
        <v>191</v>
      </c>
      <c r="C68" s="29">
        <v>2</v>
      </c>
      <c r="D68" s="30" t="s">
        <v>77</v>
      </c>
      <c r="E68" s="30" t="s">
        <v>40</v>
      </c>
      <c r="F68" s="30" t="s">
        <v>176</v>
      </c>
      <c r="G68" s="30" t="b">
        <v>0</v>
      </c>
      <c r="H68" s="30" t="s">
        <v>192</v>
      </c>
      <c r="I68" s="31"/>
    </row>
    <row r="69" spans="1:9">
      <c r="A69" s="27" t="s">
        <v>193</v>
      </c>
      <c r="B69" s="28" t="s">
        <v>194</v>
      </c>
      <c r="C69" s="29">
        <v>3</v>
      </c>
      <c r="D69" s="30" t="s">
        <v>77</v>
      </c>
      <c r="E69" s="30" t="s">
        <v>40</v>
      </c>
      <c r="F69" s="30" t="s">
        <v>176</v>
      </c>
      <c r="G69" s="30" t="b">
        <v>0</v>
      </c>
      <c r="H69" s="30" t="s">
        <v>195</v>
      </c>
      <c r="I69" s="31"/>
    </row>
    <row r="70" spans="1:9">
      <c r="A70" s="27" t="s">
        <v>196</v>
      </c>
      <c r="B70" s="28" t="s">
        <v>197</v>
      </c>
      <c r="C70" s="29">
        <v>5</v>
      </c>
      <c r="D70" s="30" t="s">
        <v>39</v>
      </c>
      <c r="E70" s="30" t="s">
        <v>40</v>
      </c>
      <c r="F70" s="30" t="s">
        <v>176</v>
      </c>
      <c r="G70" s="30" t="b">
        <v>0</v>
      </c>
      <c r="H70" s="30" t="s">
        <v>148</v>
      </c>
      <c r="I70" s="31"/>
    </row>
    <row r="71" spans="1:9" ht="15" customHeight="1">
      <c r="A71" s="27" t="s">
        <v>198</v>
      </c>
      <c r="B71" s="31" t="s">
        <v>199</v>
      </c>
      <c r="C71" s="30">
        <v>5</v>
      </c>
      <c r="D71" s="30" t="s">
        <v>77</v>
      </c>
      <c r="E71" s="30" t="s">
        <v>40</v>
      </c>
      <c r="F71" s="30" t="s">
        <v>176</v>
      </c>
      <c r="G71" s="30" t="b">
        <v>0</v>
      </c>
      <c r="H71" s="30" t="s">
        <v>45</v>
      </c>
      <c r="I71" s="31"/>
    </row>
    <row r="72" spans="1:9" ht="15" customHeight="1">
      <c r="A72" s="32" t="s">
        <v>200</v>
      </c>
      <c r="B72" s="16" t="s">
        <v>201</v>
      </c>
      <c r="C72" s="30">
        <v>3</v>
      </c>
      <c r="D72" s="30" t="s">
        <v>77</v>
      </c>
      <c r="E72" s="30" t="s">
        <v>40</v>
      </c>
      <c r="F72" s="30" t="s">
        <v>176</v>
      </c>
      <c r="G72" s="30" t="b">
        <v>0</v>
      </c>
      <c r="H72" s="30" t="s">
        <v>192</v>
      </c>
      <c r="I72" s="31"/>
    </row>
    <row r="75" spans="1:9">
      <c r="A75" s="57" t="s">
        <v>202</v>
      </c>
      <c r="B75" s="57"/>
      <c r="C75" s="57"/>
      <c r="D75" s="57"/>
      <c r="E75" s="57"/>
      <c r="F75" s="57"/>
      <c r="G75" s="57"/>
      <c r="H75" s="57"/>
    </row>
    <row r="76" spans="1:9">
      <c r="A76" s="58" t="s">
        <v>203</v>
      </c>
      <c r="B76" s="58"/>
      <c r="C76" s="58"/>
      <c r="D76" s="58"/>
      <c r="E76" s="58"/>
      <c r="F76" s="58"/>
      <c r="G76" s="58"/>
      <c r="H76" s="58"/>
    </row>
    <row r="78" spans="1:9">
      <c r="B78" s="6" t="s">
        <v>204</v>
      </c>
    </row>
    <row r="79" spans="1:9">
      <c r="B79" s="6" t="s">
        <v>205</v>
      </c>
    </row>
    <row r="80" spans="1:9">
      <c r="B80" s="6" t="s">
        <v>206</v>
      </c>
    </row>
    <row r="81" spans="2:2">
      <c r="B81" s="6" t="s">
        <v>207</v>
      </c>
    </row>
    <row r="82" spans="2:2">
      <c r="B82" s="6" t="s">
        <v>208</v>
      </c>
    </row>
    <row r="84" spans="2:2">
      <c r="B84" s="7" t="s">
        <v>209</v>
      </c>
    </row>
    <row r="85" spans="2:2" ht="15" customHeight="1">
      <c r="B85" s="7" t="s">
        <v>210</v>
      </c>
    </row>
  </sheetData>
  <autoFilter ref="A9:I72" xr:uid="{17F9B703-BD93-4806-BCBB-67CFF6BB05D4}"/>
  <mergeCells count="3">
    <mergeCell ref="A75:H75"/>
    <mergeCell ref="A76:H76"/>
    <mergeCell ref="B7:C7"/>
  </mergeCells>
  <phoneticPr fontId="2" type="noConversion"/>
  <conditionalFormatting sqref="A10:I10 C11:D13 A22:D22 A28:D28 A36:D36 B46:D46 A48:A49 C47:D49 B50:D50 C51:D52 B53:D53 C54:D56 A54:A56 B57:D57 C58:D59 C23:D27 C29:D35 A14:D14 C15:D21 A40:D40 A43:D43 C44:D45 C41:D42 C37:D39 H37:H39 H45 H40:I44 H30:H35 H24 H16 H46:I59 H36:I36 H25:I29 H17:I23 H11:I15 C62:I70 B71:D71 C72:D72 E71:I72 A11:A13 A15:A21 A23:A27 A29:A35 A37:A39 A41:A42 A44:A45 A51:A52 E11:G59">
    <cfRule type="expression" dxfId="54" priority="117">
      <formula>$C10=""</formula>
    </cfRule>
    <cfRule type="expression" dxfId="53" priority="118">
      <formula>$C10=0</formula>
    </cfRule>
    <cfRule type="expression" dxfId="52" priority="119">
      <formula>$C10=-1</formula>
    </cfRule>
  </conditionalFormatting>
  <conditionalFormatting sqref="A10:I10 C11:D13 A22:D22 A28:D28 A36:D36 B46:D46 A48:A49 C47:D49 B50:D50 C51:D52 B53:D53 C54:D56 A54:A56 B57:D57 C58:D59 C23:D27 C29:D35 A14:D14 C15:D21 A40:D40 A43:D43 C44:D45 C41:D42 C37:D39 H37:H39 H45 H40:I44 H30:H35 H24 H16 H46:I59 H36:I36 H25:I29 H17:I23 H11:I15 C62:I70 B71:D71 C72:D72 E71:I72 A11:A13 A15:A21 A23:A27 A29:A35 A37:A39 A41:A42 A44:A45 A51:A52 E11:G59">
    <cfRule type="expression" dxfId="51" priority="68">
      <formula>$G10=TRUE</formula>
    </cfRule>
  </conditionalFormatting>
  <conditionalFormatting sqref="B30:B31 B37:B45">
    <cfRule type="containsText" dxfId="50" priority="65" operator="containsText" text="CWH">
      <formula>NOT(ISERROR(SEARCH("CWH",B30)))</formula>
    </cfRule>
    <cfRule type="containsText" dxfId="49" priority="66" operator="containsText" text="CWS">
      <formula>NOT(ISERROR(SEARCH("CWS",B30)))</formula>
    </cfRule>
    <cfRule type="containsText" dxfId="48" priority="67" operator="containsText" text="CWA">
      <formula>NOT(ISERROR(SEARCH("CWA",B30)))</formula>
    </cfRule>
  </conditionalFormatting>
  <conditionalFormatting sqref="A46:A52">
    <cfRule type="expression" dxfId="47" priority="261">
      <formula>$C46=""</formula>
    </cfRule>
    <cfRule type="expression" dxfId="46" priority="262">
      <formula>$C46=0</formula>
    </cfRule>
    <cfRule type="expression" dxfId="45" priority="263">
      <formula>$C46=-1</formula>
    </cfRule>
  </conditionalFormatting>
  <conditionalFormatting sqref="A46:A52">
    <cfRule type="expression" dxfId="44" priority="265">
      <formula>$G46=TRUE</formula>
    </cfRule>
  </conditionalFormatting>
  <conditionalFormatting sqref="B49">
    <cfRule type="containsText" dxfId="43" priority="59" operator="containsText" text="CWH">
      <formula>NOT(ISERROR(SEARCH("CWH",B49)))</formula>
    </cfRule>
    <cfRule type="containsText" dxfId="42" priority="60" operator="containsText" text="CWS">
      <formula>NOT(ISERROR(SEARCH("CWS",B49)))</formula>
    </cfRule>
    <cfRule type="containsText" dxfId="41" priority="61" operator="containsText" text="CWA">
      <formula>NOT(ISERROR(SEARCH("CWA",B49)))</formula>
    </cfRule>
  </conditionalFormatting>
  <conditionalFormatting sqref="B47:B48">
    <cfRule type="containsText" dxfId="40" priority="56" operator="containsText" text="CWH">
      <formula>NOT(ISERROR(SEARCH("CWH",B47)))</formula>
    </cfRule>
    <cfRule type="containsText" dxfId="39" priority="57" operator="containsText" text="CWS">
      <formula>NOT(ISERROR(SEARCH("CWS",B47)))</formula>
    </cfRule>
    <cfRule type="containsText" dxfId="38" priority="58" operator="containsText" text="CWA">
      <formula>NOT(ISERROR(SEARCH("CWA",B47)))</formula>
    </cfRule>
  </conditionalFormatting>
  <conditionalFormatting sqref="B51:B52">
    <cfRule type="containsText" dxfId="37" priority="53" operator="containsText" text="CWH">
      <formula>NOT(ISERROR(SEARCH("CWH",B51)))</formula>
    </cfRule>
    <cfRule type="containsText" dxfId="36" priority="54" operator="containsText" text="CWS">
      <formula>NOT(ISERROR(SEARCH("CWS",B51)))</formula>
    </cfRule>
    <cfRule type="containsText" dxfId="35" priority="55" operator="containsText" text="CWA">
      <formula>NOT(ISERROR(SEARCH("CWA",B51)))</formula>
    </cfRule>
  </conditionalFormatting>
  <conditionalFormatting sqref="A53:A56">
    <cfRule type="expression" dxfId="34" priority="49">
      <formula>$C53=""</formula>
    </cfRule>
    <cfRule type="expression" dxfId="33" priority="50">
      <formula>$C53=0</formula>
    </cfRule>
    <cfRule type="expression" dxfId="32" priority="51">
      <formula>$C53=-1</formula>
    </cfRule>
  </conditionalFormatting>
  <conditionalFormatting sqref="A53:A56">
    <cfRule type="expression" dxfId="31" priority="52">
      <formula>$G53=TRUE</formula>
    </cfRule>
  </conditionalFormatting>
  <conditionalFormatting sqref="B54:B56">
    <cfRule type="containsText" dxfId="30" priority="46" operator="containsText" text="CWH">
      <formula>NOT(ISERROR(SEARCH("CWH",B54)))</formula>
    </cfRule>
    <cfRule type="containsText" dxfId="29" priority="47" operator="containsText" text="CWS">
      <formula>NOT(ISERROR(SEARCH("CWS",B54)))</formula>
    </cfRule>
    <cfRule type="containsText" dxfId="28" priority="48" operator="containsText" text="CWA">
      <formula>NOT(ISERROR(SEARCH("CWA",B54)))</formula>
    </cfRule>
  </conditionalFormatting>
  <conditionalFormatting sqref="A57:A59">
    <cfRule type="expression" dxfId="27" priority="42">
      <formula>$C57=""</formula>
    </cfRule>
    <cfRule type="expression" dxfId="26" priority="43">
      <formula>$C57=0</formula>
    </cfRule>
    <cfRule type="expression" dxfId="25" priority="44">
      <formula>$C57=-1</formula>
    </cfRule>
  </conditionalFormatting>
  <conditionalFormatting sqref="A57:A59">
    <cfRule type="expression" dxfId="24" priority="45">
      <formula>$G57=TRUE</formula>
    </cfRule>
  </conditionalFormatting>
  <conditionalFormatting sqref="B58:B59">
    <cfRule type="containsText" dxfId="23" priority="35" operator="containsText" text="CWH">
      <formula>NOT(ISERROR(SEARCH("CWH",B58)))</formula>
    </cfRule>
    <cfRule type="containsText" dxfId="22" priority="36" operator="containsText" text="CWS">
      <formula>NOT(ISERROR(SEARCH("CWS",B58)))</formula>
    </cfRule>
    <cfRule type="containsText" dxfId="21" priority="37" operator="containsText" text="CWA">
      <formula>NOT(ISERROR(SEARCH("CWA",B58)))</formula>
    </cfRule>
  </conditionalFormatting>
  <conditionalFormatting sqref="C6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60:I60">
    <cfRule type="expression" dxfId="20" priority="20">
      <formula>$C60=""</formula>
    </cfRule>
    <cfRule type="expression" dxfId="19" priority="21">
      <formula>$C60=0</formula>
    </cfRule>
    <cfRule type="expression" dxfId="18" priority="22">
      <formula>$C60=-1</formula>
    </cfRule>
  </conditionalFormatting>
  <conditionalFormatting sqref="B60:I60">
    <cfRule type="expression" dxfId="17" priority="19">
      <formula>$G60=TRUE</formula>
    </cfRule>
  </conditionalFormatting>
  <conditionalFormatting sqref="D61:I61">
    <cfRule type="expression" dxfId="16" priority="10">
      <formula>$C61=""</formula>
    </cfRule>
    <cfRule type="expression" dxfId="15" priority="11">
      <formula>$C61=0</formula>
    </cfRule>
    <cfRule type="expression" dxfId="14" priority="12">
      <formula>$C61=-1</formula>
    </cfRule>
  </conditionalFormatting>
  <conditionalFormatting sqref="D61:I61">
    <cfRule type="expression" dxfId="13" priority="9">
      <formula>$G61=TRUE</formula>
    </cfRule>
  </conditionalFormatting>
  <conditionalFormatting sqref="A60:A72">
    <cfRule type="expression" dxfId="12" priority="6">
      <formula>$C60=""</formula>
    </cfRule>
    <cfRule type="expression" dxfId="11" priority="7">
      <formula>$C60=0</formula>
    </cfRule>
    <cfRule type="expression" dxfId="10" priority="8">
      <formula>$C60=-1</formula>
    </cfRule>
  </conditionalFormatting>
  <conditionalFormatting sqref="A60:A72">
    <cfRule type="expression" dxfId="9" priority="5">
      <formula>$G60=TRUE</formula>
    </cfRule>
  </conditionalFormatting>
  <conditionalFormatting sqref="C61">
    <cfRule type="expression" dxfId="8" priority="2">
      <formula>$C61=""</formula>
    </cfRule>
    <cfRule type="expression" dxfId="7" priority="3">
      <formula>$C61=0</formula>
    </cfRule>
    <cfRule type="expression" dxfId="6" priority="4">
      <formula>$C61=-1</formula>
    </cfRule>
  </conditionalFormatting>
  <conditionalFormatting sqref="C61">
    <cfRule type="expression" dxfId="5" priority="1">
      <formula>$G61=TRUE</formula>
    </cfRule>
  </conditionalFormatting>
  <conditionalFormatting sqref="C10:C59 C61:C7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10:A59">
    <cfRule type="duplicateValues" dxfId="4" priority="311"/>
  </conditionalFormatting>
  <conditionalFormatting sqref="B72">
    <cfRule type="expression" dxfId="3" priority="312">
      <formula>#REF!=""</formula>
    </cfRule>
    <cfRule type="expression" dxfId="2" priority="313">
      <formula>#REF!=0</formula>
    </cfRule>
    <cfRule type="expression" dxfId="1" priority="314">
      <formula>#REF!=-1</formula>
    </cfRule>
  </conditionalFormatting>
  <conditionalFormatting sqref="B72">
    <cfRule type="expression" dxfId="0" priority="315">
      <formula>#REF!=TRUE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C10:C59 C61:C72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D77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C10:C72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E10:E72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D10:D72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8984375" defaultRowHeight="17.399999999999999"/>
  <cols>
    <col min="15" max="15" width="20.3984375" bestFit="1" customWidth="1"/>
  </cols>
  <sheetData>
    <row r="1" spans="1:15">
      <c r="A1" t="s">
        <v>211</v>
      </c>
      <c r="C1" t="s">
        <v>212</v>
      </c>
      <c r="E1" t="s">
        <v>213</v>
      </c>
      <c r="G1" t="s">
        <v>214</v>
      </c>
      <c r="I1" t="s">
        <v>34</v>
      </c>
      <c r="K1" t="s">
        <v>2</v>
      </c>
      <c r="M1" t="s">
        <v>4</v>
      </c>
      <c r="O1" s="8" t="s">
        <v>215</v>
      </c>
    </row>
    <row r="2" spans="1:15">
      <c r="A2">
        <v>-1</v>
      </c>
      <c r="C2" t="s">
        <v>216</v>
      </c>
      <c r="E2" t="s">
        <v>217</v>
      </c>
      <c r="G2" t="s">
        <v>218</v>
      </c>
      <c r="I2" t="b">
        <v>1</v>
      </c>
      <c r="K2" t="s">
        <v>219</v>
      </c>
      <c r="M2" t="s">
        <v>220</v>
      </c>
      <c r="O2" s="8" t="s">
        <v>221</v>
      </c>
    </row>
    <row r="3" spans="1:15">
      <c r="A3">
        <v>0</v>
      </c>
      <c r="C3" t="s">
        <v>222</v>
      </c>
      <c r="E3" t="s">
        <v>223</v>
      </c>
      <c r="G3" t="s">
        <v>224</v>
      </c>
      <c r="I3" t="b">
        <v>0</v>
      </c>
      <c r="K3" t="s">
        <v>225</v>
      </c>
      <c r="M3" t="s">
        <v>226</v>
      </c>
      <c r="O3" s="8" t="s">
        <v>227</v>
      </c>
    </row>
    <row r="4" spans="1:15">
      <c r="A4">
        <v>0.5</v>
      </c>
      <c r="C4" t="s">
        <v>228</v>
      </c>
      <c r="E4" t="s">
        <v>229</v>
      </c>
      <c r="K4" t="s">
        <v>230</v>
      </c>
      <c r="M4" t="s">
        <v>231</v>
      </c>
      <c r="O4" s="8" t="s">
        <v>232</v>
      </c>
    </row>
    <row r="5" spans="1:15">
      <c r="A5">
        <v>1</v>
      </c>
      <c r="E5" t="s">
        <v>233</v>
      </c>
      <c r="K5" t="s">
        <v>234</v>
      </c>
      <c r="M5" t="s">
        <v>235</v>
      </c>
      <c r="O5" s="8" t="s">
        <v>236</v>
      </c>
    </row>
    <row r="6" spans="1:15">
      <c r="A6">
        <v>2</v>
      </c>
      <c r="E6" t="s">
        <v>237</v>
      </c>
      <c r="M6" t="s">
        <v>238</v>
      </c>
      <c r="O6" s="8" t="s">
        <v>239</v>
      </c>
    </row>
    <row r="7" spans="1:15">
      <c r="A7">
        <v>3</v>
      </c>
      <c r="E7" t="s">
        <v>240</v>
      </c>
      <c r="M7" t="s">
        <v>241</v>
      </c>
    </row>
    <row r="8" spans="1:15">
      <c r="A8">
        <v>5</v>
      </c>
      <c r="M8" t="s">
        <v>242</v>
      </c>
    </row>
    <row r="9" spans="1:15">
      <c r="A9">
        <v>8</v>
      </c>
      <c r="M9" t="s">
        <v>243</v>
      </c>
    </row>
    <row r="10" spans="1:15">
      <c r="A10">
        <v>13</v>
      </c>
      <c r="M10" t="s">
        <v>244</v>
      </c>
    </row>
    <row r="11" spans="1:15">
      <c r="A11">
        <v>20</v>
      </c>
      <c r="M11" t="s">
        <v>245</v>
      </c>
    </row>
    <row r="12" spans="1:15">
      <c r="A12">
        <v>40</v>
      </c>
      <c r="M12" t="s">
        <v>246</v>
      </c>
      <c r="O12" t="s">
        <v>247</v>
      </c>
    </row>
    <row r="13" spans="1:15">
      <c r="A13">
        <v>100</v>
      </c>
      <c r="M13" t="s">
        <v>248</v>
      </c>
    </row>
    <row r="14" spans="1:15">
      <c r="M14" t="s">
        <v>249</v>
      </c>
    </row>
    <row r="15" spans="1:15">
      <c r="M15" t="s">
        <v>250</v>
      </c>
    </row>
    <row r="16" spans="1:15">
      <c r="M16" t="s">
        <v>251</v>
      </c>
    </row>
    <row r="17" spans="13:13">
      <c r="M17" t="s">
        <v>252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C9B-B89C-4D67-B0C0-9647142EB690}">
  <dimension ref="A1:C3"/>
  <sheetViews>
    <sheetView workbookViewId="0">
      <selection activeCell="C3" sqref="C3"/>
    </sheetView>
  </sheetViews>
  <sheetFormatPr defaultRowHeight="17.399999999999999"/>
  <cols>
    <col min="1" max="1" width="12.59765625" style="40" customWidth="1"/>
    <col min="2" max="2" width="36.3984375" customWidth="1"/>
    <col min="3" max="3" width="41.69921875" customWidth="1"/>
  </cols>
  <sheetData>
    <row r="1" spans="1:3">
      <c r="A1" s="40" t="s">
        <v>253</v>
      </c>
    </row>
    <row r="2" spans="1:3">
      <c r="A2" s="40" t="s">
        <v>254</v>
      </c>
      <c r="B2" s="40" t="s">
        <v>255</v>
      </c>
      <c r="C2" t="s">
        <v>256</v>
      </c>
    </row>
    <row r="3" spans="1:3">
      <c r="A3" s="40" t="s">
        <v>101</v>
      </c>
      <c r="B3" s="40" t="s">
        <v>257</v>
      </c>
      <c r="C3" s="41" t="s">
        <v>258</v>
      </c>
    </row>
  </sheetData>
  <phoneticPr fontId="2" type="noConversion"/>
  <hyperlinks>
    <hyperlink ref="C3" r:id="rId1" xr:uid="{CBF47649-3965-4E75-A51B-6C73A05ABE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도구</vt:lpstr>
      <vt:lpstr>Use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Sanghyeon Park</cp:lastModifiedBy>
  <cp:revision/>
  <dcterms:created xsi:type="dcterms:W3CDTF">2020-01-16T12:20:39Z</dcterms:created>
  <dcterms:modified xsi:type="dcterms:W3CDTF">2022-05-13T06:33:44Z</dcterms:modified>
  <cp:category/>
  <cp:contentStatus/>
</cp:coreProperties>
</file>