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BAA92BB8-1DFD-45A5-BE5C-DA163177B69D}" xr6:coauthVersionLast="47" xr6:coauthVersionMax="47" xr10:uidLastSave="{00000000-0000-0000-0000-000000000000}"/>
  <bookViews>
    <workbookView xWindow="0" yWindow="294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N16" i="1"/>
  <c r="O16" i="1"/>
  <c r="M16" i="1"/>
  <c r="G16" i="1"/>
  <c r="H16" i="1"/>
  <c r="I16" i="1"/>
  <c r="J16" i="1"/>
  <c r="F16" i="1"/>
  <c r="C16" i="1"/>
  <c r="E15" i="1"/>
  <c r="D15" i="1"/>
  <c r="D8" i="1"/>
  <c r="E14" i="1"/>
  <c r="D14" i="1"/>
  <c r="E13" i="1"/>
  <c r="D13" i="1"/>
  <c r="D7" i="1"/>
  <c r="E12" i="1" l="1"/>
  <c r="D12" i="1"/>
  <c r="E11" i="1"/>
  <c r="D11" i="1"/>
  <c r="H11" i="1" l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<sst xmlns="http://schemas.openxmlformats.org/spreadsheetml/2006/main" count="253" uniqueCount="85">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</sst>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E15" sqref="E1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0.6447031018560162</v>
      </c>
      <c r="L2">
        <f t="shared" ref="L2:L15" si="1">E2-$AI$3</f>
        <v>-0.52601293774864422</v>
      </c>
      <c r="M2">
        <f>C2*K2^2</f>
        <v>9.7416114736586443E-2</v>
      </c>
      <c r="N2">
        <f>C2*L2^2</f>
        <v>6.4849127502881021E-2</v>
      </c>
      <c r="O2">
        <f>C2*K2*L2</f>
        <v>-7.9481759199128074E-2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0.80171358632386169</v>
      </c>
      <c r="V2">
        <f t="shared" ref="V2:V15" si="4">E2-$AI$5</f>
        <v>-0.94652370463832347</v>
      </c>
      <c r="W2">
        <f>C2*U2^2</f>
        <v>0.15064328308506283</v>
      </c>
      <c r="X2">
        <f>C2*V2^2</f>
        <v>0.20997823205677879</v>
      </c>
      <c r="Y2">
        <f>C2*U2*V2</f>
        <v>-0.17785333916862608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1.3489870622513558</v>
      </c>
      <c r="AU2" t="s">
        <v>62</v>
      </c>
      <c r="AV2" t="s">
        <v>62</v>
      </c>
      <c r="AW2" t="s">
        <v>62</v>
      </c>
      <c r="AX2">
        <v>46</v>
      </c>
      <c r="AZ2">
        <f>(Q2)*(H2+X2)</f>
        <v>6.1791145485676796E-2</v>
      </c>
      <c r="BA2">
        <f>(Q2)*(I2+W2)</f>
        <v>1.9216746071372855E-2</v>
      </c>
      <c r="BB2">
        <f>(Q2)*(J2+Y2)</f>
        <v>-2.2676300743999827E-2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-0.3865468981439838</v>
      </c>
      <c r="L3">
        <f t="shared" si="1"/>
        <v>-0.52601293774864422</v>
      </c>
      <c r="M3">
        <f t="shared" ref="M3:M15" si="7">C3*K3^2</f>
        <v>3.6243733846319695E-2</v>
      </c>
      <c r="N3">
        <f t="shared" ref="N3:N15" si="8">C3*L3^2</f>
        <v>6.71152789503177E-2</v>
      </c>
      <c r="O3">
        <f t="shared" ref="O3:O15" si="9">C3*K3*L3</f>
        <v>4.9320465400245546E-2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-0.22953641367613831</v>
      </c>
      <c r="V3">
        <f t="shared" si="4"/>
        <v>-0.94652370463832347</v>
      </c>
      <c r="W3">
        <f t="shared" ref="W3:W15" si="13">C3*U3^2</f>
        <v>1.2780025812997709E-2</v>
      </c>
      <c r="X3">
        <f t="shared" ref="X3:X15" si="14">C3*V3^2</f>
        <v>0.21731591712408405</v>
      </c>
      <c r="Y3">
        <f t="shared" ref="Y3:Y15" si="15">C3*U3*V3</f>
        <v>5.2700123628138341E-2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-0.6134531018560162</v>
      </c>
      <c r="AI3">
        <f>G16/C16</f>
        <v>-1.3489870622513558</v>
      </c>
      <c r="AJ3">
        <f>H16+N16</f>
        <v>1.2740092628726902</v>
      </c>
      <c r="AK3">
        <f>I16+M16</f>
        <v>0.60713947369745291</v>
      </c>
      <c r="AL3">
        <f>J16+O16</f>
        <v>-0.25587661880843493</v>
      </c>
      <c r="AM3">
        <f>(AJ3*AK3)-AL3^2</f>
        <v>0.70802846929336793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-0.52601293774864422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3.0294434027273734E-2</v>
      </c>
      <c r="BA3">
        <f t="shared" ref="BA3:BA15" si="18">(Q3)*(I3+W3)</f>
        <v>3.7872778046686678E-2</v>
      </c>
      <c r="BB3">
        <f t="shared" ref="BB3:BB15" si="19">(Q3)*(J3+Y3)</f>
        <v>-2.9429361976735418E-3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-0.1365468981439838</v>
      </c>
      <c r="L4">
        <f t="shared" si="1"/>
        <v>1.2864870622513558</v>
      </c>
      <c r="M4">
        <f t="shared" si="7"/>
        <v>3.4959478861394033E-3</v>
      </c>
      <c r="N4">
        <f t="shared" si="8"/>
        <v>0.31032168025127321</v>
      </c>
      <c r="O4">
        <f t="shared" si="9"/>
        <v>-3.2937340847397904E-2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2.0463586323861693E-2</v>
      </c>
      <c r="V4">
        <f t="shared" si="4"/>
        <v>0.86597629536167653</v>
      </c>
      <c r="W4">
        <f t="shared" si="13"/>
        <v>7.8517193481401128E-5</v>
      </c>
      <c r="X4">
        <f t="shared" si="14"/>
        <v>0.14060905202406254</v>
      </c>
      <c r="Y4">
        <f t="shared" si="15"/>
        <v>3.3226838764784284E-3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1.0916122430302346E-2</v>
      </c>
      <c r="BA4">
        <f t="shared" si="18"/>
        <v>1.8224913324948087E-3</v>
      </c>
      <c r="BB4">
        <f t="shared" si="19"/>
        <v>2.5750800042707817E-4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0.3634531018560162</v>
      </c>
      <c r="L5">
        <f t="shared" si="1"/>
        <v>-2.3385129377486442</v>
      </c>
      <c r="M5">
        <f t="shared" si="7"/>
        <v>8.2561348280474813E-3</v>
      </c>
      <c r="N5">
        <f t="shared" si="8"/>
        <v>0.34179017250111215</v>
      </c>
      <c r="O5">
        <f t="shared" si="9"/>
        <v>-5.3121236309698103E-2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0.52046358632386169</v>
      </c>
      <c r="V5">
        <f t="shared" si="4"/>
        <v>-2.7590237046383237</v>
      </c>
      <c r="W5">
        <f t="shared" si="13"/>
        <v>1.693014654306849E-2</v>
      </c>
      <c r="X5">
        <f t="shared" si="14"/>
        <v>0.47576323767226125</v>
      </c>
      <c r="Y5">
        <f t="shared" si="15"/>
        <v>-8.9748210754288058E-2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-0.77046358632386169</v>
      </c>
      <c r="AI5">
        <f>T16/R16</f>
        <v>-0.92847629536167653</v>
      </c>
      <c r="AJ5">
        <f>AZ16</f>
        <v>0.18831124049169509</v>
      </c>
      <c r="AK5">
        <f>BA16</f>
        <v>0.13865239421792125</v>
      </c>
      <c r="AL5">
        <f>BB16</f>
        <v>-4.6309390816414789E-2</v>
      </c>
      <c r="AM5">
        <f>(AJ5*AK5)-AL5^2</f>
        <v>2.3965244674532839E-2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3.6877957885746077E-2</v>
      </c>
      <c r="BA5">
        <f t="shared" si="18"/>
        <v>1.4129978154211412E-3</v>
      </c>
      <c r="BB5">
        <f t="shared" si="19"/>
        <v>-6.9554863334573246E-3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0.7384531018560162</v>
      </c>
      <c r="L6">
        <f t="shared" si="1"/>
        <v>1.2864870622513558</v>
      </c>
      <c r="M6">
        <f t="shared" si="7"/>
        <v>8.5205153693870602E-3</v>
      </c>
      <c r="N6">
        <f t="shared" si="8"/>
        <v>2.5860140020939434E-2</v>
      </c>
      <c r="O6">
        <f t="shared" si="9"/>
        <v>1.4843911900267929E-2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0.89546358632386169</v>
      </c>
      <c r="V6">
        <f t="shared" si="4"/>
        <v>0.86597629536167653</v>
      </c>
      <c r="W6">
        <f t="shared" si="13"/>
        <v>1.2528984912999877E-2</v>
      </c>
      <c r="X6">
        <f t="shared" si="14"/>
        <v>1.1717421002005212E-2</v>
      </c>
      <c r="Y6">
        <f t="shared" si="15"/>
        <v>1.2116409986187791E-2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6.6318378205600277E-3</v>
      </c>
      <c r="BA6">
        <f t="shared" si="18"/>
        <v>7.0903714302720132E-3</v>
      </c>
      <c r="BB6">
        <f t="shared" si="19"/>
        <v>6.8457716421961015E-3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15" si="21">((1/8)^4)/12</f>
        <v>2.0345052083333332E-5</v>
      </c>
      <c r="I7">
        <f t="shared" si="21"/>
        <v>2.0345052083333332E-5</v>
      </c>
      <c r="J7">
        <v>0</v>
      </c>
      <c r="K7">
        <f t="shared" si="0"/>
        <v>0.8634531018560162</v>
      </c>
      <c r="L7">
        <f t="shared" si="1"/>
        <v>1.2864870622513558</v>
      </c>
      <c r="M7">
        <f t="shared" si="7"/>
        <v>1.1649238423512124E-2</v>
      </c>
      <c r="N7">
        <f t="shared" si="8"/>
        <v>2.5860140020939434E-2</v>
      </c>
      <c r="O7">
        <f t="shared" si="9"/>
        <v>1.7356581943727609E-2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1.0204635863238618</v>
      </c>
      <c r="V7">
        <f t="shared" si="4"/>
        <v>0.86597629536167653</v>
      </c>
      <c r="W7">
        <f t="shared" si="13"/>
        <v>1.6271030172077466E-2</v>
      </c>
      <c r="X7">
        <f t="shared" si="14"/>
        <v>1.1717421002005212E-2</v>
      </c>
      <c r="Y7">
        <f t="shared" si="15"/>
        <v>1.3807769938066067E-2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6.6318378205600277E-3</v>
      </c>
      <c r="BA7">
        <f t="shared" si="18"/>
        <v>9.2046270016508495E-3</v>
      </c>
      <c r="BB7">
        <f t="shared" si="19"/>
        <v>7.801390015007327E-3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0.9884531018560162</v>
      </c>
      <c r="L8">
        <f t="shared" si="1"/>
        <v>1.2864870622513558</v>
      </c>
      <c r="M8">
        <f t="shared" si="7"/>
        <v>1.5266242727637186E-2</v>
      </c>
      <c r="N8">
        <f t="shared" si="8"/>
        <v>2.5860140020939434E-2</v>
      </c>
      <c r="O8">
        <f t="shared" si="9"/>
        <v>1.9869251987187288E-2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1.1454635863238618</v>
      </c>
      <c r="V8">
        <f t="shared" si="4"/>
        <v>0.86597629536167653</v>
      </c>
      <c r="W8">
        <f t="shared" si="13"/>
        <v>2.0501356681155051E-2</v>
      </c>
      <c r="X8">
        <f t="shared" si="14"/>
        <v>1.1717421002005212E-2</v>
      </c>
      <c r="Y8">
        <f t="shared" si="15"/>
        <v>1.5499129889944341E-2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6.6318378205600277E-3</v>
      </c>
      <c r="BA8">
        <f t="shared" si="18"/>
        <v>1.1594761479279686E-2</v>
      </c>
      <c r="BB8">
        <f t="shared" si="19"/>
        <v>8.7570083878185517E-3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0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0.7384531018560162</v>
      </c>
      <c r="L9" t="e">
        <f t="shared" si="1"/>
        <v>#VALUE!</v>
      </c>
      <c r="M9">
        <f t="shared" si="7"/>
        <v>8.5205153693870602E-3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0.89546358632386169</v>
      </c>
      <c r="V9" t="e">
        <f t="shared" si="4"/>
        <v>#VALUE!</v>
      </c>
      <c r="W9">
        <f t="shared" si="13"/>
        <v>1.2528984912999877E-2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7.0903714302720132E-3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0.7384531018560162</v>
      </c>
      <c r="L10" t="e">
        <f t="shared" si="1"/>
        <v>#VALUE!</v>
      </c>
      <c r="M10">
        <f t="shared" si="7"/>
        <v>8.5205153693870602E-3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0.89546358632386169</v>
      </c>
      <c r="V10" t="e">
        <f t="shared" si="4"/>
        <v>#VALUE!</v>
      </c>
      <c r="W10">
        <f t="shared" si="13"/>
        <v>1.2528984912999877E-2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7.0903714302720132E-3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-0.99122234994398373</v>
      </c>
      <c r="L11">
        <f t="shared" si="1"/>
        <v>1.2563895472513558</v>
      </c>
      <c r="M11">
        <f>C11*K11^2</f>
        <v>1.5351902297319897E-2</v>
      </c>
      <c r="N11">
        <f t="shared" si="8"/>
        <v>2.4664292100663541E-2</v>
      </c>
      <c r="O11">
        <f t="shared" si="9"/>
        <v>-1.9458771866742917E-2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-0.83421186547613824</v>
      </c>
      <c r="V11">
        <f t="shared" si="4"/>
        <v>0.83587878036167651</v>
      </c>
      <c r="W11">
        <f t="shared" si="13"/>
        <v>1.0873584945330915E-2</v>
      </c>
      <c r="X11">
        <f t="shared" si="14"/>
        <v>1.0917083366545685E-2</v>
      </c>
      <c r="Y11">
        <f t="shared" si="15"/>
        <v>-1.0895312448084896E-2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6.1796470565253954E-3</v>
      </c>
      <c r="BA11">
        <f t="shared" si="18"/>
        <v>6.15507044853905E-3</v>
      </c>
      <c r="BB11">
        <f t="shared" si="19"/>
        <v>-6.1558515331679659E-3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>
        <f>-1.7254548192</f>
        <v>-1.7254548192000001</v>
      </c>
      <c r="E12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-1.112001717343984</v>
      </c>
      <c r="L12">
        <f t="shared" si="1"/>
        <v>1.2241817158513557</v>
      </c>
      <c r="M12">
        <f t="shared" si="7"/>
        <v>1.9321059677749528E-2</v>
      </c>
      <c r="N12">
        <f t="shared" si="8"/>
        <v>2.3415951147262023E-2</v>
      </c>
      <c r="O12">
        <f t="shared" si="9"/>
        <v>-2.1270190161997073E-2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-0.95499123287613841</v>
      </c>
      <c r="V12">
        <f t="shared" si="4"/>
        <v>0.80367094896167657</v>
      </c>
      <c r="W12">
        <f t="shared" si="13"/>
        <v>1.4250128982348231E-2</v>
      </c>
      <c r="X12">
        <f t="shared" si="14"/>
        <v>1.0091984284452528E-2</v>
      </c>
      <c r="Y12">
        <f t="shared" si="15"/>
        <v>-1.1992167349619495E-2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5.7134660751427613E-3</v>
      </c>
      <c r="BA12">
        <f t="shared" si="18"/>
        <v>8.0628178294538336E-3</v>
      </c>
      <c r="BB12">
        <f t="shared" si="19"/>
        <v>-6.7755745525350138E-3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5">
        <f>-1.8462341867</f>
        <v>-1.8462341867000001</v>
      </c>
      <c r="E13" s="5">
        <f>-0.1570131777</f>
        <v>-0.15701317770000001</v>
      </c>
      <c r="F13">
        <f t="shared" si="5"/>
        <v>-2.8847409167187501E-2</v>
      </c>
      <c r="G13">
        <f t="shared" si="6"/>
        <v>-2.4533309015625001E-3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-1.232781084843984</v>
      </c>
      <c r="L13">
        <f t="shared" si="1"/>
        <v>1.1919738845513557</v>
      </c>
      <c r="M13">
        <f t="shared" si="7"/>
        <v>2.3746081299204844E-2</v>
      </c>
      <c r="N13">
        <f t="shared" si="8"/>
        <v>2.2200027210194508E-2</v>
      </c>
      <c r="O13">
        <f t="shared" si="9"/>
        <v>-2.2960044664108094E-2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-1.6298786179460935E-2</v>
      </c>
      <c r="T13">
        <f t="shared" si="12"/>
        <v>-1.3861319593828124E-3</v>
      </c>
      <c r="U13">
        <f t="shared" si="3"/>
        <v>-1.0757706003761385</v>
      </c>
      <c r="V13">
        <f t="shared" si="4"/>
        <v>0.77146311766167652</v>
      </c>
      <c r="W13">
        <f t="shared" si="13"/>
        <v>1.8082537259900586E-2</v>
      </c>
      <c r="X13">
        <f t="shared" si="14"/>
        <v>9.2993022173792766E-3</v>
      </c>
      <c r="Y13">
        <f t="shared" si="15"/>
        <v>-1.2967458457108583E-2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>
        <f t="shared" si="17"/>
        <v>5.2656007072463748E-3</v>
      </c>
      <c r="BA13">
        <f t="shared" si="18"/>
        <v>1.0228128506270914E-2</v>
      </c>
      <c r="BB13">
        <f t="shared" si="19"/>
        <v>-7.3266140282663489E-3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5">
        <f>-1.9670135541</f>
        <v>-1.9670135541</v>
      </c>
      <c r="E14" s="5">
        <f>-0.189221009</f>
        <v>-0.189221009</v>
      </c>
      <c r="F14">
        <f t="shared" si="5"/>
        <v>-3.07345867828125E-2</v>
      </c>
      <c r="G14">
        <f t="shared" si="6"/>
        <v>-2.9565782656249999E-3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-1.3535604522439839</v>
      </c>
      <c r="L14">
        <f t="shared" si="1"/>
        <v>1.1597660532513558</v>
      </c>
      <c r="M14">
        <f t="shared" si="7"/>
        <v>2.8626967154358411E-2</v>
      </c>
      <c r="N14">
        <f t="shared" si="8"/>
        <v>2.1016520285534794E-2</v>
      </c>
      <c r="O14">
        <f t="shared" si="9"/>
        <v>-2.4528335367751963E-2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-1.7365041532289061E-2</v>
      </c>
      <c r="T14">
        <f t="shared" si="12"/>
        <v>-1.6704667200781247E-3</v>
      </c>
      <c r="U14">
        <f t="shared" si="3"/>
        <v>-1.1965499677761384</v>
      </c>
      <c r="V14">
        <f t="shared" si="4"/>
        <v>0.73925528636167659</v>
      </c>
      <c r="W14">
        <f t="shared" si="13"/>
        <v>2.2370809771641843E-2</v>
      </c>
      <c r="X14">
        <f t="shared" si="14"/>
        <v>8.5390371627138192E-3</v>
      </c>
      <c r="Y14">
        <f t="shared" si="15"/>
        <v>-1.3821185766787564E-2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>
        <f t="shared" si="17"/>
        <v>4.8360509513603912E-3</v>
      </c>
      <c r="BA14">
        <f t="shared" si="18"/>
        <v>1.2651002475404722E-2</v>
      </c>
      <c r="BB14">
        <f t="shared" si="19"/>
        <v>-7.8089699582349729E-3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5">
        <f>-1.9992213855</f>
        <v>-1.9992213855000001</v>
      </c>
      <c r="E15" s="5">
        <f>-0.0684416416</f>
        <v>-6.8441641600000006E-2</v>
      </c>
      <c r="F15">
        <f t="shared" si="5"/>
        <v>-3.1237834148437501E-2</v>
      </c>
      <c r="G15">
        <f t="shared" si="6"/>
        <v>-1.0694006500000001E-3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si="0"/>
        <v>-1.385768283643984</v>
      </c>
      <c r="L15">
        <f t="shared" si="1"/>
        <v>1.2805454206513558</v>
      </c>
      <c r="M15">
        <f t="shared" si="7"/>
        <v>3.0005527124274893E-2</v>
      </c>
      <c r="N15">
        <f t="shared" si="8"/>
        <v>2.562182147423684E-2</v>
      </c>
      <c r="O15">
        <f t="shared" si="9"/>
        <v>-2.7727175464128014E-2</v>
      </c>
      <c r="P15">
        <v>1130</v>
      </c>
      <c r="Q15">
        <f t="shared" si="2"/>
        <v>0.56499999999999995</v>
      </c>
      <c r="R15">
        <f t="shared" si="10"/>
        <v>8.8281249999999992E-3</v>
      </c>
      <c r="S15">
        <f t="shared" si="11"/>
        <v>-1.7649376293867185E-2</v>
      </c>
      <c r="T15">
        <f t="shared" si="12"/>
        <v>-6.0421136724999995E-4</v>
      </c>
      <c r="U15">
        <f t="shared" si="3"/>
        <v>-1.2287577991761385</v>
      </c>
      <c r="V15">
        <f t="shared" si="4"/>
        <v>0.86003465376167654</v>
      </c>
      <c r="W15">
        <f t="shared" si="13"/>
        <v>2.359133951619043E-2</v>
      </c>
      <c r="X15">
        <f t="shared" si="14"/>
        <v>1.1557181338608858E-2</v>
      </c>
      <c r="Y15">
        <f t="shared" si="15"/>
        <v>-1.6512098255803281E-2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>
        <f t="shared" si="17"/>
        <v>6.5413024107410876E-3</v>
      </c>
      <c r="BA15">
        <f t="shared" si="18"/>
        <v>1.3340601781074674E-2</v>
      </c>
      <c r="BB15">
        <f t="shared" si="19"/>
        <v>-9.3293355145288529E-3</v>
      </c>
    </row>
    <row r="16" spans="1:54" x14ac:dyDescent="0.3">
      <c r="A16" t="s">
        <v>32</v>
      </c>
      <c r="C16" s="2">
        <f>SUM(C2:C8,C11:C15)</f>
        <v>0.85194022962906291</v>
      </c>
      <c r="F16" s="2">
        <f>SUM(F2:F8,F11:F15)</f>
        <v>-0.52262537646187535</v>
      </c>
      <c r="G16" s="2">
        <f t="shared" ref="G16:J16" si="23">SUM(G2:G8,G11:G15)</f>
        <v>-1.1492563475810551</v>
      </c>
      <c r="H16" s="2">
        <f t="shared" si="23"/>
        <v>0.29543397138639604</v>
      </c>
      <c r="I16" s="2">
        <f t="shared" si="23"/>
        <v>0.309240008326916</v>
      </c>
      <c r="J16" s="2">
        <f t="shared" si="23"/>
        <v>-7.5781976158911218E-2</v>
      </c>
      <c r="M16" s="2">
        <f>SUM(M2:M8,M11:M15)</f>
        <v>0.29789946537053696</v>
      </c>
      <c r="N16" s="2">
        <f t="shared" ref="N16:O16" si="24">SUM(N2:N8,N11:N15)</f>
        <v>0.97857529148629407</v>
      </c>
      <c r="O16" s="2">
        <f t="shared" si="24"/>
        <v>-0.18009464264952374</v>
      </c>
      <c r="R16" s="2">
        <f>SUM(R2:R8,R11:R15)</f>
        <v>0.15080987927770545</v>
      </c>
      <c r="S16" s="2">
        <f t="shared" ref="S16:T16" si="25">SUM(S2:S8,S11:S15)</f>
        <v>-0.11619352044136957</v>
      </c>
      <c r="T16" s="2">
        <f t="shared" si="25"/>
        <v>-0.14002339801570562</v>
      </c>
      <c r="W16" s="2">
        <f>SUM(W2:W8,W11:W15)</f>
        <v>0.31890174487625478</v>
      </c>
      <c r="X16" s="2">
        <f t="shared" ref="X16:Y16" si="26">SUM(X2:X8,X11:X15)</f>
        <v>1.1292232902529025</v>
      </c>
      <c r="Y16" s="2">
        <f t="shared" si="26"/>
        <v>-0.236343654881503</v>
      </c>
      <c r="AZ16" s="2">
        <f>SUM(AZ2:AZ8,AZ11:AZ15)</f>
        <v>0.18831124049169509</v>
      </c>
      <c r="BA16" s="2">
        <f t="shared" ref="BA16:BB16" si="27">SUM(BA2:BA8,BA11:BA15)</f>
        <v>0.13865239421792125</v>
      </c>
      <c r="BB16" s="2">
        <f t="shared" si="27"/>
        <v>-4.6309390816414789E-2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2021-11-21T06:30:30Z</dcterms:modified>
</cp:coreProperties>
</file>