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974V276\Documents\GitHub\structures-calc\src\"/>
    </mc:Choice>
  </mc:AlternateContent>
  <bookViews>
    <workbookView xWindow="-120" yWindow="2655" windowWidth="30720" windowHeight="12825"/>
  </bookViews>
  <sheets>
    <sheet name="Cross Section Propertie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D6" i="1" l="1"/>
  <c r="D7" i="1" s="1"/>
  <c r="D8" i="1" s="1"/>
  <c r="E22" i="1"/>
  <c r="D22" i="1"/>
  <c r="E21" i="1"/>
  <c r="D21" i="1"/>
  <c r="E20" i="1"/>
  <c r="D20" i="1"/>
  <c r="E19" i="1"/>
  <c r="D19" i="1"/>
  <c r="E18" i="1"/>
  <c r="D18" i="1"/>
  <c r="AL15" i="1" l="1"/>
  <c r="AJ15" i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9" i="1"/>
  <c r="D10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K2" i="1" l="1"/>
  <c r="M2" i="1" s="1"/>
  <c r="K21" i="1"/>
  <c r="K15" i="1"/>
  <c r="K28" i="1"/>
  <c r="K24" i="1"/>
  <c r="K18" i="1"/>
  <c r="K20" i="1"/>
  <c r="K17" i="1"/>
  <c r="M17" i="1" s="1"/>
  <c r="K23" i="1"/>
  <c r="K26" i="1"/>
  <c r="K19" i="1"/>
  <c r="M19" i="1" s="1"/>
  <c r="K25" i="1"/>
  <c r="K27" i="1"/>
  <c r="K22" i="1"/>
  <c r="K16" i="1"/>
  <c r="L12" i="1"/>
  <c r="N12" i="1" s="1"/>
  <c r="L18" i="1"/>
  <c r="N18" i="1" s="1"/>
  <c r="L25" i="1"/>
  <c r="N25" i="1" s="1"/>
  <c r="L21" i="1"/>
  <c r="N21" i="1" s="1"/>
  <c r="L15" i="1"/>
  <c r="N15" i="1" s="1"/>
  <c r="L24" i="1"/>
  <c r="N24" i="1" s="1"/>
  <c r="L28" i="1"/>
  <c r="N28" i="1" s="1"/>
  <c r="L26" i="1"/>
  <c r="N26" i="1" s="1"/>
  <c r="L20" i="1"/>
  <c r="N20" i="1" s="1"/>
  <c r="L17" i="1"/>
  <c r="L23" i="1"/>
  <c r="N23" i="1" s="1"/>
  <c r="L16" i="1"/>
  <c r="N16" i="1" s="1"/>
  <c r="L19" i="1"/>
  <c r="L22" i="1"/>
  <c r="N22" i="1" s="1"/>
  <c r="L27" i="1"/>
  <c r="N27" i="1" s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AJ3" i="1" l="1"/>
  <c r="V8" i="1"/>
  <c r="X8" i="1" s="1"/>
  <c r="AZ8" i="1" s="1"/>
  <c r="V17" i="1"/>
  <c r="X17" i="1" s="1"/>
  <c r="AZ17" i="1" s="1"/>
  <c r="V18" i="1"/>
  <c r="X18" i="1" s="1"/>
  <c r="AZ18" i="1" s="1"/>
  <c r="V27" i="1"/>
  <c r="X27" i="1" s="1"/>
  <c r="AZ27" i="1" s="1"/>
  <c r="V24" i="1"/>
  <c r="V28" i="1"/>
  <c r="X28" i="1" s="1"/>
  <c r="AZ28" i="1" s="1"/>
  <c r="V23" i="1"/>
  <c r="X23" i="1" s="1"/>
  <c r="AZ23" i="1" s="1"/>
  <c r="V15" i="1"/>
  <c r="X15" i="1" s="1"/>
  <c r="AZ15" i="1" s="1"/>
  <c r="V19" i="1"/>
  <c r="X19" i="1" s="1"/>
  <c r="AZ19" i="1" s="1"/>
  <c r="V22" i="1"/>
  <c r="X22" i="1" s="1"/>
  <c r="AZ22" i="1" s="1"/>
  <c r="V26" i="1"/>
  <c r="X26" i="1" s="1"/>
  <c r="AZ26" i="1" s="1"/>
  <c r="V20" i="1"/>
  <c r="X20" i="1" s="1"/>
  <c r="AZ20" i="1" s="1"/>
  <c r="V16" i="1"/>
  <c r="X16" i="1" s="1"/>
  <c r="AZ16" i="1" s="1"/>
  <c r="V21" i="1"/>
  <c r="X21" i="1" s="1"/>
  <c r="AZ21" i="1" s="1"/>
  <c r="V25" i="1"/>
  <c r="X25" i="1" s="1"/>
  <c r="AZ25" i="1" s="1"/>
  <c r="U14" i="1"/>
  <c r="W14" i="1" s="1"/>
  <c r="BA14" i="1" s="1"/>
  <c r="U27" i="1"/>
  <c r="U15" i="1"/>
  <c r="U20" i="1"/>
  <c r="U26" i="1"/>
  <c r="U22" i="1"/>
  <c r="U24" i="1"/>
  <c r="W24" i="1" s="1"/>
  <c r="BA24" i="1" s="1"/>
  <c r="U25" i="1"/>
  <c r="U18" i="1"/>
  <c r="U28" i="1"/>
  <c r="U21" i="1"/>
  <c r="U23" i="1"/>
  <c r="U19" i="1"/>
  <c r="U17" i="1"/>
  <c r="U16" i="1"/>
  <c r="M16" i="1"/>
  <c r="O16" i="1"/>
  <c r="M22" i="1"/>
  <c r="O22" i="1"/>
  <c r="O27" i="1"/>
  <c r="M27" i="1"/>
  <c r="O19" i="1"/>
  <c r="N19" i="1"/>
  <c r="O25" i="1"/>
  <c r="M25" i="1"/>
  <c r="M26" i="1"/>
  <c r="O26" i="1"/>
  <c r="O17" i="1"/>
  <c r="N17" i="1"/>
  <c r="M23" i="1"/>
  <c r="O23" i="1"/>
  <c r="O20" i="1"/>
  <c r="M20" i="1"/>
  <c r="M18" i="1"/>
  <c r="O18" i="1"/>
  <c r="O24" i="1"/>
  <c r="M24" i="1"/>
  <c r="O28" i="1"/>
  <c r="M28" i="1"/>
  <c r="M15" i="1"/>
  <c r="O15" i="1"/>
  <c r="M21" i="1"/>
  <c r="O21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Z2" i="1"/>
  <c r="Y16" i="1"/>
  <c r="BB16" i="1" s="1"/>
  <c r="W16" i="1"/>
  <c r="BA16" i="1" s="1"/>
  <c r="W17" i="1"/>
  <c r="BA17" i="1" s="1"/>
  <c r="Y17" i="1"/>
  <c r="BB17" i="1" s="1"/>
  <c r="Y19" i="1"/>
  <c r="BB19" i="1" s="1"/>
  <c r="W19" i="1"/>
  <c r="BA19" i="1" s="1"/>
  <c r="Y23" i="1"/>
  <c r="BB23" i="1" s="1"/>
  <c r="W23" i="1"/>
  <c r="BA23" i="1" s="1"/>
  <c r="W21" i="1"/>
  <c r="BA21" i="1" s="1"/>
  <c r="Y21" i="1"/>
  <c r="BB21" i="1" s="1"/>
  <c r="W28" i="1"/>
  <c r="BA28" i="1" s="1"/>
  <c r="Y28" i="1"/>
  <c r="BB28" i="1" s="1"/>
  <c r="W18" i="1"/>
  <c r="BA18" i="1" s="1"/>
  <c r="Y18" i="1"/>
  <c r="BB18" i="1" s="1"/>
  <c r="W25" i="1"/>
  <c r="BA25" i="1" s="1"/>
  <c r="Y25" i="1"/>
  <c r="BB25" i="1" s="1"/>
  <c r="W22" i="1"/>
  <c r="BA22" i="1" s="1"/>
  <c r="Y22" i="1"/>
  <c r="BB22" i="1" s="1"/>
  <c r="Y24" i="1"/>
  <c r="BB24" i="1" s="1"/>
  <c r="X24" i="1"/>
  <c r="AZ24" i="1" s="1"/>
  <c r="W26" i="1"/>
  <c r="BA26" i="1" s="1"/>
  <c r="Y26" i="1"/>
  <c r="BB26" i="1" s="1"/>
  <c r="W20" i="1"/>
  <c r="BA20" i="1" s="1"/>
  <c r="Y20" i="1"/>
  <c r="BB20" i="1" s="1"/>
  <c r="Y15" i="1"/>
  <c r="BB15" i="1" s="1"/>
  <c r="W15" i="1"/>
  <c r="BA15" i="1" s="1"/>
  <c r="Y27" i="1"/>
  <c r="BB27" i="1" s="1"/>
  <c r="W27" i="1"/>
  <c r="BA27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L5" i="1" l="1"/>
  <c r="AK5" i="1"/>
  <c r="AM5" i="1" l="1"/>
</calcChain>
</file>

<file path=xl/sharedStrings.xml><?xml version="1.0" encoding="utf-8"?>
<sst xmlns="http://schemas.openxmlformats.org/spreadsheetml/2006/main" count="474" uniqueCount="105">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</sst>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zoomScaleNormal="100" workbookViewId="0">
      <selection activeCell="E9" sqref="E9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0.63299862233315729</v>
      </c>
      <c r="L2">
        <f t="shared" ref="L2:L29" si="1">E2-$AI$3</f>
        <v>-0.51378402772588272</v>
      </c>
      <c r="M2">
        <f>C2*K2^2</f>
        <v>9.3911075595861357E-2</v>
      </c>
      <c r="N2">
        <f>C2*L2^2</f>
        <v>6.1868912612397804E-2</v>
      </c>
      <c r="O2">
        <f>C2*K2*L2</f>
        <v>-7.6224511342327606E-2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0.75709173131438168</v>
      </c>
      <c r="V2">
        <f t="shared" ref="V2:V29" si="4">E2-$AI$5</f>
        <v>-0.88571976426427546</v>
      </c>
      <c r="W2">
        <f>C2*U2^2</f>
        <v>0.13434091163076747</v>
      </c>
      <c r="X2">
        <f>C2*V2^2</f>
        <v>0.18386707050196024</v>
      </c>
      <c r="Y2">
        <f>C2*U2*V2</f>
        <v>-0.1571651038561421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1.3612159722741173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5.8461972387437437E-2</v>
      </c>
      <c r="BA2">
        <f>(Q2)*(I2+W2)</f>
        <v>1.7138193710950198E-2</v>
      </c>
      <c r="BB2">
        <f>(Q2)*(J2+Y2)</f>
        <v>-2.0038550741658119E-2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-0.39825137766684271</v>
      </c>
      <c r="L3">
        <f t="shared" si="1"/>
        <v>-0.51378402772588272</v>
      </c>
      <c r="M3">
        <f t="shared" ref="M3:M29" si="7">C3*K3^2</f>
        <v>3.8471854445295474E-2</v>
      </c>
      <c r="N3">
        <f t="shared" ref="N3:N29" si="8">C3*L3^2</f>
        <v>6.4030920510833908E-2</v>
      </c>
      <c r="O3">
        <f t="shared" ref="O3:O29" si="9">C3*K3*L3</f>
        <v>4.9632532213167269E-2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-0.27415826868561832</v>
      </c>
      <c r="V3">
        <f t="shared" si="4"/>
        <v>-0.88571976426427546</v>
      </c>
      <c r="W3">
        <f t="shared" ref="W3:W29" si="13">C3*U3^2</f>
        <v>1.8231871238720759E-2</v>
      </c>
      <c r="X3">
        <f t="shared" ref="X3:X29" si="14">C3*V3^2</f>
        <v>0.19029230155746596</v>
      </c>
      <c r="Y3">
        <f t="shared" ref="Y3:Y29" si="15">C3*U3*V3</f>
        <v>5.890148334053686E-2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-0.60174862233315729</v>
      </c>
      <c r="AI3">
        <f>G30/C30</f>
        <v>-1.3612159722741173</v>
      </c>
      <c r="AJ3">
        <f>H30+N30</f>
        <v>1.2724667508723333</v>
      </c>
      <c r="AK3">
        <f>I30+M30</f>
        <v>0.61951967228533666</v>
      </c>
      <c r="AL3">
        <f>J30+O30</f>
        <v>-0.26006963909440711</v>
      </c>
      <c r="AM3">
        <f>(AJ3*AK3)-AL3^2</f>
        <v>0.72068196731571987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-0.51378402772588272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2.6848923042529928E-2</v>
      </c>
      <c r="BA3">
        <f t="shared" ref="BA3:BA29" si="18">(Q3)*(I3+W3)</f>
        <v>3.8567888338466368E-2</v>
      </c>
      <c r="BB3">
        <f t="shared" ref="BB3:BB29" si="19">(Q3)*(J3+Y3)</f>
        <v>-2.1522628343427306E-3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-0.14825137766684271</v>
      </c>
      <c r="L4">
        <f t="shared" si="1"/>
        <v>1.2987159722741173</v>
      </c>
      <c r="M4">
        <f t="shared" si="7"/>
        <v>4.1209633087719057E-3</v>
      </c>
      <c r="N4">
        <f t="shared" si="8"/>
        <v>0.31624934561998236</v>
      </c>
      <c r="O4">
        <f t="shared" si="9"/>
        <v>-3.610058101641956E-2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-2.4158268685618323E-2</v>
      </c>
      <c r="V4">
        <f t="shared" si="4"/>
        <v>0.92678023573572454</v>
      </c>
      <c r="W4">
        <f t="shared" si="13"/>
        <v>1.0942911485372378E-4</v>
      </c>
      <c r="X4">
        <f t="shared" si="14"/>
        <v>0.16104780100319349</v>
      </c>
      <c r="Y4">
        <f t="shared" si="15"/>
        <v>-4.1980136151420601E-3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1.2500125476184995E-2</v>
      </c>
      <c r="BA4">
        <f t="shared" si="18"/>
        <v>1.8248870064011638E-3</v>
      </c>
      <c r="BB4">
        <f t="shared" si="19"/>
        <v>-3.2534605517350965E-4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0.35174862233315729</v>
      </c>
      <c r="L5">
        <f t="shared" si="1"/>
        <v>-2.3262840277258827</v>
      </c>
      <c r="M5">
        <f t="shared" si="7"/>
        <v>7.7329433320796328E-3</v>
      </c>
      <c r="N5">
        <f t="shared" si="8"/>
        <v>0.33822483610328474</v>
      </c>
      <c r="O5">
        <f t="shared" si="9"/>
        <v>-5.1141700119262973E-2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0.47584173131438168</v>
      </c>
      <c r="V5">
        <f t="shared" si="4"/>
        <v>-2.6982197642642753</v>
      </c>
      <c r="W5">
        <f t="shared" si="13"/>
        <v>1.4151584578766762E-2</v>
      </c>
      <c r="X5">
        <f t="shared" si="14"/>
        <v>0.45502436851664763</v>
      </c>
      <c r="Y5">
        <f t="shared" si="15"/>
        <v>-8.0245347755887222E-2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-0.72584173131438168</v>
      </c>
      <c r="AI5">
        <f>T30/R30</f>
        <v>-0.98928023573572454</v>
      </c>
      <c r="AJ5">
        <f>AZ30</f>
        <v>0.19352522919192533</v>
      </c>
      <c r="AK5">
        <f>BA30</f>
        <v>0.14741574679015049</v>
      </c>
      <c r="AL5">
        <f>BB30</f>
        <v>-5.2252090484207675E-2</v>
      </c>
      <c r="AM5">
        <f>(AJ5*AK5)-AL5^2</f>
        <v>2.5798385224092876E-2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3.5270695526186023E-2</v>
      </c>
      <c r="BA5">
        <f t="shared" si="18"/>
        <v>1.1976592631877574E-3</v>
      </c>
      <c r="BB5">
        <f t="shared" si="19"/>
        <v>-6.2190144510812593E-3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0.72674862233315729</v>
      </c>
      <c r="L6">
        <f t="shared" si="1"/>
        <v>1.2987159722741173</v>
      </c>
      <c r="M6">
        <f t="shared" si="7"/>
        <v>8.2525556259865959E-3</v>
      </c>
      <c r="N6">
        <f t="shared" si="8"/>
        <v>2.6354112134998529E-2</v>
      </c>
      <c r="O6">
        <f t="shared" si="9"/>
        <v>1.47475006820669E-2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0.85084173131438168</v>
      </c>
      <c r="V6">
        <f t="shared" si="4"/>
        <v>0.92678023573572454</v>
      </c>
      <c r="W6">
        <f t="shared" si="13"/>
        <v>1.1311432058532101E-2</v>
      </c>
      <c r="X6">
        <f t="shared" si="14"/>
        <v>1.3420650083599456E-2</v>
      </c>
      <c r="Y6">
        <f t="shared" si="15"/>
        <v>1.2320989067520854E-2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7.5941622516607762E-3</v>
      </c>
      <c r="BA6">
        <f t="shared" si="18"/>
        <v>6.4024540674977202E-3</v>
      </c>
      <c r="BB6">
        <f t="shared" si="19"/>
        <v>6.9613588231492822E-3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>D6+0.125</f>
        <v>0.25</v>
      </c>
      <c r="E7">
        <v>-6.25E-2</v>
      </c>
      <c r="F7">
        <f t="shared" si="5"/>
        <v>3.90625E-3</v>
      </c>
      <c r="G7">
        <f t="shared" si="6"/>
        <v>-9.765625E-4</v>
      </c>
      <c r="H7">
        <f t="shared" ref="H7:I29" si="21">((1/8)^4)/12</f>
        <v>2.0345052083333332E-5</v>
      </c>
      <c r="I7">
        <f t="shared" si="21"/>
        <v>2.0345052083333332E-5</v>
      </c>
      <c r="J7">
        <v>0</v>
      </c>
      <c r="K7">
        <f t="shared" si="0"/>
        <v>0.85174862233315729</v>
      </c>
      <c r="L7">
        <f t="shared" si="1"/>
        <v>1.2987159722741173</v>
      </c>
      <c r="M7">
        <f t="shared" si="7"/>
        <v>1.1335558056975491E-2</v>
      </c>
      <c r="N7">
        <f t="shared" si="8"/>
        <v>2.6354112134998529E-2</v>
      </c>
      <c r="O7">
        <f t="shared" si="9"/>
        <v>1.7284055315414784E-2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2.2070312499999998E-3</v>
      </c>
      <c r="T7">
        <f t="shared" si="12"/>
        <v>-5.5175781249999995E-4</v>
      </c>
      <c r="U7">
        <f t="shared" si="3"/>
        <v>0.97584173131438168</v>
      </c>
      <c r="V7">
        <f t="shared" si="4"/>
        <v>0.92678023573572454</v>
      </c>
      <c r="W7">
        <f t="shared" si="13"/>
        <v>1.4879173196478905E-2</v>
      </c>
      <c r="X7">
        <f t="shared" si="14"/>
        <v>1.3420650083599456E-2</v>
      </c>
      <c r="Y7">
        <f t="shared" si="15"/>
        <v>1.4131106715442191E-2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7.5941622516607762E-3</v>
      </c>
      <c r="BA7">
        <f t="shared" si="18"/>
        <v>8.4182278104376635E-3</v>
      </c>
      <c r="BB7">
        <f t="shared" si="19"/>
        <v>7.9840752942248374E-3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>D7+0.125</f>
        <v>0.375</v>
      </c>
      <c r="E8">
        <v>-6.25E-2</v>
      </c>
      <c r="F8">
        <f t="shared" si="5"/>
        <v>5.859375E-3</v>
      </c>
      <c r="G8">
        <f t="shared" si="6"/>
        <v>-9.765625E-4</v>
      </c>
      <c r="H8">
        <f t="shared" si="21"/>
        <v>2.0345052083333332E-5</v>
      </c>
      <c r="I8">
        <f t="shared" si="21"/>
        <v>2.0345052083333332E-5</v>
      </c>
      <c r="J8">
        <v>0</v>
      </c>
      <c r="K8">
        <f t="shared" si="0"/>
        <v>0.97674862233315729</v>
      </c>
      <c r="L8">
        <f t="shared" si="1"/>
        <v>1.2987159722741173</v>
      </c>
      <c r="M8">
        <f t="shared" si="7"/>
        <v>1.4906841737964386E-2</v>
      </c>
      <c r="N8">
        <f t="shared" si="8"/>
        <v>2.6354112134998529E-2</v>
      </c>
      <c r="O8">
        <f t="shared" si="9"/>
        <v>1.9820609948762672E-2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3.3105468749999997E-3</v>
      </c>
      <c r="T8">
        <f t="shared" si="12"/>
        <v>-5.5175781249999995E-4</v>
      </c>
      <c r="U8">
        <f t="shared" si="3"/>
        <v>1.1008417313143817</v>
      </c>
      <c r="V8">
        <f t="shared" si="4"/>
        <v>0.92678023573572454</v>
      </c>
      <c r="W8">
        <f t="shared" si="13"/>
        <v>1.8935195584425708E-2</v>
      </c>
      <c r="X8">
        <f t="shared" si="14"/>
        <v>1.3420650083599456E-2</v>
      </c>
      <c r="Y8">
        <f t="shared" si="15"/>
        <v>1.5941224363363527E-2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7.5941622516607762E-3</v>
      </c>
      <c r="BA8">
        <f t="shared" si="18"/>
        <v>1.0709880459627607E-2</v>
      </c>
      <c r="BB8">
        <f t="shared" si="19"/>
        <v>9.0067917653003926E-3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ref="D9:D17" si="22">(1/16)+(1/8)/2</f>
        <v>0.125</v>
      </c>
      <c r="E9" s="5">
        <v>-1.875</v>
      </c>
      <c r="F9">
        <f t="shared" si="5"/>
        <v>1.953125E-3</v>
      </c>
      <c r="G9">
        <f t="shared" si="6"/>
        <v>-2.9296875E-2</v>
      </c>
      <c r="H9">
        <f t="shared" si="21"/>
        <v>2.0345052083333332E-5</v>
      </c>
      <c r="I9">
        <f t="shared" si="21"/>
        <v>2.0345052083333332E-5</v>
      </c>
      <c r="J9">
        <v>0</v>
      </c>
      <c r="K9">
        <f t="shared" si="0"/>
        <v>0.72674862233315729</v>
      </c>
      <c r="L9">
        <f t="shared" si="1"/>
        <v>-0.51378402772588272</v>
      </c>
      <c r="M9">
        <f t="shared" si="7"/>
        <v>8.2525556259865959E-3</v>
      </c>
      <c r="N9">
        <f t="shared" si="8"/>
        <v>4.1245941741598537E-3</v>
      </c>
      <c r="O9">
        <f t="shared" si="9"/>
        <v>-5.8342474113525934E-3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>
        <f t="shared" si="12"/>
        <v>-1.6552734374999999E-2</v>
      </c>
      <c r="U9">
        <f t="shared" si="3"/>
        <v>0.85084173131438168</v>
      </c>
      <c r="V9">
        <f t="shared" si="4"/>
        <v>-0.88571976426427546</v>
      </c>
      <c r="W9">
        <f t="shared" si="13"/>
        <v>1.1311432058532101E-2</v>
      </c>
      <c r="X9">
        <f t="shared" si="14"/>
        <v>1.2257804700130683E-2</v>
      </c>
      <c r="Y9">
        <f t="shared" si="15"/>
        <v>-1.177511465134347E-2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>
        <f t="shared" si="17"/>
        <v>6.9371546100009188E-3</v>
      </c>
      <c r="BA9">
        <f t="shared" si="18"/>
        <v>6.4024540674977202E-3</v>
      </c>
      <c r="BB9">
        <f t="shared" si="19"/>
        <v>-6.65293977800906E-3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2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1"/>
        <v>2.0345052083333332E-5</v>
      </c>
      <c r="I10">
        <f t="shared" si="21"/>
        <v>2.0345052083333332E-5</v>
      </c>
      <c r="J10">
        <v>0</v>
      </c>
      <c r="K10">
        <f t="shared" si="0"/>
        <v>0.72674862233315729</v>
      </c>
      <c r="L10" t="e">
        <f t="shared" si="1"/>
        <v>#VALUE!</v>
      </c>
      <c r="M10">
        <f t="shared" si="7"/>
        <v>8.2525556259865959E-3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0.85084173131438168</v>
      </c>
      <c r="V10" t="e">
        <f t="shared" si="4"/>
        <v>#VALUE!</v>
      </c>
      <c r="W10">
        <f t="shared" si="13"/>
        <v>1.1311432058532101E-2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6.4024540674977202E-3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2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1"/>
        <v>2.0345052083333332E-5</v>
      </c>
      <c r="I11">
        <f t="shared" si="21"/>
        <v>2.0345052083333332E-5</v>
      </c>
      <c r="J11">
        <v>0</v>
      </c>
      <c r="K11">
        <f t="shared" si="0"/>
        <v>0.72674862233315729</v>
      </c>
      <c r="L11" t="e">
        <f t="shared" si="1"/>
        <v>#VALUE!</v>
      </c>
      <c r="M11">
        <f t="shared" si="7"/>
        <v>8.2525556259865959E-3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0.85084173131438168</v>
      </c>
      <c r="V11" t="e">
        <f t="shared" si="4"/>
        <v>#VALUE!</v>
      </c>
      <c r="W11">
        <f t="shared" si="13"/>
        <v>1.1311432058532101E-2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6.4024540674977202E-3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2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1"/>
        <v>2.0345052083333332E-5</v>
      </c>
      <c r="I12">
        <f t="shared" si="21"/>
        <v>2.0345052083333332E-5</v>
      </c>
      <c r="J12">
        <v>0</v>
      </c>
      <c r="K12">
        <f t="shared" si="0"/>
        <v>0.72674862233315729</v>
      </c>
      <c r="L12" t="e">
        <f t="shared" si="1"/>
        <v>#VALUE!</v>
      </c>
      <c r="M12">
        <f t="shared" si="7"/>
        <v>8.2525556259865959E-3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0.85084173131438168</v>
      </c>
      <c r="V12" t="e">
        <f t="shared" si="4"/>
        <v>#VALUE!</v>
      </c>
      <c r="W12">
        <f t="shared" si="13"/>
        <v>1.1311432058532101E-2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6.4024540674977202E-3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2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1"/>
        <v>2.0345052083333332E-5</v>
      </c>
      <c r="I13">
        <f t="shared" si="21"/>
        <v>2.0345052083333332E-5</v>
      </c>
      <c r="J13">
        <v>0</v>
      </c>
      <c r="K13">
        <f t="shared" si="0"/>
        <v>0.72674862233315729</v>
      </c>
      <c r="L13" t="e">
        <f t="shared" si="1"/>
        <v>#VALUE!</v>
      </c>
      <c r="M13">
        <f t="shared" si="7"/>
        <v>8.2525556259865959E-3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0.85084173131438168</v>
      </c>
      <c r="V13" t="e">
        <f t="shared" si="4"/>
        <v>#VALUE!</v>
      </c>
      <c r="W13">
        <f t="shared" si="13"/>
        <v>1.1311432058532101E-2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6.4024540674977202E-3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2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1"/>
        <v>2.0345052083333332E-5</v>
      </c>
      <c r="I14">
        <f t="shared" si="21"/>
        <v>2.0345052083333332E-5</v>
      </c>
      <c r="J14">
        <v>0</v>
      </c>
      <c r="K14">
        <f t="shared" si="0"/>
        <v>0.72674862233315729</v>
      </c>
      <c r="L14" t="e">
        <f t="shared" si="1"/>
        <v>#VALUE!</v>
      </c>
      <c r="M14">
        <f t="shared" si="7"/>
        <v>8.2525556259865959E-3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0.85084173131438168</v>
      </c>
      <c r="V14" t="e">
        <f t="shared" si="4"/>
        <v>#VALUE!</v>
      </c>
      <c r="W14">
        <f t="shared" si="13"/>
        <v>1.1311432058532101E-2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6.4024540674977202E-3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2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1"/>
        <v>2.0345052083333332E-5</v>
      </c>
      <c r="I15">
        <f t="shared" si="21"/>
        <v>2.0345052083333332E-5</v>
      </c>
      <c r="J15">
        <v>0</v>
      </c>
      <c r="K15">
        <f t="shared" ref="K15:K28" si="24">D15-$AH$3</f>
        <v>0.72674862233315729</v>
      </c>
      <c r="L15" t="e">
        <f t="shared" ref="L15:L28" si="25">E15-$AI$3</f>
        <v>#VALUE!</v>
      </c>
      <c r="M15">
        <f t="shared" ref="M15:M28" si="26">C15*K15^2</f>
        <v>8.2525556259865959E-3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0.85084173131438168</v>
      </c>
      <c r="V15" t="e">
        <f t="shared" ref="V15:V28" si="34">E15-$AI$5</f>
        <v>#VALUE!</v>
      </c>
      <c r="W15">
        <f t="shared" ref="W15:W28" si="35">C15*U15^2</f>
        <v>1.1311432058532101E-2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v>1</v>
      </c>
      <c r="AL15" s="1">
        <f>0</f>
        <v>0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6.4024540674977202E-3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2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1"/>
        <v>2.0345052083333332E-5</v>
      </c>
      <c r="I16">
        <f t="shared" si="21"/>
        <v>2.0345052083333332E-5</v>
      </c>
      <c r="J16">
        <v>0</v>
      </c>
      <c r="K16">
        <f t="shared" si="24"/>
        <v>0.72674862233315729</v>
      </c>
      <c r="L16" t="e">
        <f t="shared" si="25"/>
        <v>#VALUE!</v>
      </c>
      <c r="M16">
        <f t="shared" si="26"/>
        <v>8.2525556259865959E-3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0.85084173131438168</v>
      </c>
      <c r="V16" t="e">
        <f t="shared" si="34"/>
        <v>#VALUE!</v>
      </c>
      <c r="W16">
        <f t="shared" si="35"/>
        <v>1.1311432058532101E-2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6.4024540674977202E-3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2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1"/>
        <v>2.0345052083333332E-5</v>
      </c>
      <c r="I17">
        <f t="shared" si="21"/>
        <v>2.0345052083333332E-5</v>
      </c>
      <c r="J17">
        <v>0</v>
      </c>
      <c r="K17">
        <f t="shared" si="24"/>
        <v>0.72674862233315729</v>
      </c>
      <c r="L17" t="e">
        <f t="shared" si="25"/>
        <v>#VALUE!</v>
      </c>
      <c r="M17">
        <f t="shared" si="26"/>
        <v>8.2525556259865959E-3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0.85084173131438168</v>
      </c>
      <c r="V17" t="e">
        <f t="shared" si="34"/>
        <v>#VALUE!</v>
      </c>
      <c r="W17">
        <f t="shared" si="35"/>
        <v>1.1311432058532101E-2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6.4024540674977202E-3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1"/>
        <v>2.0345052083333332E-5</v>
      </c>
      <c r="I18">
        <f t="shared" si="21"/>
        <v>2.0345052083333332E-5</v>
      </c>
      <c r="J18">
        <v>0</v>
      </c>
      <c r="K18">
        <f t="shared" si="24"/>
        <v>-1.0029268294668428</v>
      </c>
      <c r="L18">
        <f t="shared" si="25"/>
        <v>1.2686184572741173</v>
      </c>
      <c r="M18">
        <f t="shared" si="26"/>
        <v>1.5716597269756459E-2</v>
      </c>
      <c r="N18">
        <f t="shared" si="27"/>
        <v>2.5146762345883769E-2</v>
      </c>
      <c r="O18">
        <f t="shared" si="28"/>
        <v>-1.988017948682887E-2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-0.87883372048561825</v>
      </c>
      <c r="V18">
        <f t="shared" si="34"/>
        <v>0.89668272073572453</v>
      </c>
      <c r="W18">
        <f t="shared" si="35"/>
        <v>1.2067948566603029E-2</v>
      </c>
      <c r="X18">
        <f t="shared" si="36"/>
        <v>1.2563123463531584E-2</v>
      </c>
      <c r="Y18">
        <f t="shared" si="37"/>
        <v>-1.2313047055614741E-2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7.109659711322428E-3</v>
      </c>
      <c r="BA18">
        <f t="shared" si="40"/>
        <v>6.8298858945577941E-3</v>
      </c>
      <c r="BB18">
        <f t="shared" si="41"/>
        <v>-6.9568715864223281E-3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>
        <f>-1.7254548192</f>
        <v>-1.7254548192000001</v>
      </c>
      <c r="E19">
        <f>-0.1248053464</f>
        <v>-0.1248053464</v>
      </c>
      <c r="F19">
        <f t="shared" si="5"/>
        <v>-2.6960231550000002E-2</v>
      </c>
      <c r="G19">
        <f t="shared" si="23"/>
        <v>-1.9500835375E-3</v>
      </c>
      <c r="H19">
        <f t="shared" si="21"/>
        <v>2.0345052083333332E-5</v>
      </c>
      <c r="I19">
        <f t="shared" si="21"/>
        <v>2.0345052083333332E-5</v>
      </c>
      <c r="J19">
        <v>0</v>
      </c>
      <c r="K19">
        <f t="shared" si="24"/>
        <v>-1.1237061968668427</v>
      </c>
      <c r="L19">
        <f t="shared" si="25"/>
        <v>1.2364106258741172</v>
      </c>
      <c r="M19">
        <f t="shared" si="26"/>
        <v>1.972993151370224E-2</v>
      </c>
      <c r="N19">
        <f t="shared" si="27"/>
        <v>2.3886113058975408E-2</v>
      </c>
      <c r="O19">
        <f t="shared" si="28"/>
        <v>-2.1708785658855579E-2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-1.5232530825749999E-2</v>
      </c>
      <c r="T19">
        <f t="shared" si="32"/>
        <v>-1.1017971986874999E-3</v>
      </c>
      <c r="U19">
        <f t="shared" si="33"/>
        <v>-0.99961308788561842</v>
      </c>
      <c r="V19">
        <f t="shared" si="34"/>
        <v>0.86447488933572458</v>
      </c>
      <c r="W19">
        <f t="shared" si="35"/>
        <v>1.5612911335503455E-2</v>
      </c>
      <c r="X19">
        <f t="shared" si="36"/>
        <v>1.1676825535812707E-2</v>
      </c>
      <c r="Y19">
        <f t="shared" si="37"/>
        <v>-1.3502193961382218E-2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6.6089013821612622E-3</v>
      </c>
      <c r="BA19">
        <f t="shared" si="40"/>
        <v>8.8327898589865336E-3</v>
      </c>
      <c r="BB19">
        <f t="shared" si="41"/>
        <v>-7.6287395881809526E-3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>
        <f>-1.8462341867</f>
        <v>-1.8462341867000001</v>
      </c>
      <c r="E20">
        <f>-0.1570131777</f>
        <v>-0.15701317770000001</v>
      </c>
      <c r="F20">
        <f t="shared" si="5"/>
        <v>-2.8847409167187501E-2</v>
      </c>
      <c r="G20">
        <f t="shared" si="23"/>
        <v>-2.4533309015625001E-3</v>
      </c>
      <c r="H20">
        <f t="shared" si="21"/>
        <v>2.0345052083333332E-5</v>
      </c>
      <c r="I20">
        <f t="shared" si="21"/>
        <v>2.0345052083333332E-5</v>
      </c>
      <c r="J20">
        <v>0</v>
      </c>
      <c r="K20">
        <f t="shared" si="24"/>
        <v>-1.2444855643668427</v>
      </c>
      <c r="L20">
        <f t="shared" si="25"/>
        <v>1.2042027945741172</v>
      </c>
      <c r="M20">
        <f t="shared" si="26"/>
        <v>2.4199129998710295E-2</v>
      </c>
      <c r="N20">
        <f t="shared" si="27"/>
        <v>2.2657880788439271E-2</v>
      </c>
      <c r="O20">
        <f t="shared" si="28"/>
        <v>-2.3415828037776552E-2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-1.6298786179460935E-2</v>
      </c>
      <c r="T20">
        <f t="shared" si="32"/>
        <v>-1.3861319593828124E-3</v>
      </c>
      <c r="U20">
        <f t="shared" si="33"/>
        <v>-1.1203924553856184</v>
      </c>
      <c r="V20">
        <f t="shared" si="34"/>
        <v>0.83226705803572454</v>
      </c>
      <c r="W20">
        <f t="shared" si="35"/>
        <v>1.9613738345078357E-2</v>
      </c>
      <c r="X20">
        <f t="shared" si="36"/>
        <v>1.0822944623303752E-2</v>
      </c>
      <c r="Y20">
        <f t="shared" si="37"/>
        <v>-1.4569777073268913E-2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6.1264586665937025E-3</v>
      </c>
      <c r="BA20">
        <f t="shared" si="40"/>
        <v>1.1093257119396353E-2</v>
      </c>
      <c r="BB20">
        <f t="shared" si="41"/>
        <v>-8.2319240463969347E-3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>
        <f>-1.9670135541</f>
        <v>-1.9670135541</v>
      </c>
      <c r="E21">
        <f>-0.189221009</f>
        <v>-0.189221009</v>
      </c>
      <c r="F21">
        <f t="shared" si="5"/>
        <v>-3.07345867828125E-2</v>
      </c>
      <c r="G21">
        <f t="shared" si="23"/>
        <v>-2.9565782656249999E-3</v>
      </c>
      <c r="H21">
        <f t="shared" si="21"/>
        <v>2.0345052083333332E-5</v>
      </c>
      <c r="I21">
        <f t="shared" si="21"/>
        <v>2.0345052083333332E-5</v>
      </c>
      <c r="J21">
        <v>0</v>
      </c>
      <c r="K21">
        <f t="shared" si="24"/>
        <v>-1.3652649317668426</v>
      </c>
      <c r="L21">
        <f t="shared" si="25"/>
        <v>1.1719949632741173</v>
      </c>
      <c r="M21">
        <f t="shared" si="26"/>
        <v>2.912419271738002E-2</v>
      </c>
      <c r="N21">
        <f t="shared" si="27"/>
        <v>2.1462065530310933E-2</v>
      </c>
      <c r="O21">
        <f t="shared" si="28"/>
        <v>-2.5001306618211264E-2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-1.7365041532289061E-2</v>
      </c>
      <c r="T21">
        <f t="shared" si="32"/>
        <v>-1.6704667200781247E-3</v>
      </c>
      <c r="U21">
        <f t="shared" si="33"/>
        <v>-1.2411718227856183</v>
      </c>
      <c r="V21">
        <f t="shared" si="34"/>
        <v>0.80005922673572449</v>
      </c>
      <c r="W21">
        <f t="shared" si="35"/>
        <v>2.4070429588702723E-2</v>
      </c>
      <c r="X21">
        <f t="shared" si="36"/>
        <v>1.0001480723202585E-2</v>
      </c>
      <c r="Y21">
        <f t="shared" si="37"/>
        <v>-1.5515796387250492E-2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5.6623315630365432E-3</v>
      </c>
      <c r="BA21">
        <f t="shared" si="40"/>
        <v>1.361128767204412E-2</v>
      </c>
      <c r="BB21">
        <f t="shared" si="41"/>
        <v>-8.7664249587965266E-3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>
        <f>-2.0877929216</f>
        <v>-2.0877929216000002</v>
      </c>
      <c r="E22">
        <f>-0.2214288403</f>
        <v>-0.22142884030000001</v>
      </c>
      <c r="F22">
        <f t="shared" si="5"/>
        <v>-3.2621764400000003E-2</v>
      </c>
      <c r="G22">
        <f t="shared" si="23"/>
        <v>-3.4598256296875002E-3</v>
      </c>
      <c r="H22">
        <f t="shared" si="21"/>
        <v>2.0345052083333332E-5</v>
      </c>
      <c r="I22">
        <f t="shared" si="21"/>
        <v>2.0345052083333332E-5</v>
      </c>
      <c r="J22">
        <v>0</v>
      </c>
      <c r="K22">
        <f t="shared" si="24"/>
        <v>-1.486044299266843</v>
      </c>
      <c r="L22">
        <f t="shared" si="25"/>
        <v>1.1397871319741173</v>
      </c>
      <c r="M22">
        <f t="shared" si="26"/>
        <v>3.4505119677866916E-2</v>
      </c>
      <c r="N22">
        <f t="shared" si="27"/>
        <v>2.0298667284590372E-2</v>
      </c>
      <c r="O22">
        <f t="shared" si="28"/>
        <v>-2.646522140387253E-2</v>
      </c>
      <c r="P22">
        <v>1130</v>
      </c>
      <c r="Q22">
        <f t="shared" si="29"/>
        <v>0.56499999999999995</v>
      </c>
      <c r="R22">
        <f t="shared" si="30"/>
        <v>8.8281249999999992E-3</v>
      </c>
      <c r="S22">
        <f t="shared" si="31"/>
        <v>-1.8431296885999999E-2</v>
      </c>
      <c r="T22">
        <f t="shared" si="32"/>
        <v>-1.9548014807734375E-3</v>
      </c>
      <c r="U22">
        <f t="shared" si="33"/>
        <v>-1.3619511902856185</v>
      </c>
      <c r="V22">
        <f t="shared" si="34"/>
        <v>0.76785139543572456</v>
      </c>
      <c r="W22">
        <f t="shared" si="35"/>
        <v>2.8982985073756455E-2</v>
      </c>
      <c r="X22">
        <f t="shared" si="36"/>
        <v>9.2124338355092095E-3</v>
      </c>
      <c r="Y22">
        <f t="shared" si="37"/>
        <v>-1.634025190587747E-2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>
        <f t="shared" si="39"/>
        <v>5.2165200714897868E-3</v>
      </c>
      <c r="BA22">
        <f t="shared" si="40"/>
        <v>1.6386881521099479E-2</v>
      </c>
      <c r="BB22">
        <f t="shared" si="41"/>
        <v>-9.23224232682077E-3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3"/>
        <v>#VALUE!</v>
      </c>
      <c r="H23">
        <f t="shared" si="21"/>
        <v>2.0345052083333332E-5</v>
      </c>
      <c r="I23">
        <f t="shared" si="21"/>
        <v>2.0345052083333332E-5</v>
      </c>
      <c r="J23">
        <v>0</v>
      </c>
      <c r="K23" t="e">
        <f t="shared" si="24"/>
        <v>#VALUE!</v>
      </c>
      <c r="L23" t="e">
        <f t="shared" si="25"/>
        <v>#VALUE!</v>
      </c>
      <c r="M23" t="e">
        <f t="shared" si="26"/>
        <v>#VALUE!</v>
      </c>
      <c r="N23" t="e">
        <f t="shared" si="27"/>
        <v>#VALUE!</v>
      </c>
      <c r="O23" t="e">
        <f t="shared" si="28"/>
        <v>#VALUE!</v>
      </c>
      <c r="P23">
        <v>1130</v>
      </c>
      <c r="Q23">
        <f t="shared" si="29"/>
        <v>0.56499999999999995</v>
      </c>
      <c r="R23">
        <f t="shared" si="30"/>
        <v>8.8281249999999992E-3</v>
      </c>
      <c r="S23" t="e">
        <f t="shared" si="31"/>
        <v>#VALUE!</v>
      </c>
      <c r="T23" t="e">
        <f t="shared" si="32"/>
        <v>#VALUE!</v>
      </c>
      <c r="U23" t="e">
        <f t="shared" si="33"/>
        <v>#VALUE!</v>
      </c>
      <c r="V23" t="e">
        <f t="shared" si="34"/>
        <v>#VALUE!</v>
      </c>
      <c r="W23" t="e">
        <f t="shared" si="35"/>
        <v>#VALUE!</v>
      </c>
      <c r="X23" t="e">
        <f t="shared" si="36"/>
        <v>#VALUE!</v>
      </c>
      <c r="Y23" t="e">
        <f t="shared" si="37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39"/>
        <v>#VALUE!</v>
      </c>
      <c r="BA23" t="e">
        <f t="shared" si="40"/>
        <v>#VALUE!</v>
      </c>
      <c r="BB23" t="e">
        <f t="shared" si="41"/>
        <v>#VALUE!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1"/>
        <v>2.0345052083333332E-5</v>
      </c>
      <c r="I24">
        <f t="shared" si="21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1"/>
        <v>2.0345052083333332E-5</v>
      </c>
      <c r="I25">
        <f t="shared" si="21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1"/>
        <v>2.0345052083333332E-5</v>
      </c>
      <c r="I26">
        <f t="shared" si="21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1"/>
        <v>2.0345052083333332E-5</v>
      </c>
      <c r="I27">
        <f t="shared" si="21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1"/>
        <v>2.0345052083333332E-5</v>
      </c>
      <c r="I28">
        <f t="shared" si="21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1"/>
        <v>2.0345052083333332E-5</v>
      </c>
      <c r="I29">
        <f t="shared" si="21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SUM(C2:C9,C18:C22)</f>
        <v>0.86756522962906291</v>
      </c>
      <c r="F30" s="2">
        <f>SUM(F2:F9,F18:F22)</f>
        <v>-0.52205618171343782</v>
      </c>
      <c r="G30" s="2">
        <f t="shared" ref="G30:J30" si="42">SUM(G2:G9,G18:G22)</f>
        <v>-1.1809436475607427</v>
      </c>
      <c r="H30" s="2">
        <f t="shared" si="42"/>
        <v>0.29545431643847936</v>
      </c>
      <c r="I30" s="2">
        <f t="shared" si="42"/>
        <v>0.30926035337899932</v>
      </c>
      <c r="J30" s="2">
        <f t="shared" si="42"/>
        <v>-7.5781976158911218E-2</v>
      </c>
      <c r="M30" s="2">
        <f>SUM(M2:M9,M18:M22)</f>
        <v>0.31025931890633734</v>
      </c>
      <c r="N30" s="2">
        <f t="shared" ref="N30:O30" si="43">SUM(N2:N9,N18:N22)</f>
        <v>0.97701243443385388</v>
      </c>
      <c r="O30" s="2">
        <f t="shared" si="43"/>
        <v>-0.18428766293549589</v>
      </c>
      <c r="R30" s="2">
        <f>SUM(R2:R9,R18:R22)</f>
        <v>0.15963800427770544</v>
      </c>
      <c r="S30" s="2">
        <f t="shared" ref="S30:T30" si="44">SUM(S2:S9,S18:S22)</f>
        <v>-0.11587192540850239</v>
      </c>
      <c r="T30" s="2">
        <f t="shared" si="44"/>
        <v>-0.15792672250422904</v>
      </c>
      <c r="W30" s="2">
        <f>SUM(W2:W9,W18:W22)</f>
        <v>0.32361904237072153</v>
      </c>
      <c r="X30" s="2">
        <f t="shared" ref="X30:Y30" si="45">SUM(X2:X9,X18:X22)</f>
        <v>1.0970281047115558</v>
      </c>
      <c r="Y30" s="2">
        <f t="shared" si="45"/>
        <v>-0.22432984277504525</v>
      </c>
      <c r="AZ30" s="2">
        <f>SUM(AZ2:AZ9,AZ18:AZ22)</f>
        <v>0.19352522919192533</v>
      </c>
      <c r="BA30" s="2">
        <f t="shared" ref="BA30:BB30" si="46">SUM(BA2:BA9,BA18:BA22)</f>
        <v>0.14741574679015049</v>
      </c>
      <c r="BB30" s="2">
        <f t="shared" si="46"/>
        <v>-5.2252090484207675E-2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Macormic, Kale</cp:lastModifiedBy>
  <dcterms:created xsi:type="dcterms:W3CDTF">2021-11-06T13:45:30Z</dcterms:created>
  <dcterms:modified xsi:type="dcterms:W3CDTF">2021-11-22T22:57:33Z</dcterms:modified>
</cp:coreProperties>
</file>