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FE9B3D2F-C2C1-4B32-AB9C-EAB12D7655CD}" xr6:coauthVersionLast="47" xr6:coauthVersionMax="47" xr10:uidLastSave="{00000000-0000-0000-0000-000000000000}"/>
  <bookViews>
    <workbookView xWindow="-1500" yWindow="2520" windowWidth="30720" windowHeight="12828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R16" i="1"/>
  <c r="H16" i="1"/>
  <c r="I16" i="1"/>
  <c r="J16" i="1"/>
  <c r="C16" i="1"/>
  <c r="H11" i="1"/>
  <c r="J3" i="1"/>
  <c r="I3" i="1"/>
  <c r="H3" i="1"/>
  <c r="D3" i="1"/>
  <c r="D4" i="1"/>
  <c r="E3" i="1"/>
  <c r="C5" i="1"/>
  <c r="C4" i="1"/>
  <c r="C3" i="1"/>
  <c r="AJ12" i="1" l="1"/>
  <c r="AJ10" i="1"/>
  <c r="AE3" i="1"/>
  <c r="AE4" i="1"/>
  <c r="AE5" i="1"/>
  <c r="D5" i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H7" i="1"/>
  <c r="I7" i="1"/>
  <c r="H8" i="1"/>
  <c r="I8" i="1"/>
  <c r="H9" i="1"/>
  <c r="I9" i="1"/>
  <c r="H10" i="1"/>
  <c r="I10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2" i="1"/>
  <c r="H2" i="1"/>
  <c r="F4" i="1"/>
  <c r="F5" i="1"/>
  <c r="D7" i="1"/>
  <c r="D8" i="1"/>
  <c r="D9" i="1"/>
  <c r="D10" i="1"/>
  <c r="D6" i="1"/>
  <c r="E5" i="1"/>
  <c r="G5" i="1" s="1"/>
  <c r="E4" i="1"/>
  <c r="G4" i="1" s="1"/>
  <c r="D2" i="1"/>
  <c r="E2" i="1"/>
  <c r="C7" i="1"/>
  <c r="AE7" i="1" s="1"/>
  <c r="C8" i="1"/>
  <c r="F8" i="1" s="1"/>
  <c r="C9" i="1"/>
  <c r="AE9" i="1" s="1"/>
  <c r="C10" i="1"/>
  <c r="AE10" i="1" s="1"/>
  <c r="C11" i="1"/>
  <c r="C12" i="1"/>
  <c r="F12" i="1" s="1"/>
  <c r="C13" i="1"/>
  <c r="AE13" i="1" s="1"/>
  <c r="C14" i="1"/>
  <c r="AE14" i="1" s="1"/>
  <c r="C15" i="1"/>
  <c r="AE15" i="1" s="1"/>
  <c r="C6" i="1"/>
  <c r="AE6" i="1" s="1"/>
  <c r="C2" i="1"/>
  <c r="F2" i="1" l="1"/>
  <c r="AE11" i="1"/>
  <c r="F15" i="1"/>
  <c r="F11" i="1"/>
  <c r="F16" i="1" s="1"/>
  <c r="F7" i="1"/>
  <c r="G2" i="1"/>
  <c r="G12" i="1"/>
  <c r="G8" i="1"/>
  <c r="AE2" i="1"/>
  <c r="AE12" i="1"/>
  <c r="AE8" i="1"/>
  <c r="F14" i="1"/>
  <c r="F10" i="1"/>
  <c r="F6" i="1"/>
  <c r="G15" i="1"/>
  <c r="G11" i="1"/>
  <c r="G16" i="1" s="1"/>
  <c r="G7" i="1"/>
  <c r="F13" i="1"/>
  <c r="F9" i="1"/>
  <c r="G14" i="1"/>
  <c r="G10" i="1"/>
  <c r="G6" i="1"/>
  <c r="G13" i="1"/>
  <c r="G9" i="1"/>
  <c r="R7" i="1"/>
  <c r="S7" i="1" s="1"/>
  <c r="R2" i="1"/>
  <c r="R13" i="1"/>
  <c r="T13" i="1" s="1"/>
  <c r="R10" i="1"/>
  <c r="T10" i="1" s="1"/>
  <c r="R6" i="1"/>
  <c r="R5" i="1"/>
  <c r="T5" i="1" s="1"/>
  <c r="R4" i="1"/>
  <c r="S4" i="1" s="1"/>
  <c r="R15" i="1"/>
  <c r="T15" i="1" s="1"/>
  <c r="R14" i="1"/>
  <c r="T14" i="1" s="1"/>
  <c r="R12" i="1"/>
  <c r="T12" i="1" s="1"/>
  <c r="R11" i="1"/>
  <c r="S11" i="1" s="1"/>
  <c r="S16" i="1" s="1"/>
  <c r="R9" i="1"/>
  <c r="S9" i="1" s="1"/>
  <c r="R8" i="1"/>
  <c r="T8" i="1" s="1"/>
  <c r="G3" i="1"/>
  <c r="F3" i="1"/>
  <c r="R3" i="1"/>
  <c r="S3" i="1" s="1"/>
  <c r="S6" i="1"/>
  <c r="T6" i="1"/>
  <c r="T2" i="1" l="1"/>
  <c r="AH3" i="1"/>
  <c r="K2" i="1" s="1"/>
  <c r="M2" i="1" s="1"/>
  <c r="T4" i="1"/>
  <c r="S15" i="1"/>
  <c r="T11" i="1"/>
  <c r="T16" i="1" s="1"/>
  <c r="S12" i="1"/>
  <c r="T9" i="1"/>
  <c r="S10" i="1"/>
  <c r="T7" i="1"/>
  <c r="S8" i="1"/>
  <c r="S5" i="1"/>
  <c r="S14" i="1"/>
  <c r="S13" i="1"/>
  <c r="S2" i="1"/>
  <c r="T3" i="1"/>
  <c r="K7" i="1"/>
  <c r="M7" i="1" s="1"/>
  <c r="AI3" i="1"/>
  <c r="L12" i="1" s="1"/>
  <c r="N12" i="1" s="1"/>
  <c r="K15" i="1" l="1"/>
  <c r="M15" i="1" s="1"/>
  <c r="K13" i="1"/>
  <c r="M13" i="1" s="1"/>
  <c r="K9" i="1"/>
  <c r="M9" i="1" s="1"/>
  <c r="K8" i="1"/>
  <c r="M8" i="1" s="1"/>
  <c r="K3" i="1"/>
  <c r="M3" i="1" s="1"/>
  <c r="M16" i="1" s="1"/>
  <c r="K5" i="1"/>
  <c r="M5" i="1" s="1"/>
  <c r="K14" i="1"/>
  <c r="M14" i="1" s="1"/>
  <c r="K6" i="1"/>
  <c r="M6" i="1" s="1"/>
  <c r="K10" i="1"/>
  <c r="M10" i="1" s="1"/>
  <c r="K4" i="1"/>
  <c r="M4" i="1" s="1"/>
  <c r="K11" i="1"/>
  <c r="M11" i="1" s="1"/>
  <c r="K12" i="1"/>
  <c r="M12" i="1" s="1"/>
  <c r="AI5" i="1"/>
  <c r="V8" i="1" s="1"/>
  <c r="X8" i="1" s="1"/>
  <c r="AZ8" i="1" s="1"/>
  <c r="AH5" i="1"/>
  <c r="U14" i="1" s="1"/>
  <c r="W14" i="1" s="1"/>
  <c r="BA14" i="1" s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15" i="1"/>
  <c r="N15" i="1" s="1"/>
  <c r="L14" i="1"/>
  <c r="N14" i="1" s="1"/>
  <c r="AT2" i="1"/>
  <c r="L13" i="1"/>
  <c r="N13" i="1" s="1"/>
  <c r="L9" i="1"/>
  <c r="N9" i="1" s="1"/>
  <c r="L10" i="1"/>
  <c r="N10" i="1" s="1"/>
  <c r="N16" i="1" l="1"/>
  <c r="O12" i="1"/>
  <c r="AK3" i="1"/>
  <c r="O6" i="1"/>
  <c r="AJ3" i="1"/>
  <c r="O5" i="1"/>
  <c r="V3" i="1"/>
  <c r="X3" i="1" s="1"/>
  <c r="AZ3" i="1" s="1"/>
  <c r="U8" i="1"/>
  <c r="W8" i="1" s="1"/>
  <c r="BA8" i="1" s="1"/>
  <c r="V2" i="1"/>
  <c r="X2" i="1" s="1"/>
  <c r="X16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15" i="1"/>
  <c r="X15" i="1" s="1"/>
  <c r="AZ15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15" i="1"/>
  <c r="W15" i="1" s="1"/>
  <c r="BA15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15" i="1"/>
  <c r="O14" i="1"/>
  <c r="O9" i="1"/>
  <c r="O4" i="1"/>
  <c r="O10" i="1"/>
  <c r="O11" i="1"/>
  <c r="O3" i="1"/>
  <c r="O16" i="1" l="1"/>
  <c r="AZ2" i="1"/>
  <c r="AZ16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Y16" i="1" s="1"/>
  <c r="W2" i="1"/>
  <c r="W16" i="1" s="1"/>
  <c r="Y15" i="1"/>
  <c r="BB15" i="1" s="1"/>
  <c r="AJ5" i="1" l="1"/>
  <c r="BB2" i="1"/>
  <c r="BB16" i="1" s="1"/>
  <c r="AL3" i="1"/>
  <c r="AM3" i="1" s="1"/>
  <c r="BA2" i="1"/>
  <c r="BA16" i="1" s="1"/>
  <c r="AL5" i="1" l="1"/>
  <c r="AK5" i="1"/>
  <c r="AM5" i="1" l="1"/>
</calcChain>
</file>

<file path=xl/sharedStrings.xml><?xml version="1.0" encoding="utf-8"?>
<sst xmlns="http://schemas.openxmlformats.org/spreadsheetml/2006/main" count="264" uniqueCount="85">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</sst>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"/>
  <sheetViews>
    <sheetView tabSelected="1" topLeftCell="A7" zoomScaleNormal="100" workbookViewId="0">
      <selection activeCell="D12" sqref="D12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6640625" bestFit="1" customWidth="1"/>
    <col min="5" max="5" width="9.664062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6640625" bestFit="1" customWidth="1"/>
    <col min="23" max="23" width="12.6640625" bestFit="1" customWidth="1"/>
    <col min="24" max="24" width="12.44140625" bestFit="1" customWidth="1"/>
    <col min="25" max="26" width="18.6640625" bestFit="1" customWidth="1"/>
    <col min="27" max="27" width="19.33203125" bestFit="1" customWidth="1"/>
    <col min="28" max="28" width="12.6640625" bestFit="1" customWidth="1"/>
    <col min="29" max="29" width="16.6640625" customWidth="1"/>
    <col min="30" max="30" width="21.5546875" bestFit="1" customWidth="1"/>
    <col min="31" max="31" width="12.33203125" bestFit="1" customWidth="1"/>
    <col min="32" max="32" width="15.5546875" bestFit="1" customWidth="1"/>
    <col min="33" max="35" width="12.6640625" bestFit="1" customWidth="1"/>
    <col min="36" max="37" width="14.6640625" bestFit="1" customWidth="1"/>
    <col min="41" max="41" width="27.33203125" bestFit="1" customWidth="1"/>
    <col min="42" max="42" width="25.6640625" bestFit="1" customWidth="1"/>
    <col min="43" max="43" width="25.5546875" bestFit="1" customWidth="1"/>
    <col min="44" max="44" width="27.33203125" bestFit="1" customWidth="1"/>
    <col min="45" max="45" width="25.6640625" bestFit="1" customWidth="1"/>
    <col min="46" max="46" width="25.5546875" bestFit="1" customWidth="1"/>
    <col min="47" max="47" width="27.33203125" bestFit="1" customWidth="1"/>
    <col min="48" max="48" width="25.33203125" bestFit="1" customWidth="1"/>
    <col min="49" max="49" width="25" bestFit="1" customWidth="1"/>
    <col min="50" max="50" width="23.44140625" bestFit="1" customWidth="1"/>
  </cols>
  <sheetData>
    <row r="1" spans="1:54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0.59222976068920719</v>
      </c>
      <c r="L2">
        <f t="shared" ref="L2:L15" si="1">E2-$AI$3</f>
        <v>-0.34261305091703931</v>
      </c>
      <c r="M2">
        <f>C2*K2^2</f>
        <v>8.2203770963905215E-2</v>
      </c>
      <c r="N2">
        <f>C2*L2^2</f>
        <v>2.7511805310628541E-2</v>
      </c>
      <c r="O2">
        <f>C2*K2*L2</f>
        <v>-4.7556010582874376E-2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0.66339223378477385</v>
      </c>
      <c r="V2">
        <f t="shared" ref="V2:V15" si="4">E2-$AI$5</f>
        <v>-0.37403372639821697</v>
      </c>
      <c r="W2">
        <f>C2*U2^2</f>
        <v>0.10314591933889501</v>
      </c>
      <c r="X2">
        <f>C2*V2^2</f>
        <v>3.2789350425781925E-2</v>
      </c>
      <c r="Y2">
        <f>C2*U2*V2</f>
        <v>-5.8155719359255328E-2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1.5323869490829607</v>
      </c>
      <c r="AU2" t="s">
        <v>62</v>
      </c>
      <c r="AV2" t="s">
        <v>62</v>
      </c>
      <c r="AW2" t="s">
        <v>62</v>
      </c>
      <c r="AX2">
        <v>46</v>
      </c>
      <c r="AZ2">
        <f>(Q2)*(H2+X2)</f>
        <v>3.9199563077724695E-2</v>
      </c>
      <c r="BA2">
        <f>(Q2)*(I2+W2)</f>
        <v>1.3160832193736458E-2</v>
      </c>
      <c r="BB2">
        <f>(Q2)*(J2+Y2)</f>
        <v>-7.4148542183050548E-3</v>
      </c>
    </row>
    <row r="3" spans="1:54" x14ac:dyDescent="0.3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15" si="5">C3*D3</f>
        <v>-0.24256522962906288</v>
      </c>
      <c r="G3">
        <f t="shared" ref="G3:G15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-0.43902023931079281</v>
      </c>
      <c r="L3">
        <f t="shared" si="1"/>
        <v>-0.34261305091703931</v>
      </c>
      <c r="M3">
        <f t="shared" ref="M3:M15" si="7">C3*K3^2</f>
        <v>4.6751724130700008E-2</v>
      </c>
      <c r="N3">
        <f t="shared" ref="N3:N15" si="8">C3*L3^2</f>
        <v>2.8473204790112783E-2</v>
      </c>
      <c r="O3">
        <f t="shared" ref="O3:O15" si="9">C3*K3*L3</f>
        <v>3.6485221877690134E-2</v>
      </c>
      <c r="P3">
        <v>255</v>
      </c>
      <c r="Q3">
        <f t="shared" si="2"/>
        <v>0.1275</v>
      </c>
      <c r="R3">
        <f t="shared" ref="R3:R15" si="10">Q3*C3</f>
        <v>3.0927066777705518E-2</v>
      </c>
      <c r="S3">
        <f t="shared" ref="S3:S15" si="11">R3*D3</f>
        <v>-3.0927066777705518E-2</v>
      </c>
      <c r="T3">
        <f t="shared" ref="T3:T15" si="12">R3*E3</f>
        <v>-5.7988250208197846E-2</v>
      </c>
      <c r="U3">
        <f t="shared" si="3"/>
        <v>-0.36785776621522615</v>
      </c>
      <c r="V3">
        <f t="shared" si="4"/>
        <v>-0.37403372639821697</v>
      </c>
      <c r="W3">
        <f t="shared" ref="W3:W15" si="13">C3*U3^2</f>
        <v>3.2823765850080643E-2</v>
      </c>
      <c r="X3">
        <f t="shared" ref="X3:X15" si="14">C3*V3^2</f>
        <v>3.3935173612448445E-2</v>
      </c>
      <c r="Y3">
        <f t="shared" ref="Y3:Y15" si="15">C3*U3*V3</f>
        <v>3.3374843711047444E-2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11.158000562936893</v>
      </c>
      <c r="AF3" s="1" t="s">
        <v>61</v>
      </c>
      <c r="AH3">
        <f>F16/C16</f>
        <v>-0.56097976068920719</v>
      </c>
      <c r="AI3">
        <f>G16/C16</f>
        <v>-1.5323869490829607</v>
      </c>
      <c r="AJ3">
        <f>H16+N16</f>
        <v>1.0790555408169558</v>
      </c>
      <c r="AK3">
        <f>I16+M16</f>
        <v>0.46781680918671636</v>
      </c>
      <c r="AL3">
        <f>J16+O16</f>
        <v>-0.20431446464994504</v>
      </c>
      <c r="AM3">
        <f>(AJ3*AK3)-AL3^2</f>
        <v>0.46305591957504116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-0.34261305091703931</v>
      </c>
      <c r="AU3" t="s">
        <v>62</v>
      </c>
      <c r="AV3" t="s">
        <v>62</v>
      </c>
      <c r="AW3" t="s">
        <v>62</v>
      </c>
      <c r="AX3" t="s">
        <v>80</v>
      </c>
      <c r="AZ3">
        <f t="shared" ref="AZ3:AZ15" si="17">(Q3)*(H3+X3)</f>
        <v>6.913389229540194E-3</v>
      </c>
      <c r="BA3">
        <f t="shared" ref="BA3:BA15" si="18">(Q3)*(I3+W3)</f>
        <v>4.0428354901414748E-2</v>
      </c>
      <c r="BB3">
        <f t="shared" ref="BB3:BB15" si="19">(Q3)*(J3+Y3)</f>
        <v>-5.4069093871026309E-3</v>
      </c>
    </row>
    <row r="4" spans="1:54" x14ac:dyDescent="0.3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-0.18902023931079281</v>
      </c>
      <c r="L4">
        <f t="shared" si="1"/>
        <v>1.4698869490829607</v>
      </c>
      <c r="M4">
        <f t="shared" si="7"/>
        <v>6.6991220379580092E-3</v>
      </c>
      <c r="N4">
        <f t="shared" si="8"/>
        <v>0.40510643307832761</v>
      </c>
      <c r="O4">
        <f t="shared" si="9"/>
        <v>-5.2094696789151067E-2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-0.11785776621522615</v>
      </c>
      <c r="V4">
        <f t="shared" si="4"/>
        <v>1.438466273601783</v>
      </c>
      <c r="W4">
        <f t="shared" si="13"/>
        <v>2.6044599482330441E-3</v>
      </c>
      <c r="X4">
        <f t="shared" si="14"/>
        <v>0.38797222880433746</v>
      </c>
      <c r="Y4">
        <f t="shared" si="15"/>
        <v>-3.1787704084246214E-2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3.0086768630773652E-2</v>
      </c>
      <c r="BA4">
        <f t="shared" si="18"/>
        <v>2.0182518959880611E-3</v>
      </c>
      <c r="BB4">
        <f t="shared" si="19"/>
        <v>-2.4635470665290817E-3</v>
      </c>
    </row>
    <row r="5" spans="1:54" x14ac:dyDescent="0.3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0.31097976068920719</v>
      </c>
      <c r="L5">
        <f t="shared" si="1"/>
        <v>-2.1551130509170395</v>
      </c>
      <c r="M5">
        <f t="shared" si="7"/>
        <v>6.0442757223947855E-3</v>
      </c>
      <c r="N5">
        <f t="shared" si="8"/>
        <v>0.29028201638955942</v>
      </c>
      <c r="O5">
        <f t="shared" si="9"/>
        <v>-4.1887283802023008E-2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0.38214223378477385</v>
      </c>
      <c r="V5">
        <f t="shared" si="4"/>
        <v>-2.186533726398217</v>
      </c>
      <c r="W5">
        <f t="shared" si="13"/>
        <v>9.1270429276260473E-3</v>
      </c>
      <c r="X5">
        <f t="shared" si="14"/>
        <v>0.29880810854230455</v>
      </c>
      <c r="Y5">
        <f t="shared" si="15"/>
        <v>-5.2222930153222512E-2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1" t="s">
        <v>61</v>
      </c>
      <c r="AH5">
        <f>S16/R16</f>
        <v>-0.63214223378477385</v>
      </c>
      <c r="AI5">
        <f>T16/R16</f>
        <v>-1.500966273601783</v>
      </c>
      <c r="AJ5">
        <f>AZ16</f>
        <v>0.11688575980995447</v>
      </c>
      <c r="AK5">
        <f>BA16</f>
        <v>6.4777016011741073E-2</v>
      </c>
      <c r="AL5">
        <f>BB16</f>
        <v>-3.1424341689118264E-2</v>
      </c>
      <c r="AM5">
        <f>(AJ5*AK5)-AL5^2</f>
        <v>6.5840214841594857E-3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2.3163935378174433E-2</v>
      </c>
      <c r="BA5">
        <f t="shared" si="18"/>
        <v>8.08257285224352E-4</v>
      </c>
      <c r="BB5">
        <f t="shared" si="19"/>
        <v>-4.0472770868747445E-3</v>
      </c>
    </row>
    <row r="6" spans="1:54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 s="1" t="s">
        <v>29</v>
      </c>
      <c r="F6">
        <f t="shared" si="5"/>
        <v>1.953125E-3</v>
      </c>
      <c r="G6" t="e">
        <f t="shared" si="6"/>
        <v>#VALUE!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0.68597976068920719</v>
      </c>
      <c r="L6" t="e">
        <f t="shared" si="1"/>
        <v>#VALUE!</v>
      </c>
      <c r="M6">
        <f t="shared" si="7"/>
        <v>7.3526286261753433E-3</v>
      </c>
      <c r="N6" t="e">
        <f t="shared" si="8"/>
        <v>#VALUE!</v>
      </c>
      <c r="O6" t="e">
        <f t="shared" si="9"/>
        <v>#VALUE!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 t="e">
        <f t="shared" si="12"/>
        <v>#VALUE!</v>
      </c>
      <c r="U6">
        <f t="shared" si="3"/>
        <v>0.75714223378477385</v>
      </c>
      <c r="V6" t="e">
        <f t="shared" si="4"/>
        <v>#VALUE!</v>
      </c>
      <c r="W6">
        <f t="shared" si="13"/>
        <v>8.9572556590718309E-3</v>
      </c>
      <c r="X6" t="e">
        <f t="shared" si="14"/>
        <v>#VALUE!</v>
      </c>
      <c r="Y6" t="e">
        <f t="shared" si="15"/>
        <v>#VALUE!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 t="e">
        <f t="shared" si="17"/>
        <v>#VALUE!</v>
      </c>
      <c r="BA6">
        <f t="shared" si="18"/>
        <v>5.0723444018026679E-3</v>
      </c>
      <c r="BB6" t="e">
        <f t="shared" si="19"/>
        <v>#VALUE!</v>
      </c>
    </row>
    <row r="7" spans="1:54" x14ac:dyDescent="0.3">
      <c r="A7" t="s">
        <v>17</v>
      </c>
      <c r="B7">
        <v>6</v>
      </c>
      <c r="C7">
        <f t="shared" ref="C7:C15" si="20">0.125*0.125</f>
        <v>1.5625E-2</v>
      </c>
      <c r="D7">
        <f t="shared" ref="D7:D10" si="21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15" si="22">((1/8)^4)/12</f>
        <v>2.0345052083333332E-5</v>
      </c>
      <c r="I7">
        <f t="shared" si="22"/>
        <v>2.0345052083333332E-5</v>
      </c>
      <c r="J7">
        <v>0</v>
      </c>
      <c r="K7">
        <f t="shared" si="0"/>
        <v>0.68597976068920719</v>
      </c>
      <c r="L7" t="e">
        <f t="shared" si="1"/>
        <v>#VALUE!</v>
      </c>
      <c r="M7">
        <f t="shared" si="7"/>
        <v>7.3526286261753433E-3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0.75714223378477385</v>
      </c>
      <c r="V7" t="e">
        <f t="shared" si="4"/>
        <v>#VALUE!</v>
      </c>
      <c r="W7">
        <f t="shared" si="13"/>
        <v>8.9572556590718309E-3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 t="e">
        <f t="shared" si="17"/>
        <v>#VALUE!</v>
      </c>
      <c r="BA7">
        <f t="shared" si="18"/>
        <v>5.0723444018026679E-3</v>
      </c>
      <c r="BB7" t="e">
        <f t="shared" si="19"/>
        <v>#VALUE!</v>
      </c>
    </row>
    <row r="8" spans="1:54" x14ac:dyDescent="0.3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0.68597976068920719</v>
      </c>
      <c r="L8" t="e">
        <f t="shared" si="1"/>
        <v>#VALUE!</v>
      </c>
      <c r="M8">
        <f t="shared" si="7"/>
        <v>7.3526286261753433E-3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0.75714223378477385</v>
      </c>
      <c r="V8" t="e">
        <f t="shared" si="4"/>
        <v>#VALUE!</v>
      </c>
      <c r="W8">
        <f t="shared" si="13"/>
        <v>8.9572556590718309E-3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5.0723444018026679E-3</v>
      </c>
      <c r="BB8" t="e">
        <f t="shared" si="19"/>
        <v>#VALUE!</v>
      </c>
    </row>
    <row r="9" spans="1:54" x14ac:dyDescent="0.3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0.68597976068920719</v>
      </c>
      <c r="L9" t="e">
        <f t="shared" si="1"/>
        <v>#VALUE!</v>
      </c>
      <c r="M9">
        <f t="shared" si="7"/>
        <v>7.3526286261753433E-3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0.75714223378477385</v>
      </c>
      <c r="V9" t="e">
        <f t="shared" si="4"/>
        <v>#VALUE!</v>
      </c>
      <c r="W9">
        <f t="shared" si="13"/>
        <v>8.9572556590718309E-3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5.0723444018026679E-3</v>
      </c>
      <c r="BB9" t="e">
        <f t="shared" si="19"/>
        <v>#VALUE!</v>
      </c>
    </row>
    <row r="10" spans="1:54" x14ac:dyDescent="0.3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0.68597976068920719</v>
      </c>
      <c r="L10" t="e">
        <f t="shared" si="1"/>
        <v>#VALUE!</v>
      </c>
      <c r="M10">
        <f t="shared" si="7"/>
        <v>7.3526286261753433E-3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0.75714223378477385</v>
      </c>
      <c r="V10" t="e">
        <f t="shared" si="4"/>
        <v>#VALUE!</v>
      </c>
      <c r="W10">
        <f t="shared" si="13"/>
        <v>8.9572556590718309E-3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5.0723444018026679E-3</v>
      </c>
      <c r="BB10" t="e">
        <f t="shared" si="19"/>
        <v>#VALUE!</v>
      </c>
    </row>
    <row r="11" spans="1:54" x14ac:dyDescent="0.3">
      <c r="A11" t="s">
        <v>21</v>
      </c>
      <c r="B11">
        <v>10</v>
      </c>
      <c r="C11">
        <f t="shared" si="20"/>
        <v>1.5625E-2</v>
      </c>
      <c r="D11" s="5">
        <f>-1.6046754518</f>
        <v>-1.6046754517999999</v>
      </c>
      <c r="E11" s="5">
        <f>-0.092597515</f>
        <v>-9.2597515000000005E-2</v>
      </c>
      <c r="F11">
        <f t="shared" si="5"/>
        <v>-2.5073053934374999E-2</v>
      </c>
      <c r="G11">
        <f t="shared" si="6"/>
        <v>-1.4468361718750001E-3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-1.0436956911107926</v>
      </c>
      <c r="L11">
        <f t="shared" si="1"/>
        <v>1.4397894340829607</v>
      </c>
      <c r="M11">
        <f>C11*K11^2</f>
        <v>1.702032336942555E-2</v>
      </c>
      <c r="N11">
        <f t="shared" si="8"/>
        <v>3.2390525226514567E-2</v>
      </c>
      <c r="O11">
        <f t="shared" si="9"/>
        <v>-2.3479719194675511E-2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-1.4166275472921873E-2</v>
      </c>
      <c r="T11">
        <f t="shared" si="12"/>
        <v>-8.1746243710937498E-4</v>
      </c>
      <c r="U11">
        <f t="shared" si="3"/>
        <v>-0.97253321801522608</v>
      </c>
      <c r="V11">
        <f t="shared" si="4"/>
        <v>1.408368758601783</v>
      </c>
      <c r="W11">
        <f t="shared" si="13"/>
        <v>1.4778450939735175E-2</v>
      </c>
      <c r="X11">
        <f t="shared" si="14"/>
        <v>3.0992227503211366E-2</v>
      </c>
      <c r="Y11">
        <f t="shared" si="15"/>
        <v>-2.1401334389923456E-2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>
        <f t="shared" si="17"/>
        <v>1.7522103493741503E-2</v>
      </c>
      <c r="BA11">
        <f t="shared" si="18"/>
        <v>8.3613197353774576E-3</v>
      </c>
      <c r="BB11">
        <f t="shared" si="19"/>
        <v>-1.2091753930306752E-2</v>
      </c>
    </row>
    <row r="12" spans="1:54" x14ac:dyDescent="0.3">
      <c r="A12" t="s">
        <v>22</v>
      </c>
      <c r="B12">
        <v>11</v>
      </c>
      <c r="C12">
        <f t="shared" si="20"/>
        <v>1.5625E-2</v>
      </c>
      <c r="D12" s="1" t="s">
        <v>29</v>
      </c>
      <c r="E12" s="1" t="s">
        <v>29</v>
      </c>
      <c r="F12" t="e">
        <f t="shared" si="5"/>
        <v>#VALUE!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 t="e">
        <f t="shared" si="0"/>
        <v>#VALUE!</v>
      </c>
      <c r="L12" t="e">
        <f t="shared" si="1"/>
        <v>#VALUE!</v>
      </c>
      <c r="M12" t="e">
        <f t="shared" si="7"/>
        <v>#VALUE!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 t="e">
        <f t="shared" si="11"/>
        <v>#VALUE!</v>
      </c>
      <c r="T12" t="e">
        <f t="shared" si="12"/>
        <v>#VALUE!</v>
      </c>
      <c r="U12" t="e">
        <f t="shared" si="3"/>
        <v>#VALUE!</v>
      </c>
      <c r="V12" t="e">
        <f t="shared" si="4"/>
        <v>#VALUE!</v>
      </c>
      <c r="W12" t="e">
        <f t="shared" si="13"/>
        <v>#VALUE!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 t="e">
        <f t="shared" si="18"/>
        <v>#VALUE!</v>
      </c>
      <c r="BB12" t="e">
        <f t="shared" si="19"/>
        <v>#VALUE!</v>
      </c>
    </row>
    <row r="13" spans="1:54" x14ac:dyDescent="0.3">
      <c r="A13" t="s">
        <v>23</v>
      </c>
      <c r="B13">
        <v>12</v>
      </c>
      <c r="C13">
        <f t="shared" si="20"/>
        <v>1.5625E-2</v>
      </c>
      <c r="D13" s="1" t="s">
        <v>29</v>
      </c>
      <c r="E13" s="1" t="s">
        <v>29</v>
      </c>
      <c r="F13" t="e">
        <f t="shared" si="5"/>
        <v>#VALUE!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 t="e">
        <f t="shared" si="0"/>
        <v>#VALUE!</v>
      </c>
      <c r="L13" t="e">
        <f t="shared" si="1"/>
        <v>#VALUE!</v>
      </c>
      <c r="M13" t="e">
        <f t="shared" si="7"/>
        <v>#VALUE!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 t="e">
        <f t="shared" si="11"/>
        <v>#VALUE!</v>
      </c>
      <c r="T13" t="e">
        <f t="shared" si="12"/>
        <v>#VALUE!</v>
      </c>
      <c r="U13" t="e">
        <f t="shared" si="3"/>
        <v>#VALUE!</v>
      </c>
      <c r="V13" t="e">
        <f t="shared" si="4"/>
        <v>#VALUE!</v>
      </c>
      <c r="W13" t="e">
        <f t="shared" si="13"/>
        <v>#VALUE!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 t="e">
        <f t="shared" si="18"/>
        <v>#VALUE!</v>
      </c>
      <c r="BB13" t="e">
        <f t="shared" si="19"/>
        <v>#VALUE!</v>
      </c>
    </row>
    <row r="14" spans="1:54" x14ac:dyDescent="0.3">
      <c r="A14" t="s">
        <v>24</v>
      </c>
      <c r="B14">
        <v>13</v>
      </c>
      <c r="C14">
        <f t="shared" si="20"/>
        <v>1.5625E-2</v>
      </c>
      <c r="D14" s="1" t="s">
        <v>29</v>
      </c>
      <c r="E14" s="1" t="s">
        <v>29</v>
      </c>
      <c r="F14" t="e">
        <f t="shared" si="5"/>
        <v>#VALUE!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 t="e">
        <f t="shared" si="0"/>
        <v>#VALUE!</v>
      </c>
      <c r="L14" t="e">
        <f t="shared" si="1"/>
        <v>#VALUE!</v>
      </c>
      <c r="M14" t="e">
        <f t="shared" si="7"/>
        <v>#VALUE!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 t="e">
        <f t="shared" si="11"/>
        <v>#VALUE!</v>
      </c>
      <c r="T14" t="e">
        <f t="shared" si="12"/>
        <v>#VALUE!</v>
      </c>
      <c r="U14" t="e">
        <f t="shared" si="3"/>
        <v>#VALUE!</v>
      </c>
      <c r="V14" t="e">
        <f t="shared" si="4"/>
        <v>#VALUE!</v>
      </c>
      <c r="W14" t="e">
        <f t="shared" si="13"/>
        <v>#VALUE!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 t="e">
        <f t="shared" si="18"/>
        <v>#VALUE!</v>
      </c>
      <c r="BB14" t="e">
        <f t="shared" si="19"/>
        <v>#VALUE!</v>
      </c>
    </row>
    <row r="15" spans="1:54" x14ac:dyDescent="0.3">
      <c r="A15" t="s">
        <v>25</v>
      </c>
      <c r="B15">
        <v>14</v>
      </c>
      <c r="C15">
        <f t="shared" si="20"/>
        <v>1.5625E-2</v>
      </c>
      <c r="D15" s="1" t="s">
        <v>29</v>
      </c>
      <c r="E15" s="1" t="s">
        <v>29</v>
      </c>
      <c r="F15" t="e">
        <f t="shared" si="5"/>
        <v>#VALUE!</v>
      </c>
      <c r="G15" t="e">
        <f t="shared" si="6"/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 t="e">
        <f t="shared" si="0"/>
        <v>#VALUE!</v>
      </c>
      <c r="L15" t="e">
        <f t="shared" si="1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>
        <v>1130</v>
      </c>
      <c r="Q15">
        <f t="shared" si="2"/>
        <v>0.56499999999999995</v>
      </c>
      <c r="R15">
        <f t="shared" si="10"/>
        <v>8.8281249999999992E-3</v>
      </c>
      <c r="S15" t="e">
        <f t="shared" si="11"/>
        <v>#VALUE!</v>
      </c>
      <c r="T15" t="e">
        <f t="shared" si="12"/>
        <v>#VALUE!</v>
      </c>
      <c r="U15" t="e">
        <f t="shared" si="3"/>
        <v>#VALUE!</v>
      </c>
      <c r="V15" t="e">
        <f t="shared" si="4"/>
        <v>#VALUE!</v>
      </c>
      <c r="W15" t="e">
        <f t="shared" si="13"/>
        <v>#VALUE!</v>
      </c>
      <c r="X15" t="e">
        <f t="shared" si="14"/>
        <v>#VALUE!</v>
      </c>
      <c r="Y15" t="e">
        <f t="shared" si="15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si="17"/>
        <v>#VALUE!</v>
      </c>
      <c r="BA15" t="e">
        <f t="shared" si="18"/>
        <v>#VALUE!</v>
      </c>
      <c r="BB15" t="e">
        <f t="shared" si="19"/>
        <v>#VALUE!</v>
      </c>
    </row>
    <row r="16" spans="1:54" x14ac:dyDescent="0.3">
      <c r="A16" t="s">
        <v>32</v>
      </c>
      <c r="C16" s="2">
        <f>SUM(C2:C5,C11)</f>
        <v>0.74256522962906291</v>
      </c>
      <c r="F16" s="2">
        <f>SUM(F2:F5,F11)</f>
        <v>-0.41656406481343788</v>
      </c>
      <c r="G16" s="2">
        <f t="shared" ref="G16:J16" si="23">SUM(G2:G5,G11)</f>
        <v>-1.1378972667263678</v>
      </c>
      <c r="H16" s="2">
        <f t="shared" si="23"/>
        <v>0.29529155602181284</v>
      </c>
      <c r="I16" s="2">
        <f t="shared" si="23"/>
        <v>0.3090975929623328</v>
      </c>
      <c r="J16" s="2">
        <f t="shared" si="23"/>
        <v>-7.5781976158911218E-2</v>
      </c>
      <c r="M16" s="2">
        <f>SUM(M2:M5,M11)</f>
        <v>0.15871921622438356</v>
      </c>
      <c r="N16" s="2">
        <f t="shared" ref="N16:O16" si="24">SUM(N2:N5,N11)</f>
        <v>0.78376398479514287</v>
      </c>
      <c r="O16" s="2">
        <f t="shared" si="24"/>
        <v>-0.12853248849103383</v>
      </c>
      <c r="R16" s="2">
        <f>SUM(R2:R5,R11)</f>
        <v>8.9013004277705504E-2</v>
      </c>
      <c r="S16" s="2">
        <f t="shared" ref="S16:T16" si="25">SUM(S2:S5,S11)</f>
        <v>-5.626887936000239E-2</v>
      </c>
      <c r="T16" s="2">
        <f t="shared" si="25"/>
        <v>-0.13360551733280721</v>
      </c>
      <c r="W16" s="2">
        <f>SUM(W2:W5,W11)</f>
        <v>0.16247963900456991</v>
      </c>
      <c r="X16" s="2">
        <f t="shared" ref="X16:Y16" si="26">SUM(X2:X5,X11)</f>
        <v>0.78449708888808378</v>
      </c>
      <c r="Y16" s="2">
        <f t="shared" si="26"/>
        <v>-0.13019284427560007</v>
      </c>
      <c r="AZ16" s="2">
        <f>SUM(AZ2:AZ5,AZ11)</f>
        <v>0.11688575980995447</v>
      </c>
      <c r="BA16" s="2">
        <f t="shared" ref="BA16:BB16" si="27">SUM(BA2:BA5,BA11)</f>
        <v>6.4777016011741073E-2</v>
      </c>
      <c r="BB16" s="2">
        <f t="shared" si="27"/>
        <v>-3.1424341689118264E-2</v>
      </c>
    </row>
    <row r="21" spans="17:22" x14ac:dyDescent="0.3">
      <c r="Q21" s="1"/>
      <c r="R21" s="4" t="s">
        <v>54</v>
      </c>
      <c r="S21" s="4"/>
      <c r="T21" s="4"/>
    </row>
    <row r="22" spans="17:22" x14ac:dyDescent="0.3">
      <c r="Q22" s="2"/>
      <c r="R22" s="3" t="s">
        <v>55</v>
      </c>
    </row>
    <row r="23" spans="17:22" x14ac:dyDescent="0.3">
      <c r="Q23" s="6" t="s">
        <v>36</v>
      </c>
      <c r="R23" s="6"/>
      <c r="S23" s="6"/>
      <c r="T23" s="6"/>
      <c r="U23" s="6"/>
      <c r="V23" s="6"/>
    </row>
    <row r="24" spans="17:22" x14ac:dyDescent="0.3">
      <c r="Q24" s="6"/>
      <c r="R24" s="6"/>
      <c r="S24" s="6"/>
      <c r="T24" s="6"/>
      <c r="U24" s="6"/>
      <c r="V24" s="6"/>
    </row>
    <row r="25" spans="17:22" x14ac:dyDescent="0.3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2021-11-21T05:29:19Z</dcterms:modified>
</cp:coreProperties>
</file>