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2031332F-40CA-4014-942C-C50D4D39DFAE}" xr6:coauthVersionLast="47" xr6:coauthVersionMax="47" xr10:uidLastSave="{00000000-0000-0000-0000-000000000000}"/>
  <bookViews>
    <workbookView xWindow="5484" yWindow="2556" windowWidth="30720" windowHeight="12828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R16" i="1" l="1"/>
  <c r="H16" i="1"/>
  <c r="I16" i="1"/>
  <c r="J16" i="1"/>
  <c r="C16" i="1"/>
  <c r="H11" i="1"/>
  <c r="J3" i="1"/>
  <c r="I3" i="1"/>
  <c r="H3" i="1"/>
  <c r="D3" i="1"/>
  <c r="D4" i="1"/>
  <c r="E3" i="1"/>
  <c r="C5" i="1"/>
  <c r="C4" i="1"/>
  <c r="C3" i="1"/>
  <c r="AJ12" i="1" l="1"/>
  <c r="AJ10" i="1"/>
  <c r="AE3" i="1"/>
  <c r="AE4" i="1"/>
  <c r="AE5" i="1"/>
  <c r="D5" i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H7" i="1"/>
  <c r="I7" i="1"/>
  <c r="H8" i="1"/>
  <c r="I8" i="1"/>
  <c r="H9" i="1"/>
  <c r="I9" i="1"/>
  <c r="H10" i="1"/>
  <c r="I10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2" i="1"/>
  <c r="H2" i="1"/>
  <c r="F4" i="1"/>
  <c r="F5" i="1"/>
  <c r="D7" i="1"/>
  <c r="D8" i="1"/>
  <c r="D9" i="1"/>
  <c r="D10" i="1"/>
  <c r="D6" i="1"/>
  <c r="E5" i="1"/>
  <c r="G5" i="1" s="1"/>
  <c r="E4" i="1"/>
  <c r="G4" i="1" s="1"/>
  <c r="D2" i="1"/>
  <c r="E2" i="1"/>
  <c r="C7" i="1"/>
  <c r="AE7" i="1" s="1"/>
  <c r="C8" i="1"/>
  <c r="F8" i="1" s="1"/>
  <c r="C9" i="1"/>
  <c r="AE9" i="1" s="1"/>
  <c r="C10" i="1"/>
  <c r="AE10" i="1" s="1"/>
  <c r="C11" i="1"/>
  <c r="C12" i="1"/>
  <c r="F12" i="1" s="1"/>
  <c r="C13" i="1"/>
  <c r="AE13" i="1" s="1"/>
  <c r="C14" i="1"/>
  <c r="AE14" i="1" s="1"/>
  <c r="C15" i="1"/>
  <c r="AE15" i="1" s="1"/>
  <c r="C6" i="1"/>
  <c r="AE6" i="1" s="1"/>
  <c r="C2" i="1"/>
  <c r="F2" i="1" l="1"/>
  <c r="AE11" i="1"/>
  <c r="F15" i="1"/>
  <c r="F11" i="1"/>
  <c r="F16" i="1" s="1"/>
  <c r="F7" i="1"/>
  <c r="G2" i="1"/>
  <c r="G12" i="1"/>
  <c r="G8" i="1"/>
  <c r="AE2" i="1"/>
  <c r="AE12" i="1"/>
  <c r="AE8" i="1"/>
  <c r="F14" i="1"/>
  <c r="F10" i="1"/>
  <c r="F6" i="1"/>
  <c r="G15" i="1"/>
  <c r="G11" i="1"/>
  <c r="G16" i="1" s="1"/>
  <c r="G7" i="1"/>
  <c r="F13" i="1"/>
  <c r="F9" i="1"/>
  <c r="G14" i="1"/>
  <c r="G10" i="1"/>
  <c r="G6" i="1"/>
  <c r="G13" i="1"/>
  <c r="G9" i="1"/>
  <c r="R7" i="1"/>
  <c r="S7" i="1" s="1"/>
  <c r="R2" i="1"/>
  <c r="R13" i="1"/>
  <c r="T13" i="1" s="1"/>
  <c r="R10" i="1"/>
  <c r="T10" i="1" s="1"/>
  <c r="R6" i="1"/>
  <c r="R5" i="1"/>
  <c r="T5" i="1" s="1"/>
  <c r="R4" i="1"/>
  <c r="S4" i="1" s="1"/>
  <c r="R15" i="1"/>
  <c r="T15" i="1" s="1"/>
  <c r="R14" i="1"/>
  <c r="T14" i="1" s="1"/>
  <c r="R12" i="1"/>
  <c r="T12" i="1" s="1"/>
  <c r="R11" i="1"/>
  <c r="S11" i="1" s="1"/>
  <c r="S16" i="1" s="1"/>
  <c r="R9" i="1"/>
  <c r="S9" i="1" s="1"/>
  <c r="R8" i="1"/>
  <c r="T8" i="1" s="1"/>
  <c r="G3" i="1"/>
  <c r="F3" i="1"/>
  <c r="R3" i="1"/>
  <c r="S3" i="1" s="1"/>
  <c r="S6" i="1"/>
  <c r="T6" i="1"/>
  <c r="T2" i="1" l="1"/>
  <c r="AH3" i="1"/>
  <c r="K2" i="1" s="1"/>
  <c r="M2" i="1" s="1"/>
  <c r="T4" i="1"/>
  <c r="S15" i="1"/>
  <c r="T11" i="1"/>
  <c r="T16" i="1" s="1"/>
  <c r="S12" i="1"/>
  <c r="T9" i="1"/>
  <c r="S10" i="1"/>
  <c r="T7" i="1"/>
  <c r="S8" i="1"/>
  <c r="S5" i="1"/>
  <c r="S14" i="1"/>
  <c r="S13" i="1"/>
  <c r="S2" i="1"/>
  <c r="T3" i="1"/>
  <c r="K7" i="1"/>
  <c r="M7" i="1" s="1"/>
  <c r="AI3" i="1"/>
  <c r="L12" i="1" s="1"/>
  <c r="N12" i="1" s="1"/>
  <c r="K15" i="1" l="1"/>
  <c r="M15" i="1" s="1"/>
  <c r="K13" i="1"/>
  <c r="M13" i="1" s="1"/>
  <c r="K9" i="1"/>
  <c r="M9" i="1" s="1"/>
  <c r="K8" i="1"/>
  <c r="M8" i="1" s="1"/>
  <c r="K3" i="1"/>
  <c r="M3" i="1" s="1"/>
  <c r="M16" i="1" s="1"/>
  <c r="K5" i="1"/>
  <c r="M5" i="1" s="1"/>
  <c r="K14" i="1"/>
  <c r="M14" i="1" s="1"/>
  <c r="K6" i="1"/>
  <c r="M6" i="1" s="1"/>
  <c r="K10" i="1"/>
  <c r="M10" i="1" s="1"/>
  <c r="K4" i="1"/>
  <c r="M4" i="1" s="1"/>
  <c r="K11" i="1"/>
  <c r="M11" i="1" s="1"/>
  <c r="K12" i="1"/>
  <c r="M12" i="1" s="1"/>
  <c r="AI5" i="1"/>
  <c r="V8" i="1" s="1"/>
  <c r="X8" i="1" s="1"/>
  <c r="AZ8" i="1" s="1"/>
  <c r="AH5" i="1"/>
  <c r="U14" i="1" s="1"/>
  <c r="W14" i="1" s="1"/>
  <c r="BA14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15" i="1"/>
  <c r="N15" i="1" s="1"/>
  <c r="L14" i="1"/>
  <c r="N14" i="1" s="1"/>
  <c r="AT2" i="1"/>
  <c r="L13" i="1"/>
  <c r="N13" i="1" s="1"/>
  <c r="L9" i="1"/>
  <c r="N9" i="1" s="1"/>
  <c r="L10" i="1"/>
  <c r="N10" i="1" s="1"/>
  <c r="N16" i="1" l="1"/>
  <c r="O12" i="1"/>
  <c r="AK3" i="1"/>
  <c r="O6" i="1"/>
  <c r="AJ3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15" i="1"/>
  <c r="X15" i="1" s="1"/>
  <c r="AZ15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15" i="1"/>
  <c r="W15" i="1" s="1"/>
  <c r="BA15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15" i="1"/>
  <c r="O14" i="1"/>
  <c r="O9" i="1"/>
  <c r="O4" i="1"/>
  <c r="O10" i="1"/>
  <c r="O11" i="1"/>
  <c r="O3" i="1"/>
  <c r="X16" i="1" l="1"/>
  <c r="O16" i="1"/>
  <c r="AZ2" i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W16" i="1" s="1"/>
  <c r="Y15" i="1"/>
  <c r="BB15" i="1" s="1"/>
  <c r="AZ16" i="1" l="1"/>
  <c r="AJ5" i="1" s="1"/>
  <c r="Y16" i="1"/>
  <c r="BB2" i="1"/>
  <c r="AL3" i="1"/>
  <c r="AM3" i="1" s="1"/>
  <c r="BA2" i="1"/>
  <c r="BA16" i="1" s="1"/>
  <c r="BB16" i="1" l="1"/>
  <c r="AL5" i="1" s="1"/>
  <c r="AK5" i="1"/>
  <c r="AM5" i="1" l="1"/>
</calcChain>
</file>

<file path=xl/sharedStrings.xml><?xml version="1.0" encoding="utf-8"?>
<sst xmlns="http://schemas.openxmlformats.org/spreadsheetml/2006/main" count="263" uniqueCount="85">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</sst>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"/>
  <sheetViews>
    <sheetView tabSelected="1" zoomScaleNormal="100" workbookViewId="0">
      <selection activeCell="E7" sqref="E7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6640625" bestFit="1" customWidth="1"/>
    <col min="5" max="5" width="9.664062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6640625" bestFit="1" customWidth="1"/>
    <col min="23" max="23" width="12.6640625" bestFit="1" customWidth="1"/>
    <col min="24" max="24" width="12.44140625" bestFit="1" customWidth="1"/>
    <col min="25" max="26" width="18.6640625" bestFit="1" customWidth="1"/>
    <col min="27" max="27" width="19.33203125" bestFit="1" customWidth="1"/>
    <col min="28" max="28" width="12.6640625" bestFit="1" customWidth="1"/>
    <col min="29" max="29" width="16.6640625" customWidth="1"/>
    <col min="30" max="30" width="21.5546875" bestFit="1" customWidth="1"/>
    <col min="31" max="31" width="12.33203125" bestFit="1" customWidth="1"/>
    <col min="32" max="32" width="15.5546875" bestFit="1" customWidth="1"/>
    <col min="33" max="35" width="12.6640625" bestFit="1" customWidth="1"/>
    <col min="36" max="37" width="14.6640625" bestFit="1" customWidth="1"/>
    <col min="41" max="41" width="27.33203125" bestFit="1" customWidth="1"/>
    <col min="42" max="42" width="25.6640625" bestFit="1" customWidth="1"/>
    <col min="43" max="43" width="25.5546875" bestFit="1" customWidth="1"/>
    <col min="44" max="44" width="27.33203125" bestFit="1" customWidth="1"/>
    <col min="45" max="45" width="25.6640625" bestFit="1" customWidth="1"/>
    <col min="46" max="46" width="25.5546875" bestFit="1" customWidth="1"/>
    <col min="47" max="47" width="27.33203125" bestFit="1" customWidth="1"/>
    <col min="48" max="48" width="25.33203125" bestFit="1" customWidth="1"/>
    <col min="49" max="49" width="25" bestFit="1" customWidth="1"/>
    <col min="50" max="50" width="23.44140625" bestFit="1" customWidth="1"/>
  </cols>
  <sheetData>
    <row r="1" spans="1:54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0.57809289458106339</v>
      </c>
      <c r="L2">
        <f t="shared" ref="L2:L15" si="1">E2-$AI$3</f>
        <v>-0.37290489942932847</v>
      </c>
      <c r="M2">
        <f>C2*K2^2</f>
        <v>7.8326108148073226E-2</v>
      </c>
      <c r="N2">
        <f>C2*L2^2</f>
        <v>3.259173375431193E-2</v>
      </c>
      <c r="O2">
        <f>C2*K2*L2</f>
        <v>-5.0525079542475197E-2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0.59507590984232028</v>
      </c>
      <c r="V2">
        <f t="shared" ref="V2:V15" si="4">E2-$AI$5</f>
        <v>-0.50382536070771966</v>
      </c>
      <c r="W2">
        <f>C2*U2^2</f>
        <v>8.2995782454999681E-2</v>
      </c>
      <c r="X2">
        <f>C2*V2^2</f>
        <v>5.9493748615374334E-2</v>
      </c>
      <c r="Y2">
        <f>C2*U2*V2</f>
        <v>-7.0268984747995658E-2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1.5020951005706715</v>
      </c>
      <c r="AU2" t="s">
        <v>62</v>
      </c>
      <c r="AV2" t="s">
        <v>62</v>
      </c>
      <c r="AW2" t="s">
        <v>62</v>
      </c>
      <c r="AX2">
        <v>46</v>
      </c>
      <c r="AZ2">
        <f>(Q2)*(H2+X2)</f>
        <v>4.2604373846897726E-2</v>
      </c>
      <c r="BA2">
        <f>(Q2)*(I2+W2)</f>
        <v>1.0591689741039804E-2</v>
      </c>
      <c r="BB2">
        <f>(Q2)*(J2+Y2)</f>
        <v>-8.9592955553694474E-3</v>
      </c>
    </row>
    <row r="3" spans="1:54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-0.45315710541893661</v>
      </c>
      <c r="L3">
        <f t="shared" si="1"/>
        <v>-0.37290489942932847</v>
      </c>
      <c r="M3">
        <f t="shared" ref="M3:M15" si="7">C3*K3^2</f>
        <v>4.9811100324663106E-2</v>
      </c>
      <c r="N3">
        <f t="shared" ref="N3:N15" si="8">C3*L3^2</f>
        <v>3.3730651230395529E-2</v>
      </c>
      <c r="O3">
        <f t="shared" ref="O3:O15" si="9">C3*K3*L3</f>
        <v>4.0989765215885945E-2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-0.43617409015767972</v>
      </c>
      <c r="V3">
        <f t="shared" si="4"/>
        <v>-0.50382536070771966</v>
      </c>
      <c r="W3">
        <f t="shared" ref="W3:W15" si="13">C3*U3^2</f>
        <v>4.6147510250115951E-2</v>
      </c>
      <c r="X3">
        <f t="shared" ref="X3:X15" si="14">C3*V3^2</f>
        <v>6.1572756456029935E-2</v>
      </c>
      <c r="Y3">
        <f t="shared" ref="Y3:Y15" si="15">C3*U3*V3</f>
        <v>5.3305059888180739E-2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11.158000562936893</v>
      </c>
      <c r="AF3" s="1" t="s">
        <v>61</v>
      </c>
      <c r="AH3">
        <f>F16/C16</f>
        <v>-0.54684289458106339</v>
      </c>
      <c r="AI3">
        <f>G16/C16</f>
        <v>-1.5020951005706715</v>
      </c>
      <c r="AJ3">
        <f>H16+N16</f>
        <v>1.112139042904861</v>
      </c>
      <c r="AK3">
        <f>I16+M16</f>
        <v>0.47503825780201003</v>
      </c>
      <c r="AL3">
        <f>J16+O16</f>
        <v>-0.18888425992215091</v>
      </c>
      <c r="AM3">
        <f>(AJ3*AK3)-AL3^2</f>
        <v>0.49263132972878138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-0.37290489942932847</v>
      </c>
      <c r="AU3" t="s">
        <v>62</v>
      </c>
      <c r="AV3" t="s">
        <v>62</v>
      </c>
      <c r="AW3" t="s">
        <v>62</v>
      </c>
      <c r="AX3" t="s">
        <v>80</v>
      </c>
      <c r="AZ3">
        <f t="shared" ref="AZ3:AZ15" si="17">(Q3)*(H3+X3)</f>
        <v>1.0437181042096835E-2</v>
      </c>
      <c r="BA3">
        <f t="shared" ref="BA3:BA15" si="18">(Q3)*(I3+W3)</f>
        <v>4.2127132312419248E-2</v>
      </c>
      <c r="BB3">
        <f t="shared" ref="BB3:BB15" si="19">(Q3)*(J3+Y3)</f>
        <v>-2.8658068245181363E-3</v>
      </c>
    </row>
    <row r="4" spans="1:54" x14ac:dyDescent="0.3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-0.20315710541893661</v>
      </c>
      <c r="L4">
        <f t="shared" si="1"/>
        <v>1.4395951005706715</v>
      </c>
      <c r="M4">
        <f t="shared" si="7"/>
        <v>7.7386517779126736E-3</v>
      </c>
      <c r="N4">
        <f t="shared" si="8"/>
        <v>0.38858138504757783</v>
      </c>
      <c r="O4">
        <f t="shared" si="9"/>
        <v>-5.4836995051353858E-2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-0.18617409015767972</v>
      </c>
      <c r="V4">
        <f t="shared" si="4"/>
        <v>1.3086746392922803</v>
      </c>
      <c r="W4">
        <f t="shared" si="13"/>
        <v>6.4988984711324728E-3</v>
      </c>
      <c r="X4">
        <f t="shared" si="14"/>
        <v>0.32111799591127127</v>
      </c>
      <c r="Y4">
        <f t="shared" si="15"/>
        <v>-4.5682745678000625E-2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2.4905565581561023E-2</v>
      </c>
      <c r="BA4">
        <f t="shared" si="18"/>
        <v>2.3200708815127665E-3</v>
      </c>
      <c r="BB4">
        <f t="shared" si="19"/>
        <v>-3.5404127900450482E-3</v>
      </c>
    </row>
    <row r="5" spans="1:54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0.29684289458106339</v>
      </c>
      <c r="L5">
        <f t="shared" si="1"/>
        <v>-2.1854048994293285</v>
      </c>
      <c r="M5">
        <f t="shared" si="7"/>
        <v>5.5072315039540196E-3</v>
      </c>
      <c r="N5">
        <f t="shared" si="8"/>
        <v>0.29849966090310709</v>
      </c>
      <c r="O5">
        <f t="shared" si="9"/>
        <v>-4.0545119761139975E-2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0.31382590984232028</v>
      </c>
      <c r="V5">
        <f t="shared" si="4"/>
        <v>-2.3163253607077197</v>
      </c>
      <c r="W5">
        <f t="shared" si="13"/>
        <v>6.1554188555225089E-3</v>
      </c>
      <c r="X5">
        <f t="shared" si="14"/>
        <v>0.33533519854110921</v>
      </c>
      <c r="Y5">
        <f t="shared" si="15"/>
        <v>-4.5432682113433799E-2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1" t="s">
        <v>61</v>
      </c>
      <c r="AH5">
        <f>S16/R16</f>
        <v>-0.56382590984232028</v>
      </c>
      <c r="AI5">
        <f>T16/R16</f>
        <v>-1.3711746392922803</v>
      </c>
      <c r="AJ5">
        <f>AZ16</f>
        <v>0.13351606175552308</v>
      </c>
      <c r="AK5">
        <f>BA16</f>
        <v>6.9392724110820758E-2</v>
      </c>
      <c r="AL5">
        <f>BB16</f>
        <v>-2.2676968963719037E-2</v>
      </c>
      <c r="AM5">
        <f>(AJ5*AK5)-AL5^2</f>
        <v>8.7507983163828424E-3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2.5994784853081796E-2</v>
      </c>
      <c r="BA5">
        <f t="shared" si="18"/>
        <v>5.7795641963632777E-4</v>
      </c>
      <c r="BB5">
        <f t="shared" si="19"/>
        <v>-3.5210328637911193E-3</v>
      </c>
    </row>
    <row r="6" spans="1:54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 s="5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0.67184289458106339</v>
      </c>
      <c r="L6">
        <f t="shared" si="1"/>
        <v>1.4395951005706715</v>
      </c>
      <c r="M6">
        <f t="shared" si="7"/>
        <v>7.0527011718603417E-3</v>
      </c>
      <c r="N6">
        <f t="shared" si="8"/>
        <v>3.2381782087298153E-2</v>
      </c>
      <c r="O6">
        <f t="shared" si="9"/>
        <v>1.5112214678001829E-2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0.68882590984232028</v>
      </c>
      <c r="V6">
        <f t="shared" si="4"/>
        <v>1.3086746392922803</v>
      </c>
      <c r="W6">
        <f t="shared" si="13"/>
        <v>7.4137677198453178E-3</v>
      </c>
      <c r="X6">
        <f t="shared" si="14"/>
        <v>2.6759832992605939E-2</v>
      </c>
      <c r="Y6">
        <f t="shared" si="15"/>
        <v>1.4085140610907427E-2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1.5130800595249436E-2</v>
      </c>
      <c r="BA6">
        <f t="shared" si="18"/>
        <v>4.2002737161396875E-3</v>
      </c>
      <c r="BB6">
        <f t="shared" si="19"/>
        <v>7.9581044451626955E-3</v>
      </c>
    </row>
    <row r="7" spans="1:54" x14ac:dyDescent="0.3">
      <c r="A7" t="s">
        <v>17</v>
      </c>
      <c r="B7">
        <v>6</v>
      </c>
      <c r="C7">
        <f t="shared" ref="C7:C15" si="20">0.125*0.125</f>
        <v>1.5625E-2</v>
      </c>
      <c r="D7">
        <f t="shared" ref="D7:D10" si="21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15" si="22">((1/8)^4)/12</f>
        <v>2.0345052083333332E-5</v>
      </c>
      <c r="I7">
        <f t="shared" si="22"/>
        <v>2.0345052083333332E-5</v>
      </c>
      <c r="J7">
        <v>0</v>
      </c>
      <c r="K7">
        <f t="shared" si="0"/>
        <v>0.67184289458106339</v>
      </c>
      <c r="L7" t="e">
        <f t="shared" si="1"/>
        <v>#VALUE!</v>
      </c>
      <c r="M7">
        <f t="shared" si="7"/>
        <v>7.0527011718603417E-3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0.68882590984232028</v>
      </c>
      <c r="V7" t="e">
        <f t="shared" si="4"/>
        <v>#VALUE!</v>
      </c>
      <c r="W7">
        <f t="shared" si="13"/>
        <v>7.4137677198453178E-3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 t="e">
        <f t="shared" si="17"/>
        <v>#VALUE!</v>
      </c>
      <c r="BA7">
        <f t="shared" si="18"/>
        <v>4.2002737161396875E-3</v>
      </c>
      <c r="BB7" t="e">
        <f t="shared" si="19"/>
        <v>#VALUE!</v>
      </c>
    </row>
    <row r="8" spans="1:54" x14ac:dyDescent="0.3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0.67184289458106339</v>
      </c>
      <c r="L8" t="e">
        <f t="shared" si="1"/>
        <v>#VALUE!</v>
      </c>
      <c r="M8">
        <f t="shared" si="7"/>
        <v>7.0527011718603417E-3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0.68882590984232028</v>
      </c>
      <c r="V8" t="e">
        <f t="shared" si="4"/>
        <v>#VALUE!</v>
      </c>
      <c r="W8">
        <f t="shared" si="13"/>
        <v>7.4137677198453178E-3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4.2002737161396875E-3</v>
      </c>
      <c r="BB8" t="e">
        <f t="shared" si="19"/>
        <v>#VALUE!</v>
      </c>
    </row>
    <row r="9" spans="1:54" x14ac:dyDescent="0.3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0.67184289458106339</v>
      </c>
      <c r="L9" t="e">
        <f t="shared" si="1"/>
        <v>#VALUE!</v>
      </c>
      <c r="M9">
        <f t="shared" si="7"/>
        <v>7.0527011718603417E-3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0.68882590984232028</v>
      </c>
      <c r="V9" t="e">
        <f t="shared" si="4"/>
        <v>#VALUE!</v>
      </c>
      <c r="W9">
        <f t="shared" si="13"/>
        <v>7.4137677198453178E-3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4.2002737161396875E-3</v>
      </c>
      <c r="BB9" t="e">
        <f t="shared" si="19"/>
        <v>#VALUE!</v>
      </c>
    </row>
    <row r="10" spans="1:54" x14ac:dyDescent="0.3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0.67184289458106339</v>
      </c>
      <c r="L10" t="e">
        <f t="shared" si="1"/>
        <v>#VALUE!</v>
      </c>
      <c r="M10">
        <f t="shared" si="7"/>
        <v>7.0527011718603417E-3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0.68882590984232028</v>
      </c>
      <c r="V10" t="e">
        <f t="shared" si="4"/>
        <v>#VALUE!</v>
      </c>
      <c r="W10">
        <f t="shared" si="13"/>
        <v>7.4137677198453178E-3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4.2002737161396875E-3</v>
      </c>
      <c r="BB10" t="e">
        <f t="shared" si="19"/>
        <v>#VALUE!</v>
      </c>
    </row>
    <row r="11" spans="1:54" x14ac:dyDescent="0.3">
      <c r="A11" t="s">
        <v>21</v>
      </c>
      <c r="B11">
        <v>10</v>
      </c>
      <c r="C11">
        <f t="shared" si="20"/>
        <v>1.5625E-2</v>
      </c>
      <c r="D11">
        <f>-1.6046754518</f>
        <v>-1.6046754517999999</v>
      </c>
      <c r="E11">
        <f>-0.092597515</f>
        <v>-9.2597515000000005E-2</v>
      </c>
      <c r="F11">
        <f t="shared" si="5"/>
        <v>-2.5073053934374999E-2</v>
      </c>
      <c r="G11">
        <f t="shared" si="6"/>
        <v>-1.4468361718750001E-3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-1.0578325572189367</v>
      </c>
      <c r="L11">
        <f t="shared" si="1"/>
        <v>1.4094975855706715</v>
      </c>
      <c r="M11">
        <f>C11*K11^2</f>
        <v>1.7484526861130546E-2</v>
      </c>
      <c r="N11">
        <f t="shared" si="8"/>
        <v>3.1041928808274256E-2</v>
      </c>
      <c r="O11">
        <f t="shared" si="9"/>
        <v>-2.3297069302158444E-2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-1.4166275472921873E-2</v>
      </c>
      <c r="T11">
        <f t="shared" si="12"/>
        <v>-8.1746243710937498E-4</v>
      </c>
      <c r="U11">
        <f t="shared" si="3"/>
        <v>-1.0408495419576798</v>
      </c>
      <c r="V11">
        <f t="shared" si="4"/>
        <v>1.2785771242922803</v>
      </c>
      <c r="W11">
        <f t="shared" si="13"/>
        <v>1.6927621390523621E-2</v>
      </c>
      <c r="X11">
        <f t="shared" si="14"/>
        <v>2.5543116605679955E-2</v>
      </c>
      <c r="Y11">
        <f t="shared" si="15"/>
        <v>-2.0793850221518553E-2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>
        <f t="shared" si="17"/>
        <v>1.4443355836636257E-2</v>
      </c>
      <c r="BA11">
        <f t="shared" si="18"/>
        <v>9.5756010400729272E-3</v>
      </c>
      <c r="BB11">
        <f t="shared" si="19"/>
        <v>-1.174852537515798E-2</v>
      </c>
    </row>
    <row r="12" spans="1:54" x14ac:dyDescent="0.3">
      <c r="A12" t="s">
        <v>22</v>
      </c>
      <c r="B12">
        <v>11</v>
      </c>
      <c r="C12">
        <f t="shared" si="20"/>
        <v>1.5625E-2</v>
      </c>
      <c r="D12" s="1" t="s">
        <v>29</v>
      </c>
      <c r="E12" s="1" t="s">
        <v>29</v>
      </c>
      <c r="F12" t="e">
        <f t="shared" si="5"/>
        <v>#VALUE!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 t="e">
        <f t="shared" si="0"/>
        <v>#VALUE!</v>
      </c>
      <c r="L12" t="e">
        <f t="shared" si="1"/>
        <v>#VALUE!</v>
      </c>
      <c r="M12" t="e">
        <f t="shared" si="7"/>
        <v>#VALUE!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 t="e">
        <f t="shared" si="11"/>
        <v>#VALUE!</v>
      </c>
      <c r="T12" t="e">
        <f t="shared" si="12"/>
        <v>#VALUE!</v>
      </c>
      <c r="U12" t="e">
        <f t="shared" si="3"/>
        <v>#VALUE!</v>
      </c>
      <c r="V12" t="e">
        <f t="shared" si="4"/>
        <v>#VALUE!</v>
      </c>
      <c r="W12" t="e">
        <f t="shared" si="13"/>
        <v>#VALUE!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 t="e">
        <f t="shared" si="18"/>
        <v>#VALUE!</v>
      </c>
      <c r="BB12" t="e">
        <f t="shared" si="19"/>
        <v>#VALUE!</v>
      </c>
    </row>
    <row r="13" spans="1:54" x14ac:dyDescent="0.3">
      <c r="A13" t="s">
        <v>23</v>
      </c>
      <c r="B13">
        <v>12</v>
      </c>
      <c r="C13">
        <f t="shared" si="20"/>
        <v>1.5625E-2</v>
      </c>
      <c r="D13" s="1" t="s">
        <v>29</v>
      </c>
      <c r="E13" s="1" t="s">
        <v>29</v>
      </c>
      <c r="F13" t="e">
        <f t="shared" si="5"/>
        <v>#VALUE!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 t="e">
        <f t="shared" si="0"/>
        <v>#VALUE!</v>
      </c>
      <c r="L13" t="e">
        <f t="shared" si="1"/>
        <v>#VALUE!</v>
      </c>
      <c r="M13" t="e">
        <f t="shared" si="7"/>
        <v>#VALUE!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 t="e">
        <f t="shared" si="11"/>
        <v>#VALUE!</v>
      </c>
      <c r="T13" t="e">
        <f t="shared" si="12"/>
        <v>#VALUE!</v>
      </c>
      <c r="U13" t="e">
        <f t="shared" si="3"/>
        <v>#VALUE!</v>
      </c>
      <c r="V13" t="e">
        <f t="shared" si="4"/>
        <v>#VALUE!</v>
      </c>
      <c r="W13" t="e">
        <f t="shared" si="13"/>
        <v>#VALUE!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 t="e">
        <f t="shared" si="18"/>
        <v>#VALUE!</v>
      </c>
      <c r="BB13" t="e">
        <f t="shared" si="19"/>
        <v>#VALUE!</v>
      </c>
    </row>
    <row r="14" spans="1:54" x14ac:dyDescent="0.3">
      <c r="A14" t="s">
        <v>24</v>
      </c>
      <c r="B14">
        <v>13</v>
      </c>
      <c r="C14">
        <f t="shared" si="20"/>
        <v>1.5625E-2</v>
      </c>
      <c r="D14" s="1" t="s">
        <v>29</v>
      </c>
      <c r="E14" s="1" t="s">
        <v>29</v>
      </c>
      <c r="F14" t="e">
        <f t="shared" si="5"/>
        <v>#VALUE!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 t="e">
        <f t="shared" si="0"/>
        <v>#VALUE!</v>
      </c>
      <c r="L14" t="e">
        <f t="shared" si="1"/>
        <v>#VALUE!</v>
      </c>
      <c r="M14" t="e">
        <f t="shared" si="7"/>
        <v>#VALUE!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 t="e">
        <f t="shared" si="11"/>
        <v>#VALUE!</v>
      </c>
      <c r="T14" t="e">
        <f t="shared" si="12"/>
        <v>#VALUE!</v>
      </c>
      <c r="U14" t="e">
        <f t="shared" si="3"/>
        <v>#VALUE!</v>
      </c>
      <c r="V14" t="e">
        <f t="shared" si="4"/>
        <v>#VALUE!</v>
      </c>
      <c r="W14" t="e">
        <f t="shared" si="13"/>
        <v>#VALUE!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 t="e">
        <f t="shared" si="18"/>
        <v>#VALUE!</v>
      </c>
      <c r="BB14" t="e">
        <f t="shared" si="19"/>
        <v>#VALUE!</v>
      </c>
    </row>
    <row r="15" spans="1:54" x14ac:dyDescent="0.3">
      <c r="A15" t="s">
        <v>25</v>
      </c>
      <c r="B15">
        <v>14</v>
      </c>
      <c r="C15">
        <f t="shared" si="20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si="17"/>
        <v>#VALUE!</v>
      </c>
      <c r="BA15" t="e">
        <f t="shared" si="18"/>
        <v>#VALUE!</v>
      </c>
      <c r="BB15" t="e">
        <f t="shared" si="19"/>
        <v>#VALUE!</v>
      </c>
    </row>
    <row r="16" spans="1:54" x14ac:dyDescent="0.3">
      <c r="A16" t="s">
        <v>32</v>
      </c>
      <c r="C16" s="2">
        <f>SUM(C2:C6,C11)</f>
        <v>0.75819022962906291</v>
      </c>
      <c r="F16" s="2">
        <f>SUM(F2:F6,F11)</f>
        <v>-0.41461093981343788</v>
      </c>
      <c r="G16" s="2">
        <f t="shared" ref="G16:J16" si="23">SUM(G2:G6,G11)</f>
        <v>-1.1388738292263678</v>
      </c>
      <c r="H16" s="2">
        <f t="shared" si="23"/>
        <v>0.29531190107389615</v>
      </c>
      <c r="I16" s="2">
        <f t="shared" si="23"/>
        <v>0.30911793801441612</v>
      </c>
      <c r="J16" s="2">
        <f t="shared" si="23"/>
        <v>-7.5781976158911218E-2</v>
      </c>
      <c r="M16" s="2">
        <f>SUM(M2:M6,M11)</f>
        <v>0.16592031978759392</v>
      </c>
      <c r="N16" s="2">
        <f>SUM(N2:N6,N11)</f>
        <v>0.81682714183096483</v>
      </c>
      <c r="O16" s="2">
        <f>SUM(O2:O6,O11)</f>
        <v>-0.11310228376323969</v>
      </c>
      <c r="R16" s="2">
        <f>SUM(R2:R6,R11)</f>
        <v>9.7841129277705496E-2</v>
      </c>
      <c r="S16" s="2">
        <f t="shared" ref="S16:T16" si="24">SUM(S2:S6,S11)</f>
        <v>-5.5165363735002387E-2</v>
      </c>
      <c r="T16" s="2">
        <f t="shared" si="24"/>
        <v>-0.1341572751453072</v>
      </c>
      <c r="W16" s="2">
        <f>SUM(W2:W6,W11)</f>
        <v>0.16613899914213953</v>
      </c>
      <c r="X16" s="2">
        <f t="shared" ref="X16:Y16" si="25">SUM(X2:X6,X11)</f>
        <v>0.82982264912207071</v>
      </c>
      <c r="Y16" s="2">
        <f t="shared" si="25"/>
        <v>-0.11478806226186047</v>
      </c>
      <c r="AZ16" s="2">
        <f>SUM(AZ2:AZ6,AZ11)</f>
        <v>0.13351606175552308</v>
      </c>
      <c r="BA16" s="2">
        <f t="shared" ref="BA16:BB16" si="26">SUM(BA2:BA6,BA11)</f>
        <v>6.9392724110820758E-2</v>
      </c>
      <c r="BB16" s="2">
        <f t="shared" si="26"/>
        <v>-2.2676968963719037E-2</v>
      </c>
    </row>
    <row r="21" spans="17:22" x14ac:dyDescent="0.3">
      <c r="Q21" s="1"/>
      <c r="R21" s="4" t="s">
        <v>54</v>
      </c>
      <c r="S21" s="4"/>
      <c r="T21" s="4"/>
    </row>
    <row r="22" spans="17:22" x14ac:dyDescent="0.3">
      <c r="Q22" s="2"/>
      <c r="R22" s="3" t="s">
        <v>55</v>
      </c>
    </row>
    <row r="23" spans="17:22" x14ac:dyDescent="0.3">
      <c r="Q23" s="6" t="s">
        <v>36</v>
      </c>
      <c r="R23" s="6"/>
      <c r="S23" s="6"/>
      <c r="T23" s="6"/>
      <c r="U23" s="6"/>
      <c r="V23" s="6"/>
    </row>
    <row r="24" spans="17:22" x14ac:dyDescent="0.3">
      <c r="Q24" s="6"/>
      <c r="R24" s="6"/>
      <c r="S24" s="6"/>
      <c r="T24" s="6"/>
      <c r="U24" s="6"/>
      <c r="V24" s="6"/>
    </row>
    <row r="25" spans="17:22" x14ac:dyDescent="0.3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2021-11-21T05:30:59Z</dcterms:modified>
</cp:coreProperties>
</file>