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C9A4C805-87D2-42D6-9897-9526A7C32BD5}" xr6:coauthVersionLast="47" xr6:coauthVersionMax="47" xr10:uidLastSave="{00000000-0000-0000-0000-000000000000}"/>
  <bookViews>
    <workbookView xWindow="-108" yWindow="-108" windowWidth="30936" windowHeight="16896" xr2:uid="{F60304DA-B739-4F41-9D99-FD3530222EDB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2" i="1" l="1"/>
  <c r="AH12" i="1"/>
  <c r="AJ10" i="1"/>
  <c r="AH10" i="1"/>
  <c r="J16" i="1"/>
  <c r="I16" i="1"/>
  <c r="AH3" i="1"/>
  <c r="H16" i="1"/>
  <c r="R15" i="1"/>
  <c r="T15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S9" i="1" s="1"/>
  <c r="Q10" i="1"/>
  <c r="R10" i="1" s="1"/>
  <c r="Q11" i="1"/>
  <c r="R11" i="1" s="1"/>
  <c r="Q12" i="1"/>
  <c r="R12" i="1" s="1"/>
  <c r="Q13" i="1"/>
  <c r="R13" i="1" s="1"/>
  <c r="Q14" i="1"/>
  <c r="R14" i="1" s="1"/>
  <c r="T14" i="1" s="1"/>
  <c r="Q15" i="1"/>
  <c r="Q2" i="1"/>
  <c r="R2" i="1" s="1"/>
  <c r="F1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3" i="1"/>
  <c r="H3" i="1"/>
  <c r="I2" i="1"/>
  <c r="H2" i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2" i="1"/>
  <c r="N2" i="1" s="1"/>
  <c r="AI3" i="1"/>
  <c r="C16" i="1"/>
  <c r="G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D7" i="1"/>
  <c r="D8" i="1"/>
  <c r="D9" i="1"/>
  <c r="D10" i="1"/>
  <c r="D6" i="1"/>
  <c r="E5" i="1"/>
  <c r="D5" i="1"/>
  <c r="E4" i="1"/>
  <c r="D4" i="1"/>
  <c r="D2" i="1"/>
  <c r="D3" i="1"/>
  <c r="E3" i="1"/>
  <c r="E2" i="1"/>
  <c r="C7" i="1"/>
  <c r="C8" i="1"/>
  <c r="C9" i="1"/>
  <c r="C10" i="1"/>
  <c r="C11" i="1"/>
  <c r="C12" i="1"/>
  <c r="C13" i="1"/>
  <c r="C14" i="1"/>
  <c r="C15" i="1"/>
  <c r="C6" i="1"/>
  <c r="C5" i="1"/>
  <c r="C4" i="1"/>
  <c r="C3" i="1"/>
  <c r="C2" i="1"/>
  <c r="T8" i="1" l="1"/>
  <c r="S8" i="1"/>
  <c r="T10" i="1"/>
  <c r="S10" i="1"/>
  <c r="T2" i="1"/>
  <c r="S2" i="1"/>
  <c r="T12" i="1"/>
  <c r="S12" i="1"/>
  <c r="S15" i="1"/>
  <c r="S14" i="1"/>
  <c r="S11" i="1"/>
  <c r="T11" i="1"/>
  <c r="T5" i="1"/>
  <c r="T16" i="1" s="1"/>
  <c r="S5" i="1"/>
  <c r="S6" i="1"/>
  <c r="T6" i="1"/>
  <c r="T13" i="1"/>
  <c r="S13" i="1"/>
  <c r="S4" i="1"/>
  <c r="T4" i="1"/>
  <c r="S3" i="1"/>
  <c r="T3" i="1"/>
  <c r="S7" i="1"/>
  <c r="T7" i="1"/>
  <c r="T9" i="1"/>
  <c r="R16" i="1"/>
  <c r="K12" i="1"/>
  <c r="M12" i="1" s="1"/>
  <c r="K13" i="1"/>
  <c r="M13" i="1" s="1"/>
  <c r="K14" i="1"/>
  <c r="K15" i="1"/>
  <c r="K2" i="1"/>
  <c r="K3" i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N16" i="1"/>
  <c r="AJ3" i="1" s="1"/>
  <c r="AI5" i="1" l="1"/>
  <c r="S16" i="1"/>
  <c r="AH5" i="1" s="1"/>
  <c r="U2" i="1" s="1"/>
  <c r="O13" i="1"/>
  <c r="O12" i="1"/>
  <c r="U13" i="1"/>
  <c r="U15" i="1"/>
  <c r="U14" i="1"/>
  <c r="U11" i="1"/>
  <c r="U9" i="1"/>
  <c r="U7" i="1"/>
  <c r="U3" i="1"/>
  <c r="U6" i="1"/>
  <c r="U8" i="1"/>
  <c r="U5" i="1"/>
  <c r="U10" i="1"/>
  <c r="U12" i="1"/>
  <c r="V2" i="1"/>
  <c r="X2" i="1" s="1"/>
  <c r="V5" i="1"/>
  <c r="X5" i="1" s="1"/>
  <c r="V6" i="1"/>
  <c r="X6" i="1" s="1"/>
  <c r="V7" i="1"/>
  <c r="X7" i="1" s="1"/>
  <c r="V11" i="1"/>
  <c r="X11" i="1" s="1"/>
  <c r="V8" i="1"/>
  <c r="X8" i="1" s="1"/>
  <c r="V9" i="1"/>
  <c r="X9" i="1" s="1"/>
  <c r="V10" i="1"/>
  <c r="X10" i="1" s="1"/>
  <c r="V12" i="1"/>
  <c r="X12" i="1" s="1"/>
  <c r="V13" i="1"/>
  <c r="X13" i="1" s="1"/>
  <c r="V14" i="1"/>
  <c r="X14" i="1" s="1"/>
  <c r="V3" i="1"/>
  <c r="X3" i="1" s="1"/>
  <c r="V15" i="1"/>
  <c r="X15" i="1" s="1"/>
  <c r="V4" i="1"/>
  <c r="X4" i="1" s="1"/>
  <c r="O4" i="1"/>
  <c r="O10" i="1"/>
  <c r="O5" i="1"/>
  <c r="O3" i="1"/>
  <c r="M3" i="1"/>
  <c r="O6" i="1"/>
  <c r="O7" i="1"/>
  <c r="O8" i="1"/>
  <c r="O9" i="1"/>
  <c r="O2" i="1"/>
  <c r="M2" i="1"/>
  <c r="M16" i="1" s="1"/>
  <c r="AK3" i="1" s="1"/>
  <c r="M15" i="1"/>
  <c r="O15" i="1"/>
  <c r="M14" i="1"/>
  <c r="O14" i="1"/>
  <c r="O11" i="1"/>
  <c r="U4" i="1" l="1"/>
  <c r="W4" i="1"/>
  <c r="Y4" i="1"/>
  <c r="W3" i="1"/>
  <c r="Y3" i="1"/>
  <c r="W7" i="1"/>
  <c r="Y7" i="1"/>
  <c r="W9" i="1"/>
  <c r="Y9" i="1"/>
  <c r="W11" i="1"/>
  <c r="Y11" i="1"/>
  <c r="X16" i="1"/>
  <c r="AJ5" i="1" s="1"/>
  <c r="W12" i="1"/>
  <c r="Y12" i="1"/>
  <c r="W14" i="1"/>
  <c r="Y14" i="1"/>
  <c r="W10" i="1"/>
  <c r="Y10" i="1"/>
  <c r="W8" i="1"/>
  <c r="Y8" i="1"/>
  <c r="Y15" i="1"/>
  <c r="W15" i="1"/>
  <c r="Y2" i="1"/>
  <c r="W2" i="1"/>
  <c r="W5" i="1"/>
  <c r="Y5" i="1"/>
  <c r="W6" i="1"/>
  <c r="Y6" i="1"/>
  <c r="O16" i="1"/>
  <c r="AL3" i="1" s="1"/>
  <c r="Y13" i="1"/>
  <c r="W13" i="1"/>
  <c r="AM3" i="1"/>
  <c r="W16" i="1" l="1"/>
  <c r="AK5" i="1" s="1"/>
  <c r="Y16" i="1"/>
  <c r="AL5" i="1" s="1"/>
  <c r="AM5" i="1" l="1"/>
</calcChain>
</file>

<file path=xl/sharedStrings.xml><?xml version="1.0" encoding="utf-8"?>
<sst xmlns="http://schemas.openxmlformats.org/spreadsheetml/2006/main" count="146" uniqueCount="76">
  <si>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</si>
  <si>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</si>
  <si>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</si>
  <si>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</si>
  <si>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</si>
  <si>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</si>
  <si>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</si>
  <si>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</si>
  <si>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</si>
  <si>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</si>
  <si>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</si>
  <si>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</si>
  <si>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</si>
  <si>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</si>
  <si>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</si>
  <si>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</si>
  <si>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</si>
  <si>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</si>
  <si>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</si>
  <si>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</si>
  <si>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</si>
  <si>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</si>
  <si>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</si>
  <si>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</si>
  <si>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</si>
  <si>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</si>
  <si>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</si>
  <si>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</si>
  <si>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</si>
  <si>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</si>
  <si>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</si>
  <si>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</si>
  <si>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</si>
  <si>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</si>
  <si>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</si>
  <si>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</si>
  <si>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</si>
  <si>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</si>
  <si>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</si>
  <si>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</si>
  <si>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</si>
  <si>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</si>
  <si>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</si>
  <si>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</si>
  <si>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</si>
  <si>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</si>
  <si>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</si>
  <si>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</si>
  <si>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</si>
  <si>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</si>
  <si>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</si>
  <si>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</si>
  <si>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</si>
  <si>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</si>
  <si>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</si>
  <si>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</si>
  <si>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</si>
  <si>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</si>
  <si>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</si>
  <si>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</si>
  <si>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</si>
  <si>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</si>
  <si>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</si>
  <si>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</si>
  <si>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</si>
  <si>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</si>
  <si>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</si>
  <si>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</si>
  <si>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</si>
  <si>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</si>
  <si>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</si>
  <si>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</si>
  <si>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</si>
  <si>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</si>
  <si>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^ need to subtract more than 1/16, which is an estimate</t>
  </si>
  <si>
    <t xml:space="preserve">         Below values are assumed to be in the blue axis coord system below: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</si>
</sst>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2326-F393-4F18-B450-8E22F40B5680}">
  <dimension ref="A1:AM25"/>
  <sheetViews>
    <sheetView tabSelected="1" topLeftCell="AE1" workbookViewId="0">
      <selection activeCell="AO18" sqref="AO18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77734375" bestFit="1" customWidth="1"/>
    <col min="5" max="5" width="9.7773437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77734375" bestFit="1" customWidth="1"/>
    <col min="23" max="23" width="12.6640625" bestFit="1" customWidth="1"/>
    <col min="24" max="24" width="12.44140625" bestFit="1" customWidth="1"/>
    <col min="25" max="26" width="18.77734375" bestFit="1" customWidth="1"/>
    <col min="27" max="27" width="19.21875" bestFit="1" customWidth="1"/>
    <col min="28" max="28" width="12.77734375" bestFit="1" customWidth="1"/>
    <col min="29" max="29" width="16.77734375" customWidth="1"/>
    <col min="30" max="30" width="21.5546875" bestFit="1" customWidth="1"/>
    <col min="31" max="31" width="12.21875" bestFit="1" customWidth="1"/>
    <col min="32" max="32" width="15.5546875" bestFit="1" customWidth="1"/>
    <col min="33" max="35" width="12.6640625" bestFit="1" customWidth="1"/>
    <col min="36" max="36" width="14.77734375" bestFit="1" customWidth="1"/>
    <col min="37" max="37" width="14.6640625" bestFit="1" customWidth="1"/>
  </cols>
  <sheetData>
    <row r="1" spans="1:39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</row>
    <row r="2" spans="1:39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0.56979635487546165</v>
      </c>
      <c r="L2">
        <f t="shared" ref="L2:L15" si="1">E2-$AI$3</f>
        <v>-0.31166592625587453</v>
      </c>
      <c r="M2">
        <f>C2*K2^2</f>
        <v>7.6094035788131953E-2</v>
      </c>
      <c r="N2">
        <f>C2*L2^2</f>
        <v>2.2766167872405988E-2</v>
      </c>
      <c r="O2">
        <f>C2*K2*L2</f>
        <v>-4.1621744231128535E-2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0.55631911859611249</v>
      </c>
      <c r="V2">
        <f t="shared" ref="V2:V15" si="4">E2-$AI$5</f>
        <v>-0.21897636946224064</v>
      </c>
      <c r="W2">
        <f>C2*U2^2</f>
        <v>7.253694415208331E-2</v>
      </c>
      <c r="X2">
        <f>C2*V2^2</f>
        <v>1.1238433683483684E-2</v>
      </c>
      <c r="Y2">
        <f>C2*U2*V2</f>
        <v>-2.8551736137330561E-2</v>
      </c>
      <c r="Z2">
        <v>1.47</v>
      </c>
      <c r="AA2">
        <v>3</v>
      </c>
      <c r="AB2">
        <v>0.35</v>
      </c>
      <c r="AC2">
        <v>36</v>
      </c>
      <c r="AD2">
        <v>5.6</v>
      </c>
      <c r="AE2" s="1" t="s">
        <v>29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</row>
    <row r="3" spans="1:39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-SQRT(1+3.75^2)/2*COS(ATAN(1/3.75))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((1/16)*(SQRT(1+3.75^2)^3))/12</f>
        <v>0.3044698976073133</v>
      </c>
      <c r="I3">
        <f>(SQRT(1+3.75^2)*(1/16)^3)/12</f>
        <v>7.8960035686543906E-5</v>
      </c>
      <c r="J3">
        <v>0</v>
      </c>
      <c r="K3">
        <f t="shared" si="0"/>
        <v>-0.46145364512453835</v>
      </c>
      <c r="L3">
        <f t="shared" si="1"/>
        <v>-0.31166592625587453</v>
      </c>
      <c r="M3">
        <f t="shared" ref="M3:M15" si="7">C3*K3^2</f>
        <v>5.1651710612609501E-2</v>
      </c>
      <c r="N3">
        <f t="shared" ref="N3:N15" si="8">C3*L3^2</f>
        <v>2.3561731147707529E-2</v>
      </c>
      <c r="O3">
        <f t="shared" ref="O3:O15" si="9">C3*K3*L3</f>
        <v>3.4885580384644552E-2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-0.47493088140388751</v>
      </c>
      <c r="V3">
        <f t="shared" si="4"/>
        <v>-0.21897636946224064</v>
      </c>
      <c r="W3">
        <f t="shared" ref="W3:W15" si="13">C3*U3^2</f>
        <v>5.4712853614152887E-2</v>
      </c>
      <c r="X3">
        <f t="shared" ref="X3:X15" si="14">C3*V3^2</f>
        <v>1.163116052098225E-2</v>
      </c>
      <c r="Y3">
        <f t="shared" ref="Y3:Y15" si="15">C3*U3*V3</f>
        <v>2.5226454030386754E-2</v>
      </c>
      <c r="Z3">
        <v>1.47</v>
      </c>
      <c r="AA3">
        <v>3</v>
      </c>
      <c r="AB3">
        <v>0.35</v>
      </c>
      <c r="AC3">
        <v>36</v>
      </c>
      <c r="AD3">
        <v>5.6</v>
      </c>
      <c r="AE3" s="1" t="s">
        <v>29</v>
      </c>
      <c r="AF3" s="1" t="s">
        <v>61</v>
      </c>
      <c r="AH3">
        <f>F16/C16</f>
        <v>-0.53854635487546165</v>
      </c>
      <c r="AI3">
        <f>G16/C16</f>
        <v>-1.5633340737441255</v>
      </c>
      <c r="AJ3">
        <f>H16+N16</f>
        <v>1.3301308726482999</v>
      </c>
      <c r="AK3">
        <f>I16+M16</f>
        <v>0.16622789190390372</v>
      </c>
      <c r="AL3">
        <f>J16+O16</f>
        <v>-0.10454809147352823</v>
      </c>
      <c r="AM3">
        <f>(AJ3*AK3)-AL3^2</f>
        <v>0.21017454748586947</v>
      </c>
    </row>
    <row r="4" spans="1:39" x14ac:dyDescent="0.3">
      <c r="A4" t="s">
        <v>14</v>
      </c>
      <c r="B4">
        <v>3</v>
      </c>
      <c r="C4">
        <f>1.5*0.125</f>
        <v>0.1875</v>
      </c>
      <c r="D4">
        <f>-1.5/2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-0.21145364512453835</v>
      </c>
      <c r="L4">
        <f t="shared" si="1"/>
        <v>1.5008340737441255</v>
      </c>
      <c r="M4">
        <f t="shared" si="7"/>
        <v>8.3836207568351619E-3</v>
      </c>
      <c r="N4">
        <f t="shared" si="8"/>
        <v>0.42234429692088504</v>
      </c>
      <c r="O4">
        <f t="shared" si="9"/>
        <v>-5.9504406678807284E-2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-0.22493088140388751</v>
      </c>
      <c r="V4">
        <f t="shared" si="4"/>
        <v>1.5935236305377594</v>
      </c>
      <c r="W4">
        <f t="shared" si="13"/>
        <v>9.4863565142118203E-3</v>
      </c>
      <c r="X4">
        <f t="shared" si="14"/>
        <v>0.4761220427029203</v>
      </c>
      <c r="Y4">
        <f t="shared" si="15"/>
        <v>-6.7206126516521442E-2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1" t="s">
        <v>29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</row>
    <row r="5" spans="1:39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0.28854635487546165</v>
      </c>
      <c r="L5">
        <f t="shared" si="1"/>
        <v>-2.1241659262558743</v>
      </c>
      <c r="M5">
        <f t="shared" si="7"/>
        <v>5.2036874319947406E-3</v>
      </c>
      <c r="N5">
        <f t="shared" si="8"/>
        <v>0.2820050551416548</v>
      </c>
      <c r="O5">
        <f t="shared" si="9"/>
        <v>-3.8307520948236952E-2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0.27506911859611249</v>
      </c>
      <c r="V5">
        <f t="shared" si="4"/>
        <v>-2.0314763694622409</v>
      </c>
      <c r="W5">
        <f t="shared" si="13"/>
        <v>4.7289387503276379E-3</v>
      </c>
      <c r="X5">
        <f t="shared" si="14"/>
        <v>0.25793101498021792</v>
      </c>
      <c r="Y5">
        <f t="shared" si="15"/>
        <v>-3.4924775899800573E-2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1" t="s">
        <v>29</v>
      </c>
      <c r="AF5" s="1" t="s">
        <v>61</v>
      </c>
      <c r="AH5">
        <f>S16/R16</f>
        <v>-0.52506911859611249</v>
      </c>
      <c r="AI5">
        <f>T16/R16</f>
        <v>-1.6560236305377594</v>
      </c>
      <c r="AJ5">
        <f>H16+X16</f>
        <v>1.3363762734532507</v>
      </c>
      <c r="AK5">
        <f>I16+W16</f>
        <v>0.16635993034510801</v>
      </c>
      <c r="AL5">
        <f>J16+Y16</f>
        <v>-0.10545618452326581</v>
      </c>
      <c r="AM5">
        <f>(AJ5*AK5)-AL5^2</f>
        <v>0.21119845691233272</v>
      </c>
    </row>
    <row r="6" spans="1:39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 s="1" t="s">
        <v>29</v>
      </c>
      <c r="F6">
        <f t="shared" si="5"/>
        <v>1.953125E-3</v>
      </c>
      <c r="G6" t="e">
        <f t="shared" si="6"/>
        <v>#VALUE!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0.66354635487546165</v>
      </c>
      <c r="L6" t="e">
        <f t="shared" si="1"/>
        <v>#VALUE!</v>
      </c>
      <c r="M6">
        <f t="shared" si="7"/>
        <v>6.8795900791955014E-3</v>
      </c>
      <c r="N6" t="e">
        <f t="shared" si="8"/>
        <v>#VALUE!</v>
      </c>
      <c r="O6" t="e">
        <f t="shared" si="9"/>
        <v>#VALUE!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 t="e">
        <f t="shared" si="12"/>
        <v>#VALUE!</v>
      </c>
      <c r="U6">
        <f t="shared" si="3"/>
        <v>0.65006911859611249</v>
      </c>
      <c r="V6" t="e">
        <f t="shared" si="4"/>
        <v>#VALUE!</v>
      </c>
      <c r="W6">
        <f t="shared" si="13"/>
        <v>6.602966546130103E-3</v>
      </c>
      <c r="X6" t="e">
        <f t="shared" si="14"/>
        <v>#VALUE!</v>
      </c>
      <c r="Y6" t="e">
        <f t="shared" si="15"/>
        <v>#VALUE!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1" t="s">
        <v>29</v>
      </c>
      <c r="AF6" s="1" t="s">
        <v>61</v>
      </c>
      <c r="AH6" t="s">
        <v>39</v>
      </c>
    </row>
    <row r="7" spans="1:39" x14ac:dyDescent="0.3">
      <c r="A7" t="s">
        <v>17</v>
      </c>
      <c r="B7">
        <v>6</v>
      </c>
      <c r="C7">
        <f t="shared" ref="C7:C15" si="16">0.125*0.125</f>
        <v>1.5625E-2</v>
      </c>
      <c r="D7">
        <f t="shared" ref="D7:D10" si="17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15" si="18">((1/8)^4)/12</f>
        <v>2.0345052083333332E-5</v>
      </c>
      <c r="I7">
        <f t="shared" si="18"/>
        <v>2.0345052083333332E-5</v>
      </c>
      <c r="J7">
        <v>0</v>
      </c>
      <c r="K7">
        <f t="shared" si="0"/>
        <v>0.66354635487546165</v>
      </c>
      <c r="L7" t="e">
        <f t="shared" si="1"/>
        <v>#VALUE!</v>
      </c>
      <c r="M7">
        <f t="shared" si="7"/>
        <v>6.8795900791955014E-3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0.65006911859611249</v>
      </c>
      <c r="V7" t="e">
        <f t="shared" si="4"/>
        <v>#VALUE!</v>
      </c>
      <c r="W7">
        <f t="shared" si="13"/>
        <v>6.602966546130103E-3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1" t="s">
        <v>29</v>
      </c>
      <c r="AF7" s="1" t="s">
        <v>61</v>
      </c>
      <c r="AH7">
        <v>2000</v>
      </c>
    </row>
    <row r="8" spans="1:39" x14ac:dyDescent="0.3">
      <c r="A8" t="s">
        <v>18</v>
      </c>
      <c r="B8">
        <v>7</v>
      </c>
      <c r="C8">
        <f t="shared" si="16"/>
        <v>1.5625E-2</v>
      </c>
      <c r="D8">
        <f t="shared" si="17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18"/>
        <v>2.0345052083333332E-5</v>
      </c>
      <c r="I8">
        <f t="shared" si="18"/>
        <v>2.0345052083333332E-5</v>
      </c>
      <c r="J8">
        <v>0</v>
      </c>
      <c r="K8">
        <f t="shared" si="0"/>
        <v>0.66354635487546165</v>
      </c>
      <c r="L8" t="e">
        <f t="shared" si="1"/>
        <v>#VALUE!</v>
      </c>
      <c r="M8">
        <f t="shared" si="7"/>
        <v>6.8795900791955014E-3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0.65006911859611249</v>
      </c>
      <c r="V8" t="e">
        <f t="shared" si="4"/>
        <v>#VALUE!</v>
      </c>
      <c r="W8">
        <f t="shared" si="13"/>
        <v>6.602966546130103E-3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1" t="s">
        <v>29</v>
      </c>
      <c r="AF8" s="1" t="s">
        <v>61</v>
      </c>
      <c r="AG8" s="6" t="s">
        <v>75</v>
      </c>
      <c r="AH8" s="6"/>
      <c r="AI8" s="6"/>
      <c r="AJ8" s="6"/>
      <c r="AK8" s="6"/>
      <c r="AL8" s="6"/>
    </row>
    <row r="9" spans="1:39" x14ac:dyDescent="0.3">
      <c r="A9" t="s">
        <v>19</v>
      </c>
      <c r="B9">
        <v>8</v>
      </c>
      <c r="C9">
        <f t="shared" si="16"/>
        <v>1.5625E-2</v>
      </c>
      <c r="D9">
        <f t="shared" si="17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18"/>
        <v>2.0345052083333332E-5</v>
      </c>
      <c r="I9">
        <f t="shared" si="18"/>
        <v>2.0345052083333332E-5</v>
      </c>
      <c r="J9">
        <v>0</v>
      </c>
      <c r="K9">
        <f t="shared" si="0"/>
        <v>0.66354635487546165</v>
      </c>
      <c r="L9" t="e">
        <f t="shared" si="1"/>
        <v>#VALUE!</v>
      </c>
      <c r="M9">
        <f t="shared" si="7"/>
        <v>6.8795900791955014E-3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0.65006911859611249</v>
      </c>
      <c r="V9" t="e">
        <f t="shared" si="4"/>
        <v>#VALUE!</v>
      </c>
      <c r="W9">
        <f t="shared" si="13"/>
        <v>6.602966546130103E-3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1" t="s">
        <v>29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</row>
    <row r="10" spans="1:39" x14ac:dyDescent="0.3">
      <c r="A10" t="s">
        <v>20</v>
      </c>
      <c r="B10">
        <v>9</v>
      </c>
      <c r="C10">
        <f t="shared" si="16"/>
        <v>1.5625E-2</v>
      </c>
      <c r="D10">
        <f t="shared" si="17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18"/>
        <v>2.0345052083333332E-5</v>
      </c>
      <c r="I10">
        <f t="shared" si="18"/>
        <v>2.0345052083333332E-5</v>
      </c>
      <c r="J10">
        <v>0</v>
      </c>
      <c r="K10">
        <f t="shared" si="0"/>
        <v>0.66354635487546165</v>
      </c>
      <c r="L10" t="e">
        <f t="shared" si="1"/>
        <v>#VALUE!</v>
      </c>
      <c r="M10">
        <f t="shared" si="7"/>
        <v>6.8795900791955014E-3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0.65006911859611249</v>
      </c>
      <c r="V10" t="e">
        <f t="shared" si="4"/>
        <v>#VALUE!</v>
      </c>
      <c r="W10">
        <f t="shared" si="13"/>
        <v>6.602966546130103E-3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1" t="s">
        <v>29</v>
      </c>
      <c r="AF10" s="1" t="s">
        <v>61</v>
      </c>
      <c r="AH10">
        <f>1/16</f>
        <v>6.25E-2</v>
      </c>
      <c r="AI10">
        <v>0</v>
      </c>
      <c r="AJ10" s="1">
        <f>-1.5-(1/16)</f>
        <v>-1.5625</v>
      </c>
      <c r="AK10">
        <v>0</v>
      </c>
    </row>
    <row r="11" spans="1:39" x14ac:dyDescent="0.3">
      <c r="A11" t="s">
        <v>21</v>
      </c>
      <c r="B11">
        <v>10</v>
      </c>
      <c r="C11">
        <f t="shared" si="16"/>
        <v>1.5625E-2</v>
      </c>
      <c r="D11" s="1" t="s">
        <v>29</v>
      </c>
      <c r="E11" s="1" t="s">
        <v>29</v>
      </c>
      <c r="F11" t="e">
        <f t="shared" si="5"/>
        <v>#VALUE!</v>
      </c>
      <c r="G11" t="e">
        <f t="shared" si="6"/>
        <v>#VALUE!</v>
      </c>
      <c r="H11">
        <f t="shared" si="18"/>
        <v>2.0345052083333332E-5</v>
      </c>
      <c r="I11">
        <f t="shared" si="18"/>
        <v>2.0345052083333332E-5</v>
      </c>
      <c r="J11">
        <v>0</v>
      </c>
      <c r="K11" t="e">
        <f t="shared" si="0"/>
        <v>#VALUE!</v>
      </c>
      <c r="L11" t="e">
        <f t="shared" si="1"/>
        <v>#VALUE!</v>
      </c>
      <c r="M11" t="e">
        <f t="shared" si="7"/>
        <v>#VALUE!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 t="e">
        <f t="shared" si="11"/>
        <v>#VALUE!</v>
      </c>
      <c r="T11" t="e">
        <f t="shared" si="12"/>
        <v>#VALUE!</v>
      </c>
      <c r="U11" t="e">
        <f t="shared" si="3"/>
        <v>#VALUE!</v>
      </c>
      <c r="V11" t="e">
        <f t="shared" si="4"/>
        <v>#VALUE!</v>
      </c>
      <c r="W11" t="e">
        <f t="shared" si="13"/>
        <v>#VALUE!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1" t="s">
        <v>29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</row>
    <row r="12" spans="1:39" x14ac:dyDescent="0.3">
      <c r="A12" t="s">
        <v>22</v>
      </c>
      <c r="B12">
        <v>11</v>
      </c>
      <c r="C12">
        <f t="shared" si="16"/>
        <v>1.5625E-2</v>
      </c>
      <c r="D12" s="1" t="s">
        <v>29</v>
      </c>
      <c r="E12" s="1" t="s">
        <v>29</v>
      </c>
      <c r="F12" t="e">
        <f t="shared" si="5"/>
        <v>#VALUE!</v>
      </c>
      <c r="G12" t="e">
        <f t="shared" si="6"/>
        <v>#VALUE!</v>
      </c>
      <c r="H12">
        <f t="shared" si="18"/>
        <v>2.0345052083333332E-5</v>
      </c>
      <c r="I12">
        <f t="shared" si="18"/>
        <v>2.0345052083333332E-5</v>
      </c>
      <c r="J12">
        <v>0</v>
      </c>
      <c r="K12" t="e">
        <f t="shared" si="0"/>
        <v>#VALUE!</v>
      </c>
      <c r="L12" t="e">
        <f t="shared" si="1"/>
        <v>#VALUE!</v>
      </c>
      <c r="M12" t="e">
        <f t="shared" si="7"/>
        <v>#VALUE!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 t="e">
        <f t="shared" si="11"/>
        <v>#VALUE!</v>
      </c>
      <c r="T12" t="e">
        <f t="shared" si="12"/>
        <v>#VALUE!</v>
      </c>
      <c r="U12" t="e">
        <f t="shared" si="3"/>
        <v>#VALUE!</v>
      </c>
      <c r="V12" t="e">
        <f t="shared" si="4"/>
        <v>#VALUE!</v>
      </c>
      <c r="W12" t="e">
        <f t="shared" si="13"/>
        <v>#VALUE!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1" t="s">
        <v>29</v>
      </c>
      <c r="AF12" s="1" t="s">
        <v>61</v>
      </c>
      <c r="AH12">
        <f>1/16</f>
        <v>6.25E-2</v>
      </c>
      <c r="AI12">
        <v>-3.75</v>
      </c>
      <c r="AJ12" s="1">
        <f>-0.5-(1/16)</f>
        <v>-0.5625</v>
      </c>
      <c r="AK12">
        <v>-3.75</v>
      </c>
    </row>
    <row r="13" spans="1:39" x14ac:dyDescent="0.3">
      <c r="A13" t="s">
        <v>23</v>
      </c>
      <c r="B13">
        <v>12</v>
      </c>
      <c r="C13">
        <f t="shared" si="16"/>
        <v>1.5625E-2</v>
      </c>
      <c r="D13" s="1" t="s">
        <v>29</v>
      </c>
      <c r="E13" s="1" t="s">
        <v>29</v>
      </c>
      <c r="F13" t="e">
        <f t="shared" si="5"/>
        <v>#VALUE!</v>
      </c>
      <c r="G13" t="e">
        <f t="shared" si="6"/>
        <v>#VALUE!</v>
      </c>
      <c r="H13">
        <f t="shared" si="18"/>
        <v>2.0345052083333332E-5</v>
      </c>
      <c r="I13">
        <f t="shared" si="18"/>
        <v>2.0345052083333332E-5</v>
      </c>
      <c r="J13">
        <v>0</v>
      </c>
      <c r="K13" t="e">
        <f t="shared" si="0"/>
        <v>#VALUE!</v>
      </c>
      <c r="L13" t="e">
        <f t="shared" si="1"/>
        <v>#VALUE!</v>
      </c>
      <c r="M13" t="e">
        <f t="shared" si="7"/>
        <v>#VALUE!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 t="e">
        <f t="shared" si="11"/>
        <v>#VALUE!</v>
      </c>
      <c r="T13" t="e">
        <f t="shared" si="12"/>
        <v>#VALUE!</v>
      </c>
      <c r="U13" t="e">
        <f t="shared" si="3"/>
        <v>#VALUE!</v>
      </c>
      <c r="V13" t="e">
        <f t="shared" si="4"/>
        <v>#VALUE!</v>
      </c>
      <c r="W13" t="e">
        <f t="shared" si="13"/>
        <v>#VALUE!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1" t="s">
        <v>29</v>
      </c>
      <c r="AF13" s="1" t="s">
        <v>61</v>
      </c>
    </row>
    <row r="14" spans="1:39" x14ac:dyDescent="0.3">
      <c r="A14" t="s">
        <v>24</v>
      </c>
      <c r="B14">
        <v>13</v>
      </c>
      <c r="C14">
        <f t="shared" si="16"/>
        <v>1.5625E-2</v>
      </c>
      <c r="D14" s="1" t="s">
        <v>29</v>
      </c>
      <c r="E14" s="1" t="s">
        <v>29</v>
      </c>
      <c r="F14" t="e">
        <f t="shared" si="5"/>
        <v>#VALUE!</v>
      </c>
      <c r="G14" t="e">
        <f t="shared" si="6"/>
        <v>#VALUE!</v>
      </c>
      <c r="H14">
        <f t="shared" si="18"/>
        <v>2.0345052083333332E-5</v>
      </c>
      <c r="I14">
        <f t="shared" si="18"/>
        <v>2.0345052083333332E-5</v>
      </c>
      <c r="J14">
        <v>0</v>
      </c>
      <c r="K14" t="e">
        <f t="shared" si="0"/>
        <v>#VALUE!</v>
      </c>
      <c r="L14" t="e">
        <f t="shared" si="1"/>
        <v>#VALUE!</v>
      </c>
      <c r="M14" t="e">
        <f t="shared" si="7"/>
        <v>#VALUE!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 t="e">
        <f t="shared" si="11"/>
        <v>#VALUE!</v>
      </c>
      <c r="T14" t="e">
        <f t="shared" si="12"/>
        <v>#VALUE!</v>
      </c>
      <c r="U14" t="e">
        <f t="shared" si="3"/>
        <v>#VALUE!</v>
      </c>
      <c r="V14" t="e">
        <f t="shared" si="4"/>
        <v>#VALUE!</v>
      </c>
      <c r="W14" t="e">
        <f t="shared" si="13"/>
        <v>#VALUE!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1" t="s">
        <v>29</v>
      </c>
      <c r="AF14" s="1" t="s">
        <v>61</v>
      </c>
      <c r="AJ14" t="s">
        <v>74</v>
      </c>
    </row>
    <row r="15" spans="1:39" x14ac:dyDescent="0.3">
      <c r="A15" t="s">
        <v>25</v>
      </c>
      <c r="B15">
        <v>14</v>
      </c>
      <c r="C15">
        <f t="shared" si="16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18"/>
        <v>2.0345052083333332E-5</v>
      </c>
      <c r="I15">
        <f t="shared" si="18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1" t="s">
        <v>29</v>
      </c>
      <c r="AF15" s="1" t="s">
        <v>61</v>
      </c>
    </row>
    <row r="16" spans="1:39" x14ac:dyDescent="0.3">
      <c r="A16" t="s">
        <v>32</v>
      </c>
      <c r="C16" s="2">
        <f>SUM(C2:C5)</f>
        <v>0.72694022962906291</v>
      </c>
      <c r="F16" s="2">
        <f>SUM(F2:F5)</f>
        <v>-0.39149101087906291</v>
      </c>
      <c r="G16" s="2">
        <f>SUM(G2:G5)</f>
        <v>-1.1364504305544929</v>
      </c>
      <c r="H16" s="2">
        <f>SUM(H2:H5)</f>
        <v>0.57945362156564661</v>
      </c>
      <c r="I16" s="2">
        <f>SUM(I2:I5)</f>
        <v>2.4894837314332376E-2</v>
      </c>
      <c r="J16" s="2">
        <f>SUM(J2:J5)</f>
        <v>0</v>
      </c>
      <c r="M16" s="2">
        <f>SUM(M2:M5)</f>
        <v>0.14133305458957135</v>
      </c>
      <c r="N16" s="2">
        <f>SUM(N2:N5)</f>
        <v>0.75067725108265337</v>
      </c>
      <c r="O16" s="2">
        <f>SUM(O2:O5)</f>
        <v>-0.10454809147352823</v>
      </c>
      <c r="R16" s="2">
        <f>SUM(R2:R5)</f>
        <v>8.0184879277705512E-2</v>
      </c>
      <c r="S16" s="2">
        <f>SUM(S2:S5)</f>
        <v>-4.2102603887080516E-2</v>
      </c>
      <c r="T16" s="2">
        <f>SUM(T2:T5)</f>
        <v>-0.13278805489569784</v>
      </c>
      <c r="W16" s="2">
        <f>SUM(W2:W5)</f>
        <v>0.14146509303077565</v>
      </c>
      <c r="X16" s="2">
        <f>SUM(X2:X5)</f>
        <v>0.75692265188760421</v>
      </c>
      <c r="Y16" s="2">
        <f>SUM(Y2:Y5)</f>
        <v>-0.10545618452326581</v>
      </c>
    </row>
    <row r="21" spans="17:22" x14ac:dyDescent="0.3">
      <c r="Q21" s="1"/>
      <c r="R21" s="4" t="s">
        <v>54</v>
      </c>
      <c r="S21" s="4"/>
      <c r="T21" s="4"/>
    </row>
    <row r="22" spans="17:22" x14ac:dyDescent="0.3">
      <c r="Q22" s="2"/>
      <c r="R22" s="3" t="s">
        <v>55</v>
      </c>
    </row>
    <row r="23" spans="17:22" x14ac:dyDescent="0.3">
      <c r="Q23" s="5" t="s">
        <v>36</v>
      </c>
      <c r="R23" s="5"/>
      <c r="S23" s="5"/>
      <c r="T23" s="5"/>
      <c r="U23" s="5"/>
      <c r="V23" s="5"/>
    </row>
    <row r="24" spans="17:22" x14ac:dyDescent="0.3">
      <c r="Q24" s="5"/>
      <c r="R24" s="5"/>
      <c r="S24" s="5"/>
      <c r="T24" s="5"/>
      <c r="U24" s="5"/>
      <c r="V24" s="5"/>
    </row>
    <row r="25" spans="17:22" x14ac:dyDescent="0.3">
      <c r="Q25" s="5"/>
      <c r="R25" s="5"/>
      <c r="S25" s="5"/>
      <c r="T25" s="5"/>
      <c r="U25" s="5"/>
      <c r="V25" s="5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2021-11-08T03:08:14Z</dcterms:modified>
</cp:coreProperties>
</file>