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sheetData>
    <row r="1">
      <c r="A1" s="1" t="inlineStr">
        <is>
          <t>FBbt_ID</t>
        </is>
      </c>
      <c r="B1" s="1" t="inlineStr">
        <is>
          <t>Name</t>
        </is>
      </c>
      <c r="C1" s="1" t="inlineStr">
        <is>
          <t>Synonyms</t>
        </is>
      </c>
      <c r="D1" s="1" t="inlineStr">
        <is>
          <t>Definition</t>
        </is>
      </c>
      <c r="E1" s="1" t="inlineStr">
        <is>
          <t>References</t>
        </is>
      </c>
      <c r="F1" s="1" t="inlineStr">
        <is>
          <t>Review_notes</t>
        </is>
      </c>
      <c r="G1" s="1" t="inlineStr">
        <is>
          <t>Suggested_markers</t>
        </is>
      </c>
      <c r="H1" s="1" t="inlineStr">
        <is>
          <t>Abundance</t>
        </is>
      </c>
    </row>
    <row r="2">
      <c r="A2">
        <f>HYPERLINK("https://www.ebi.ac.uk/ols/ontologies/fbbt/terms?iri=http://purl.obolibrary.org/obo/FBbt_00005786","FBbt:00005786")</f>
        <v/>
      </c>
      <c r="B2" t="inlineStr">
        <is>
          <t>Malpighian tubule</t>
        </is>
      </c>
      <c r="C2" t="inlineStr">
        <is>
          <t>renal tubule</t>
        </is>
      </c>
      <c r="D2" t="inlineStr">
        <is>
          <t>Epithelial tube with excretory and osmoregulatory roles connected, via a ureter, to the alimentary canal at the junction of the hindgut and midgut. At mid-embryogenesis, there are 6 to 10 cells encircling the lumen, whereas later on, after a phase of tubule elongation, only 2 cells encircle the lumen. There are two pairs of Malpighian tubules: one pair arises from the dorsal part of the hindgut and lies at the anterior end of the abdomen; the other pair arises from the ventral part of the hindgut and lies at the posterior end of the abdomen. Each pair shares a common ureter. The anterior pair is longer than the posterior pair.</t>
        </is>
      </c>
      <c r="E2" t="inlineStr">
        <is>
          <t>Wessing and Eichelberg, 1978, Ashburner, Wright, 1978-1980 c: 1--42 (flybase.org/reports/FBrf0030988); Dow and Davies, 2003, Physiol. Rev. 83(3): 687--729 (flybase.org/reports/FBrf0160493); Zombori and Steinmann, 1999, Handbuch der Zoologie IV. Band: Arthropoda, 2. Halfte: Insecta, Teil: 34.: 405pp (flybase.org/reports/FBrf0166419)</t>
        </is>
      </c>
      <c r="F2" t="inlineStr"/>
      <c r="G2" t="inlineStr"/>
      <c r="H2" t="inlineStr"/>
    </row>
    <row r="3">
      <c r="A3">
        <f>HYPERLINK("https://www.ebi.ac.uk/ols/ontologies/fbbt/terms?iri=http://purl.obolibrary.org/obo/FBbt_00005634","FBbt:00005634")</f>
        <v/>
      </c>
      <c r="B3" t="inlineStr">
        <is>
          <t>embryonic Malpighian tubule</t>
        </is>
      </c>
      <c r="C3" t="inlineStr">
        <is>
          <t>None</t>
        </is>
      </c>
      <c r="D3" t="inlineStr">
        <is>
          <t>Malpighian tubule of the embryo. By mid-embryogenesis when cell division ceases, a phase of tubule elongation starts, and the number of cells surrounding the lumen decreases from 6 to 10 to only 2.</t>
        </is>
      </c>
      <c r="E3" t="inlineStr">
        <is>
          <t>Skaer, 1993, Bate, Martinez Arias, 1993: 941--1012 (flybase.org/reports/FBrf0064792)</t>
        </is>
      </c>
      <c r="F3" t="inlineStr"/>
      <c r="G3" t="inlineStr"/>
      <c r="H3" t="inlineStr"/>
    </row>
    <row r="4">
      <c r="A4">
        <f>HYPERLINK("https://www.ebi.ac.uk/ols/ontologies/fbbt/terms?iri=http://purl.obolibrary.org/obo/FBbt_00005788","FBbt:00005788")</f>
        <v/>
      </c>
      <c r="B4" t="inlineStr">
        <is>
          <t>anterior Malpighian tubule</t>
        </is>
      </c>
      <c r="C4" t="inlineStr">
        <is>
          <t>None</t>
        </is>
      </c>
      <c r="D4" t="inlineStr">
        <is>
          <t>Anterior Malpighian tubule that extends from the midgut hindgut border. It is formed from the dorsal part of the hindgut. There is a pair of these that are connected to a common ureter that is on the midgut/hindgut border. The anterior tubules extend forward towards the head, with each tubule on opposite sides within the body cavity. The tubules bend back on themselves so the apex of the bend -the elbow or kink region- extends forward, leading the anterior tubules towards the head. Towards the end of embryogenesis, the kink region dips ventrally while the distal tips extend to retain their dorsal position. In the mature tubules, the tip cell of the anterior tubules makes contact with alary muscles of the heart. The anterior tubule pair is longer than the posterior one.</t>
        </is>
      </c>
      <c r="E4" t="inlineStr">
        <is>
          <t>Bunt et al., 2010, Dev. Cell 19(2): 296--306 (flybase.org/reports/FBrf0211514); Denholm, 2013, Organogenesis 9(1): 40--54 (flybase.org/reports/FBrf0222532)</t>
        </is>
      </c>
      <c r="F4" t="inlineStr"/>
      <c r="G4" t="inlineStr"/>
      <c r="H4" t="inlineStr"/>
    </row>
    <row r="5">
      <c r="A5">
        <f>HYPERLINK("https://www.ebi.ac.uk/ols/ontologies/fbbt/terms?iri=http://purl.obolibrary.org/obo/FBbt_00005787","FBbt:00005787")</f>
        <v/>
      </c>
      <c r="B5" t="inlineStr">
        <is>
          <t>posterior Malpighian tubule</t>
        </is>
      </c>
      <c r="C5" t="inlineStr">
        <is>
          <t>None</t>
        </is>
      </c>
      <c r="D5" t="inlineStr">
        <is>
          <t>Posterior Malpighian tubule that extends from the midgut hindgut border. It is formed from the ventral part of the hindgut. There is a pair of these that are connected to a common ureter that is on the midgut/hindgut border. The posterior tubules extend towards the tail of the embryo, with each tubule positioned on opposite sides within the body cavity. At the end of embryogenesis, the distal ends switch sides by crossing over the posterior region of the hindgut. In the mature tubules, the tip cell of the posterior tubules makes contact with the a9 abdominal visceral nerve. The posterior tubule pair is shorter than the posterior one.</t>
        </is>
      </c>
      <c r="E5" t="inlineStr">
        <is>
          <t>Hoch et al., 1994, Development 120(12): 3439--3450 (flybase.org/reports/FBrf0075100); Denholm, 2013, Organogenesis 9(1): 40--54 (flybase.org/reports/FBrf0222532)</t>
        </is>
      </c>
      <c r="F5" t="inlineStr"/>
      <c r="G5" t="inlineStr"/>
      <c r="H5" t="inlineStr"/>
    </row>
    <row r="6">
      <c r="A6">
        <f>HYPERLINK("https://www.ebi.ac.uk/ols/ontologies/fbbt/terms?iri=http://purl.obolibrary.org/obo/FBbt_00005725","FBbt:00005725")</f>
        <v/>
      </c>
      <c r="B6" t="inlineStr">
        <is>
          <t>adult Malpighian tubule</t>
        </is>
      </c>
      <c r="C6" t="inlineStr">
        <is>
          <t>None</t>
        </is>
      </c>
      <c r="D6" t="inlineStr">
        <is>
          <t>Malpighian tubule of the adult. It is very similar to that of the larva, except that the initial segment of the anterior tubule is much smaller in the adult.</t>
        </is>
      </c>
      <c r="E6" t="inlineStr">
        <is>
          <t>Denholm, 2013, Organogenesis 9(1): 40--54 (flybase.org/reports/FBrf0222532)</t>
        </is>
      </c>
      <c r="F6" t="inlineStr"/>
      <c r="G6" t="inlineStr"/>
      <c r="H6" t="inlineStr"/>
    </row>
    <row r="7">
      <c r="A7">
        <f>HYPERLINK("https://www.ebi.ac.uk/ols/ontologies/fbbt/terms?iri=http://purl.obolibrary.org/obo/FBbt_00005789","FBbt:00005789")</f>
        <v/>
      </c>
      <c r="B7" t="inlineStr">
        <is>
          <t>Malpighian tubule segment</t>
        </is>
      </c>
      <c r="C7" t="inlineStr">
        <is>
          <t>None</t>
        </is>
      </c>
      <c r="D7" t="inlineStr">
        <is>
          <t>Segment of the Malpighian tubule. Each tubule can be divided into 4 distinct segments based on differences in appearance, cell structure and function: initial, transitional, main and ureter, from distal to proximal, respectively. The initial segment is involved in calcium homeostasis and excretion, the transitional and upper part of the main segment are secretory, whereas the lower part of the main segment is reabsorptive. Type I cells are found throughout the 4 segments, but Type II cells are absent from the lower part of the main segment and the ureter.</t>
        </is>
      </c>
      <c r="E7" t="inlineStr">
        <is>
          <t>Wessing and Eichelberg, 1978, Ashburner, Wright, 1978-1980 c: 1--42 (flybase.org/reports/FBrf0030988); O'Donnell and Maddrell, 1995, J. Exp. Biol. 198(8): 1647--1653 (flybase.org/reports/FBrf0083335); Dube et al., 2000, J. Insect Physiol. 46(11): 1449--1460 (flybase.org/reports/FBrf0128452); Jung et al., 2005, J. Am. Soc. Nephrol. 16(2): 322--328 (flybase.org/reports/FBrf0184042); Chintapalli et al., 2012, PLoS ONE 7(3): e32577 (flybase.org/reports/FBrf0218070); Denholm, 2013, Organogenesis 9(1): 40--54 (flybase.org/reports/FBrf0222532)</t>
        </is>
      </c>
      <c r="F7" t="inlineStr"/>
      <c r="G7" t="inlineStr"/>
      <c r="H7" t="inlineStr"/>
    </row>
    <row r="8">
      <c r="A8">
        <f>HYPERLINK("https://www.ebi.ac.uk/ols/ontologies/fbbt/terms?iri=http://purl.obolibrary.org/obo/FBbt_00001896","FBbt:00001896")</f>
        <v/>
      </c>
      <c r="B8" t="inlineStr">
        <is>
          <t>embryonic/larval Malpighian tubule</t>
        </is>
      </c>
      <c r="C8" t="inlineStr">
        <is>
          <t>larval Malpighian tubule</t>
        </is>
      </c>
      <c r="D8" t="inlineStr">
        <is>
          <t>Malpighian tubule of the embryo/larva. The larval tubule is very similar to that of the adult, except that the initial segment of the anterior tubule is bigger in the larva.</t>
        </is>
      </c>
      <c r="E8" t="inlineStr">
        <is>
          <t>Denholm, 2013, Organogenesis 9(1): 40--54 (flybase.org/reports/FBrf0222532)</t>
        </is>
      </c>
      <c r="F8" t="inlineStr"/>
      <c r="G8" t="inlineStr"/>
      <c r="H8" t="inlineStr"/>
    </row>
    <row r="9">
      <c r="A9">
        <f>HYPERLINK("https://www.ebi.ac.uk/ols/ontologies/fbbt/terms?iri=http://purl.obolibrary.org/obo/FBbt_00005794","FBbt:00005794")</f>
        <v/>
      </c>
      <c r="B9" t="inlineStr">
        <is>
          <t>specialised Malpighian tubule cell</t>
        </is>
      </c>
      <c r="C9" t="inlineStr">
        <is>
          <t>None</t>
        </is>
      </c>
      <c r="D9" t="inlineStr">
        <is>
          <t>Specialised cell of the Malpighian tubules. There are four different types: type I, type II, tip and tiny cell.</t>
        </is>
      </c>
      <c r="E9" t="inlineStr">
        <is>
          <t>Jung et al., 2005, J. Am. Soc. Nephrol. 16(2): 322--328 (flybase.org/reports/FBrf0184042)</t>
        </is>
      </c>
      <c r="F9" t="inlineStr"/>
      <c r="G9" t="inlineStr"/>
      <c r="H9" t="inlineStr"/>
    </row>
    <row r="10">
      <c r="A10">
        <f>HYPERLINK("https://www.ebi.ac.uk/ols/ontologies/fbbt/terms?iri=http://purl.obolibrary.org/obo/FBbt_00005733","FBbt:00005733")</f>
        <v/>
      </c>
      <c r="B10" t="inlineStr">
        <is>
          <t>adult specialised Malpighian tubule cell</t>
        </is>
      </c>
      <c r="C10" t="inlineStr">
        <is>
          <t>None</t>
        </is>
      </c>
      <c r="D10" t="inlineStr">
        <is>
          <t>Specialised cell of the adult Malpighian tubules.</t>
        </is>
      </c>
      <c r="E10" t="inlineStr"/>
      <c r="F10" t="inlineStr"/>
      <c r="G10" t="inlineStr"/>
      <c r="H10" t="inlineStr"/>
    </row>
    <row r="11">
      <c r="A11">
        <f>HYPERLINK("https://www.ebi.ac.uk/ols/ontologies/fbbt/terms?iri=http://purl.obolibrary.org/obo/FBbt_00005793","FBbt:00005793")</f>
        <v/>
      </c>
      <c r="B11" t="inlineStr">
        <is>
          <t>ureter</t>
        </is>
      </c>
      <c r="C11" t="inlineStr">
        <is>
          <t>None</t>
        </is>
      </c>
      <c r="D11" t="inlineStr">
        <is>
          <t>Proximal segment connecting a pair of Malpighian tubules to the alimentary canal. The ureter is surrounded by longitudinal and circular muscles.</t>
        </is>
      </c>
      <c r="E11" t="inlineStr">
        <is>
          <t>Wessing and Eichelberg, 1978, Ashburner, Wright, 1978-1980 c: 1--42 (flybase.org/reports/FBrf0030988)</t>
        </is>
      </c>
      <c r="F11" t="inlineStr"/>
      <c r="G11" t="inlineStr"/>
      <c r="H11" t="inlineStr"/>
    </row>
    <row r="12">
      <c r="A12">
        <f>HYPERLINK("https://www.ebi.ac.uk/ols/ontologies/fbbt/terms?iri=http://purl.obolibrary.org/obo/FBbt_00005792","FBbt:00005792")</f>
        <v/>
      </c>
      <c r="B12" t="inlineStr">
        <is>
          <t>main segment of Malpighian tubule</t>
        </is>
      </c>
      <c r="C12" t="inlineStr">
        <is>
          <t>None</t>
        </is>
      </c>
      <c r="D12" t="inlineStr">
        <is>
          <t>Third most distal segment of the Malpighian tubule. Its upper region is involved in secretion and the lower region in reabsorption.</t>
        </is>
      </c>
      <c r="E12" t="inlineStr">
        <is>
          <t>Wessing and Eichelberg, 1978, Ashburner, Wright, 1978-1980 c: 1--42 (flybase.org/reports/FBrf0030988); O'Donnell and Maddrell, 1995, J. Exp. Biol. 198(8): 1647--1653 (flybase.org/reports/FBrf0083335); Dube et al., 2000, J. Insect Physiol. 46(11): 1449--1460 (flybase.org/reports/FBrf0128452); Jung et al., 2005, J. Am. Soc. Nephrol. 16(2): 322--328 (flybase.org/reports/FBrf0184042); Chintapalli et al., 2012, PLoS ONE 7(3): e32577 (flybase.org/reports/FBrf0218070); Denholm, 2013, Organogenesis 9(1): 40--54 (flybase.org/reports/FBrf0222532)</t>
        </is>
      </c>
      <c r="F12" t="inlineStr"/>
      <c r="G12" t="inlineStr"/>
      <c r="H12" t="inlineStr"/>
    </row>
    <row r="13">
      <c r="A13">
        <f>HYPERLINK("https://www.ebi.ac.uk/ols/ontologies/fbbt/terms?iri=http://purl.obolibrary.org/obo/FBbt_00005791","FBbt:00005791")</f>
        <v/>
      </c>
      <c r="B13" t="inlineStr">
        <is>
          <t>transitional segment of Malpighian tubule</t>
        </is>
      </c>
      <c r="C13" t="inlineStr">
        <is>
          <t>None</t>
        </is>
      </c>
      <c r="D13" t="inlineStr">
        <is>
          <t>Second most distal segment of the Malpighian tubule. It is involved in secretion.</t>
        </is>
      </c>
      <c r="E13" t="inlineStr">
        <is>
          <t>Wessing and Eichelberg, 1978, Ashburner, Wright, 1978-1980 c: 1--42 (flybase.org/reports/FBrf0030988); O'Donnell and Maddrell, 1995, J. Exp. Biol. 198(8): 1647--1653 (flybase.org/reports/FBrf0083335); Dube et al., 2000, J. Insect Physiol. 46(11): 1449--1460 (flybase.org/reports/FBrf0128452); Jung et al., 2005, J. Am. Soc. Nephrol. 16(2): 322--328 (flybase.org/reports/FBrf0184042); Chintapalli et al., 2012, PLoS ONE 7(3): e32577 (flybase.org/reports/FBrf0218070); Denholm, 2013, Organogenesis 9(1): 40--54 (flybase.org/reports/FBrf0222532)</t>
        </is>
      </c>
      <c r="F13" t="inlineStr"/>
      <c r="G13" t="inlineStr"/>
      <c r="H13" t="inlineStr"/>
    </row>
    <row r="14">
      <c r="A14">
        <f>HYPERLINK("https://www.ebi.ac.uk/ols/ontologies/fbbt/terms?iri=http://purl.obolibrary.org/obo/FBbt_00005790","FBbt:00005790")</f>
        <v/>
      </c>
      <c r="B14" t="inlineStr">
        <is>
          <t>initial segment of Malpighian tubule</t>
        </is>
      </c>
      <c r="C14" t="inlineStr">
        <is>
          <t>None</t>
        </is>
      </c>
      <c r="D14" t="inlineStr">
        <is>
          <t>Distal segment of the Malpighian tubule. It is involved in calcium homeostasis and excretion. The initial segment of the adult is smaller than in the larva.</t>
        </is>
      </c>
      <c r="E14" t="inlineStr">
        <is>
          <t>Wessing and Eichelberg, 1978, Ashburner, Wright, 1978-1980 c: 1--42 (flybase.org/reports/FBrf0030988); O'Donnell and Maddrell, 1995, J. Exp. Biol. 198(8): 1647--1653 (flybase.org/reports/FBrf0083335); Dube et al., 2000, J. Insect Physiol. 46(11): 1449--1460 (flybase.org/reports/FBrf0128452); Jung et al., 2005, J. Am. Soc. Nephrol. 16(2): 322--328 (flybase.org/reports/FBrf0184042); Chintapalli et al., 2012, PLoS ONE 7(3): e32577 (flybase.org/reports/FBrf0218070); Denholm, 2013, Organogenesis 9(1): 40--54 (flybase.org/reports/FBrf0222532)</t>
        </is>
      </c>
      <c r="F14" t="inlineStr"/>
      <c r="G14" t="inlineStr"/>
      <c r="H14" t="inlineStr"/>
    </row>
    <row r="15">
      <c r="A15">
        <f>HYPERLINK("https://www.ebi.ac.uk/ols/ontologies/fbbt/terms?iri=http://purl.obolibrary.org/obo/FBbt_00005797","FBbt:00005797")</f>
        <v/>
      </c>
      <c r="B15" t="inlineStr">
        <is>
          <t>Malpighian tubule Type II cell</t>
        </is>
      </c>
      <c r="C15" t="inlineStr">
        <is>
          <t>Malpighian tubule stellate cell; excretory star cell; SC</t>
        </is>
      </c>
      <c r="D15" t="inlineStr">
        <is>
          <t>Morphologically distinct cell type found only in the initial, transitional and main segments of the Malpighian tubules interspersed with Type I cells. Type II cells are smaller and flatter than Type I cells, with shorter (main segment) or no (initial region) apical microvilli. Type II cells originate from a subset of caudal visceral mesoderm cells that overlie the tubule primordia as they evert from the hindgut. By stage 15, Type II cells have been incorporated in the tubules and adopt epithelial characteristics. In the mature tubules there are on average 110 Type II cells.</t>
        </is>
      </c>
      <c r="E15" t="inlineStr">
        <is>
          <t>Skaer, 1993, Bate, Martinez Arias, 1993: 941--1012 (flybase.org/reports/FBrf0064792); O'Donnell et al., 1998, Am. J. Physiol. R., Regul. Integr. Comp. Physiol. 274(4 Pt. 2): R1039--R1049 (flybase.org/reports/FBrf0102373); Denholm et al., 2003, Curr. Biol. 13(12): 1052--1057 (flybase.org/reports/FBrf0160477); Denholm, 2013, Organogenesis 9(1): 40--54 (flybase.org/reports/FBrf0222532)</t>
        </is>
      </c>
      <c r="F15" t="inlineStr"/>
      <c r="G15" t="inlineStr"/>
      <c r="H15" t="inlineStr"/>
    </row>
    <row r="16">
      <c r="A16">
        <f>HYPERLINK("https://www.ebi.ac.uk/ols/ontologies/fbbt/terms?iri=http://purl.obolibrary.org/obo/FBbt_00005796","FBbt:00005796")</f>
        <v/>
      </c>
      <c r="B16" t="inlineStr">
        <is>
          <t>Malpighian tubule Type I cell</t>
        </is>
      </c>
      <c r="C16" t="inlineStr">
        <is>
          <t>Malpighian tubule principal cell; PC</t>
        </is>
      </c>
      <c r="D16" t="inlineStr">
        <is>
          <t>Morphologically distinct cell type found throughout the Malpighian tubules. It is a large epithelial cell joined by septate junctions to other Type I cells, with apical microvilli and infolding of the basal membrane. There are small differences between Type I cells in different tubule segments: in the initial segment, the cells have few microvilli and are relatively narrow compared with the larger, flatter cells of the main segment. Type I cells originate from division of the ectodermal Malpighian tubules primordial cells that are found in the junction between the hindgut and midgut. Type I cell proliferation is complete by late stage 13 of embryogenesis. In the mature tubules there are on average 484 Type I cells.</t>
        </is>
      </c>
      <c r="E16" t="inlineStr">
        <is>
          <t>Skaer, 1993, Bate, Martinez Arias, 1993: 941--1012 (flybase.org/reports/FBrf0064792); Davies et al., 1996, J. Biol. Chem. 271(48): 30677--30684 (flybase.org/reports/FBrf0091042); Linton and O'Donnell, 1999, J. Exp. Biol. 202(11): 1561--1570 (flybase.org/reports/FBrf0108479); Denholm et al., 2003, Curr. Biol. 13(12): 1052--1057 (flybase.org/reports/FBrf0160477)</t>
        </is>
      </c>
      <c r="F16" t="inlineStr"/>
      <c r="G16" t="inlineStr"/>
      <c r="H16" t="inlineStr"/>
    </row>
    <row r="17">
      <c r="A17">
        <f>HYPERLINK("https://www.ebi.ac.uk/ols/ontologies/fbbt/terms?iri=http://purl.obolibrary.org/obo/FBbt_00005795","FBbt:00005795")</f>
        <v/>
      </c>
      <c r="B17" t="inlineStr">
        <is>
          <t>Malpighian tubule tip cell</t>
        </is>
      </c>
      <c r="C17" t="inlineStr">
        <is>
          <t>None</t>
        </is>
      </c>
      <c r="D17" t="inlineStr">
        <is>
          <t>Cell at the distal tip of each Malpighian tubule. It is involved in tube elongation in embryogenesis by stimulating cell proliferation in neighboring cells and in positioning the tubules.</t>
        </is>
      </c>
      <c r="E17" t="inlineStr">
        <is>
          <t>Skaer, 1989, Nature 342(6249): 566--569 (flybase.org/reports/FBrf0050653); Hoch et al., 1994, Development 120(12): 3439--3450 (flybase.org/reports/FBrf0075100); Denholm, 2013, Organogenesis 9(1): 40--54 (flybase.org/reports/FBrf0222532)</t>
        </is>
      </c>
      <c r="F17" t="inlineStr"/>
      <c r="G17" t="inlineStr"/>
      <c r="H17" t="inlineStr"/>
    </row>
    <row r="18">
      <c r="A18">
        <f>HYPERLINK("https://www.ebi.ac.uk/ols/ontologies/fbbt/terms?iri=http://purl.obolibrary.org/obo/FBbt_00005637","FBbt:00005637")</f>
        <v/>
      </c>
      <c r="B18" t="inlineStr">
        <is>
          <t>embryonic Malpighian tubule segment</t>
        </is>
      </c>
      <c r="C18" t="inlineStr">
        <is>
          <t>None</t>
        </is>
      </c>
      <c r="D18" t="inlineStr">
        <is>
          <t>Malpighian tubule segment of the embryo.</t>
        </is>
      </c>
      <c r="E18" t="inlineStr"/>
      <c r="F18" t="inlineStr"/>
      <c r="G18" t="inlineStr"/>
      <c r="H18" t="inlineStr"/>
    </row>
    <row r="19">
      <c r="A19">
        <f>HYPERLINK("https://www.ebi.ac.uk/ols/ontologies/fbbt/terms?iri=http://purl.obolibrary.org/obo/FBbt_00005636","FBbt:00005636")</f>
        <v/>
      </c>
      <c r="B19" t="inlineStr">
        <is>
          <t>embryonic anterior Malpighian tubule</t>
        </is>
      </c>
      <c r="C19" t="inlineStr">
        <is>
          <t>None</t>
        </is>
      </c>
      <c r="D19" t="inlineStr">
        <is>
          <t>Anterior Malpighian tubule of the embryo.</t>
        </is>
      </c>
      <c r="E19" t="inlineStr"/>
      <c r="F19" t="inlineStr"/>
      <c r="G19" t="inlineStr"/>
      <c r="H19" t="inlineStr"/>
    </row>
    <row r="20">
      <c r="A20">
        <f>HYPERLINK("https://www.ebi.ac.uk/ols/ontologies/fbbt/terms?iri=http://purl.obolibrary.org/obo/FBbt_00110861","FBbt:00110861")</f>
        <v/>
      </c>
      <c r="B20" t="inlineStr">
        <is>
          <t>Malpighian tubule tiny cell</t>
        </is>
      </c>
      <c r="C20" t="inlineStr">
        <is>
          <t>None</t>
        </is>
      </c>
      <c r="D20" t="inlineStr">
        <is>
          <t>Morphologically distinct cell type found in the lower part of the main segment and in the ureter. It contains a reduced cytoplasm, a compact nucleus and thin processes and it lies close to the tubular walls. It do not overlap with stellate cells.</t>
        </is>
      </c>
      <c r="E20" t="inlineStr">
        <is>
          <t>Sozen et al., 1997, Proc. Natl. Acad. Sci. U.S.A. 94(10): 5207--5212 (flybase.org/reports/FBrf0093736); Singh et al., 2007, Cell Stem Cell 1(2): 191--203 (flybase.org/reports/FBrf0202697)</t>
        </is>
      </c>
      <c r="F20" t="inlineStr"/>
      <c r="G20" t="inlineStr"/>
      <c r="H20" t="inlineStr"/>
    </row>
    <row r="21">
      <c r="A21">
        <f>HYPERLINK("https://www.ebi.ac.uk/ols/ontologies/fbbt/terms?iri=http://purl.obolibrary.org/obo/FBbt_00005635","FBbt:00005635")</f>
        <v/>
      </c>
      <c r="B21" t="inlineStr">
        <is>
          <t>embryonic posterior Malpighian tubule</t>
        </is>
      </c>
      <c r="C21" t="inlineStr">
        <is>
          <t>None</t>
        </is>
      </c>
      <c r="D21" t="inlineStr">
        <is>
          <t>Posterior Malpighian tubule of the embryo.</t>
        </is>
      </c>
      <c r="E21" t="inlineStr"/>
      <c r="F21" t="inlineStr"/>
      <c r="G21" t="inlineStr"/>
      <c r="H21" t="inlineStr"/>
    </row>
    <row r="22">
      <c r="A22">
        <f>HYPERLINK("https://www.ebi.ac.uk/ols/ontologies/fbbt/terms?iri=http://purl.obolibrary.org/obo/FBbt_00005642","FBbt:00005642")</f>
        <v/>
      </c>
      <c r="B22" t="inlineStr">
        <is>
          <t>embryonic specialised Malpighian tubule cell</t>
        </is>
      </c>
      <c r="C22" t="inlineStr">
        <is>
          <t>None</t>
        </is>
      </c>
      <c r="D22" t="inlineStr">
        <is>
          <t>Specialised cell of the embryonic Malpighian tubules.</t>
        </is>
      </c>
      <c r="E22" t="inlineStr"/>
      <c r="F22" t="inlineStr"/>
      <c r="G22" t="inlineStr"/>
      <c r="H22" t="inlineStr"/>
    </row>
    <row r="23">
      <c r="A23">
        <f>HYPERLINK("https://www.ebi.ac.uk/ols/ontologies/fbbt/terms?iri=http://purl.obolibrary.org/obo/FBbt_00005726","FBbt:00005726")</f>
        <v/>
      </c>
      <c r="B23" t="inlineStr">
        <is>
          <t>adult posterior Malpighian tubule</t>
        </is>
      </c>
      <c r="C23" t="inlineStr">
        <is>
          <t>None</t>
        </is>
      </c>
      <c r="D23" t="inlineStr">
        <is>
          <t>Malpighian tubule lying in a posterior orientation (Wessing and Eichelberg, 1978).</t>
        </is>
      </c>
      <c r="E23" t="inlineStr">
        <is>
          <t>Wessing and Eichelberg, 1978, Ashburner, Wright, 1978-1980 c: 1--42 (flybase.org/reports/FBrf0030988)</t>
        </is>
      </c>
      <c r="F23" t="inlineStr"/>
      <c r="G23" t="inlineStr"/>
      <c r="H23" t="inlineStr"/>
    </row>
    <row r="24">
      <c r="A24">
        <f>HYPERLINK("https://www.ebi.ac.uk/ols/ontologies/fbbt/terms?iri=http://purl.obolibrary.org/obo/FBbt_00001904","FBbt:00001904")</f>
        <v/>
      </c>
      <c r="B24" t="inlineStr">
        <is>
          <t>embryonic/larval specialised Malpighian tubule cell</t>
        </is>
      </c>
      <c r="C24" t="inlineStr">
        <is>
          <t>larval specialised Malpighian tubule cell</t>
        </is>
      </c>
      <c r="D24" t="inlineStr">
        <is>
          <t>Specialised cell of the embryonic/larval Malpighian tubules.</t>
        </is>
      </c>
      <c r="E24" t="inlineStr"/>
      <c r="F24" t="inlineStr"/>
      <c r="G24" t="inlineStr"/>
      <c r="H24" t="inlineStr"/>
    </row>
    <row r="25">
      <c r="A25">
        <f>HYPERLINK("https://www.ebi.ac.uk/ols/ontologies/fbbt/terms?iri=http://purl.obolibrary.org/obo/FBbt_00005728","FBbt:00005728")</f>
        <v/>
      </c>
      <c r="B25" t="inlineStr">
        <is>
          <t>adult Malpighian tubule segment</t>
        </is>
      </c>
      <c r="C25" t="inlineStr">
        <is>
          <t>None</t>
        </is>
      </c>
      <c r="D25" t="inlineStr">
        <is>
          <t>Malpighian tubule segment of the adult.</t>
        </is>
      </c>
      <c r="E25" t="inlineStr"/>
      <c r="F25" t="inlineStr"/>
      <c r="G25" t="inlineStr"/>
      <c r="H25" t="inlineStr"/>
    </row>
    <row r="26">
      <c r="A26">
        <f>HYPERLINK("https://www.ebi.ac.uk/ols/ontologies/fbbt/terms?iri=http://purl.obolibrary.org/obo/FBbt_00005727","FBbt:00005727")</f>
        <v/>
      </c>
      <c r="B26" t="inlineStr">
        <is>
          <t>adult anterior Malpighian tubule</t>
        </is>
      </c>
      <c r="C26" t="inlineStr">
        <is>
          <t>None</t>
        </is>
      </c>
      <c r="D26" t="inlineStr">
        <is>
          <t>Malpighian tubule attached to the right hand side of the adult alimentary canal and lying in an anterior orientation (Wessing and Eichelberg, 1978).</t>
        </is>
      </c>
      <c r="E26" t="inlineStr">
        <is>
          <t>Wessing and Eichelberg, 1978, Ashburner, Wright, 1978-1980 c: 1--42 (flybase.org/reports/FBrf0030988)</t>
        </is>
      </c>
      <c r="F26" t="inlineStr"/>
      <c r="G26" t="inlineStr"/>
      <c r="H26" t="inlineStr"/>
    </row>
    <row r="27">
      <c r="A27">
        <f>HYPERLINK("https://www.ebi.ac.uk/ols/ontologies/fbbt/terms?iri=http://purl.obolibrary.org/obo/FBbt_00001899","FBbt:00001899")</f>
        <v/>
      </c>
      <c r="B27" t="inlineStr">
        <is>
          <t>embryonic/larval Malpighian tubule segment</t>
        </is>
      </c>
      <c r="C27" t="inlineStr">
        <is>
          <t>larval Malpighian tubule segment</t>
        </is>
      </c>
      <c r="D27" t="inlineStr">
        <is>
          <t>Malpighian tubule segment of the embryo/larva.</t>
        </is>
      </c>
      <c r="E27" t="inlineStr"/>
      <c r="F27" t="inlineStr"/>
      <c r="G27" t="inlineStr"/>
      <c r="H27" t="inlineStr"/>
    </row>
    <row r="28">
      <c r="A28">
        <f>HYPERLINK("https://www.ebi.ac.uk/ols/ontologies/fbbt/terms?iri=http://purl.obolibrary.org/obo/FBbt_00001897","FBbt:00001897")</f>
        <v/>
      </c>
      <c r="B28" t="inlineStr">
        <is>
          <t>embryonic/larval posterior Malpighian tubule</t>
        </is>
      </c>
      <c r="C28" t="inlineStr">
        <is>
          <t>larval posterior Malpighian tubule</t>
        </is>
      </c>
      <c r="D28" t="inlineStr">
        <is>
          <t>Malpighian tubule lying in a posterior orientation (Wessing and Eichelberg, 1978).</t>
        </is>
      </c>
      <c r="E28" t="inlineStr">
        <is>
          <t>Wessing and Eichelberg, 1978, Ashburner, Wright, 1978-1980 c: 1--42 (flybase.org/reports/FBrf0030988)</t>
        </is>
      </c>
      <c r="F28" t="inlineStr"/>
      <c r="G28" t="inlineStr"/>
      <c r="H28" t="inlineStr"/>
    </row>
    <row r="29">
      <c r="A29">
        <f>HYPERLINK("https://www.ebi.ac.uk/ols/ontologies/fbbt/terms?iri=http://purl.obolibrary.org/obo/FBbt_00001898","FBbt:00001898")</f>
        <v/>
      </c>
      <c r="B29" t="inlineStr">
        <is>
          <t>embryonic/larval anterior Malpighian tubule</t>
        </is>
      </c>
      <c r="C29" t="inlineStr">
        <is>
          <t>larval anterior Malpighian tubule</t>
        </is>
      </c>
      <c r="D29" t="inlineStr">
        <is>
          <t>Malpighian tubule attached to the right hand side of the alimentary canal and lying in an anterior orientation (Wessing and Eichelberg, 1978).</t>
        </is>
      </c>
      <c r="E29" t="inlineStr">
        <is>
          <t>Wessing and Eichelberg, 1978, Ashburner, Wright, 1978-1980 c: 1--42 (flybase.org/reports/FBrf0030988)</t>
        </is>
      </c>
      <c r="F29" t="inlineStr"/>
      <c r="G29" t="inlineStr"/>
      <c r="H29" t="inlineStr"/>
    </row>
    <row r="30">
      <c r="A30">
        <f>HYPERLINK("https://www.ebi.ac.uk/ols/ontologies/fbbt/terms?iri=http://purl.obolibrary.org/obo/FBbt_00110863","FBbt:00110863")</f>
        <v/>
      </c>
      <c r="B30" t="inlineStr">
        <is>
          <t>embryonic Malpighian tubule tiny cell</t>
        </is>
      </c>
      <c r="C30" t="inlineStr">
        <is>
          <t>None</t>
        </is>
      </c>
      <c r="D30" t="inlineStr">
        <is>
          <t>Tiny cell of the embryonic Malpighian tubules.</t>
        </is>
      </c>
      <c r="E30" t="inlineStr"/>
      <c r="F30" t="inlineStr"/>
      <c r="G30" t="inlineStr"/>
      <c r="H30" t="inlineStr"/>
    </row>
    <row r="31">
      <c r="A31">
        <f>HYPERLINK("https://www.ebi.ac.uk/ols/ontologies/fbbt/terms?iri=http://purl.obolibrary.org/obo/FBbt_00005645","FBbt:00005645")</f>
        <v/>
      </c>
      <c r="B31" t="inlineStr">
        <is>
          <t>embryonic Malpighian tubule Type II cell</t>
        </is>
      </c>
      <c r="C31" t="inlineStr">
        <is>
          <t>Malpighian tubule stellate cell; SC</t>
        </is>
      </c>
      <c r="D31" t="inlineStr">
        <is>
          <t>Type II cell of the embryonic Malpighian tubules. These cells show a cuboidal-shaped morphology.</t>
        </is>
      </c>
      <c r="E31" t="inlineStr">
        <is>
          <t>Denholm, 2013, Organogenesis 9(1): 40--54 (flybase.org/reports/FBrf0222532)</t>
        </is>
      </c>
      <c r="F31" t="inlineStr"/>
      <c r="G31" t="inlineStr"/>
      <c r="H31" t="inlineStr"/>
    </row>
    <row r="32">
      <c r="A32">
        <f>HYPERLINK("https://www.ebi.ac.uk/ols/ontologies/fbbt/terms?iri=http://purl.obolibrary.org/obo/FBbt_00005644","FBbt:00005644")</f>
        <v/>
      </c>
      <c r="B32" t="inlineStr">
        <is>
          <t>embryonic Malpighian tubule Type I cell</t>
        </is>
      </c>
      <c r="C32" t="inlineStr">
        <is>
          <t>Malpighian tubule principal cell; PC</t>
        </is>
      </c>
      <c r="D32" t="inlineStr">
        <is>
          <t>Type I cell of the embryonic Malpighian tubules.</t>
        </is>
      </c>
      <c r="E32" t="inlineStr"/>
      <c r="F32" t="inlineStr"/>
      <c r="G32" t="inlineStr"/>
      <c r="H32" t="inlineStr"/>
    </row>
    <row r="33">
      <c r="A33">
        <f>HYPERLINK("https://www.ebi.ac.uk/ols/ontologies/fbbt/terms?iri=http://purl.obolibrary.org/obo/FBbt_00005638","FBbt:00005638")</f>
        <v/>
      </c>
      <c r="B33" t="inlineStr">
        <is>
          <t>embryonic initial segment of Malpighian tubule</t>
        </is>
      </c>
      <c r="C33" t="inlineStr">
        <is>
          <t>None</t>
        </is>
      </c>
      <c r="D33" t="inlineStr">
        <is>
          <t>Distal segment of the embryonic Malpighian tubule.</t>
        </is>
      </c>
      <c r="E33" t="inlineStr"/>
      <c r="F33" t="inlineStr"/>
      <c r="G33" t="inlineStr"/>
      <c r="H33" t="inlineStr"/>
    </row>
    <row r="34">
      <c r="A34">
        <f>HYPERLINK("https://www.ebi.ac.uk/ols/ontologies/fbbt/terms?iri=http://purl.obolibrary.org/obo/FBbt_00110862","FBbt:00110862")</f>
        <v/>
      </c>
      <c r="B34" t="inlineStr">
        <is>
          <t>adult Malpighian tubule tiny cell</t>
        </is>
      </c>
      <c r="C34" t="inlineStr">
        <is>
          <t>None</t>
        </is>
      </c>
      <c r="D34" t="inlineStr">
        <is>
          <t>Tiny cell of the adult Malpighian tubules.</t>
        </is>
      </c>
      <c r="E34" t="inlineStr"/>
      <c r="F34" t="inlineStr"/>
      <c r="G34" t="inlineStr"/>
      <c r="H34" t="inlineStr"/>
    </row>
    <row r="35">
      <c r="A35">
        <f>HYPERLINK("https://www.ebi.ac.uk/ols/ontologies/fbbt/terms?iri=http://purl.obolibrary.org/obo/FBbt_00005639","FBbt:00005639")</f>
        <v/>
      </c>
      <c r="B35" t="inlineStr">
        <is>
          <t>embryonic transitional segment of Malpighian tubule</t>
        </is>
      </c>
      <c r="C35" t="inlineStr">
        <is>
          <t>None</t>
        </is>
      </c>
      <c r="D35" t="inlineStr">
        <is>
          <t>Second most distal segment of the embryonic Malpighian tubule.</t>
        </is>
      </c>
      <c r="E35" t="inlineStr"/>
      <c r="F35" t="inlineStr"/>
      <c r="G35" t="inlineStr"/>
      <c r="H35" t="inlineStr"/>
    </row>
    <row r="36">
      <c r="A36">
        <f>HYPERLINK("https://www.ebi.ac.uk/ols/ontologies/fbbt/terms?iri=http://purl.obolibrary.org/obo/FBbt_00005643","FBbt:00005643")</f>
        <v/>
      </c>
      <c r="B36" t="inlineStr">
        <is>
          <t>embryonic Malpighian tubule tip cell</t>
        </is>
      </c>
      <c r="C36" t="inlineStr">
        <is>
          <t>None</t>
        </is>
      </c>
      <c r="D36" t="inlineStr">
        <is>
          <t>Tip cell of the embryonic Malpighian tubule.</t>
        </is>
      </c>
      <c r="E36" t="inlineStr"/>
      <c r="F36" t="inlineStr"/>
      <c r="G36" t="inlineStr"/>
      <c r="H36" t="inlineStr"/>
    </row>
    <row r="37">
      <c r="A37">
        <f>HYPERLINK("https://www.ebi.ac.uk/ols/ontologies/fbbt/terms?iri=http://purl.obolibrary.org/obo/FBbt_00005641","FBbt:00005641")</f>
        <v/>
      </c>
      <c r="B37" t="inlineStr">
        <is>
          <t>embryonic ureter</t>
        </is>
      </c>
      <c r="C37" t="inlineStr">
        <is>
          <t>None</t>
        </is>
      </c>
      <c r="D37" t="inlineStr">
        <is>
          <t>Proximal segment connecting a pair of Malpighian tubules to the alimentary canal in the embryo. The ureter is surrounded by longitudinal and circular muscles.</t>
        </is>
      </c>
      <c r="E37" t="inlineStr">
        <is>
          <t>Wessing and Eichelberg, 1978, Ashburner, Wright, 1978-1980 c: 1--42 (flybase.org/reports/FBrf0030988)</t>
        </is>
      </c>
      <c r="F37" t="inlineStr"/>
      <c r="G37" t="inlineStr"/>
      <c r="H37" t="inlineStr"/>
    </row>
    <row r="38">
      <c r="A38">
        <f>HYPERLINK("https://www.ebi.ac.uk/ols/ontologies/fbbt/terms?iri=http://purl.obolibrary.org/obo/FBbt_00005640","FBbt:00005640")</f>
        <v/>
      </c>
      <c r="B38" t="inlineStr">
        <is>
          <t>embryonic main segment of Malpighian tubule</t>
        </is>
      </c>
      <c r="C38" t="inlineStr">
        <is>
          <t>None</t>
        </is>
      </c>
      <c r="D38" t="inlineStr">
        <is>
          <t>Third most distal segment of the embryonic Malpighian tubule.</t>
        </is>
      </c>
      <c r="E38" t="inlineStr"/>
      <c r="F38" t="inlineStr"/>
      <c r="G38" t="inlineStr"/>
      <c r="H38" t="inlineStr"/>
    </row>
    <row r="39">
      <c r="A39">
        <f>HYPERLINK("https://www.ebi.ac.uk/ols/ontologies/fbbt/terms?iri=http://purl.obolibrary.org/obo/FBbt_00001905","FBbt:00001905")</f>
        <v/>
      </c>
      <c r="B39" t="inlineStr">
        <is>
          <t>embryonic/larval Malpighian tubule tip cell</t>
        </is>
      </c>
      <c r="C39" t="inlineStr">
        <is>
          <t>larval Malpighian tubule tip cell</t>
        </is>
      </c>
      <c r="D39" t="inlineStr">
        <is>
          <t>Tip cell of the embryonic/larval Malpighian tubule.</t>
        </is>
      </c>
      <c r="E39" t="inlineStr"/>
      <c r="F39" t="inlineStr"/>
      <c r="G39" t="inlineStr"/>
      <c r="H39" t="inlineStr"/>
    </row>
    <row r="40">
      <c r="A40">
        <f>HYPERLINK("https://www.ebi.ac.uk/ols/ontologies/fbbt/terms?iri=http://purl.obolibrary.org/obo/FBbt_00110864","FBbt:00110864")</f>
        <v/>
      </c>
      <c r="B40" t="inlineStr">
        <is>
          <t>embryonic/larval Malpighian tubule tiny cell</t>
        </is>
      </c>
      <c r="C40" t="inlineStr">
        <is>
          <t>larval Malpighian tubule tiny cell</t>
        </is>
      </c>
      <c r="D40" t="inlineStr">
        <is>
          <t>Tiny cell of the embryonic/larval Malpighian tubules.</t>
        </is>
      </c>
      <c r="E40" t="inlineStr"/>
      <c r="F40" t="inlineStr"/>
      <c r="G40" t="inlineStr"/>
      <c r="H40" t="inlineStr"/>
    </row>
    <row r="41">
      <c r="A41">
        <f>HYPERLINK("https://www.ebi.ac.uk/ols/ontologies/fbbt/terms?iri=http://purl.obolibrary.org/obo/FBbt_00001906","FBbt:00001906")</f>
        <v/>
      </c>
      <c r="B41" t="inlineStr">
        <is>
          <t>embryonic/larval Malpighian tubule Type I cell</t>
        </is>
      </c>
      <c r="C41" t="inlineStr">
        <is>
          <t>Malpighian tubule principal cell; PC; larval Malpighian tubule Type I cell</t>
        </is>
      </c>
      <c r="D41" t="inlineStr">
        <is>
          <t>Type I cell of the embryonic/larval Malpighian tubules.</t>
        </is>
      </c>
      <c r="E41" t="inlineStr"/>
      <c r="F41" t="inlineStr"/>
      <c r="G41" t="inlineStr"/>
      <c r="H41" t="inlineStr"/>
    </row>
    <row r="42">
      <c r="A42">
        <f>HYPERLINK("https://www.ebi.ac.uk/ols/ontologies/fbbt/terms?iri=http://purl.obolibrary.org/obo/FBbt_00001900","FBbt:00001900")</f>
        <v/>
      </c>
      <c r="B42" t="inlineStr">
        <is>
          <t>embryonic/larval initial segment of Malpighian tubule</t>
        </is>
      </c>
      <c r="C42" t="inlineStr">
        <is>
          <t>larval initial segment of Malpighian tubule</t>
        </is>
      </c>
      <c r="D42" t="inlineStr">
        <is>
          <t>Distal segment of the embryonic/larval Malpighian tubule. The initial segment of the larva is bigger than in the adult.</t>
        </is>
      </c>
      <c r="E42" t="inlineStr">
        <is>
          <t>Denholm, 2013, Organogenesis 9(1): 40--54 (flybase.org/reports/FBrf0222532)</t>
        </is>
      </c>
      <c r="F42" t="inlineStr"/>
      <c r="G42" t="inlineStr"/>
      <c r="H42" t="inlineStr"/>
    </row>
    <row r="43">
      <c r="A43">
        <f>HYPERLINK("https://www.ebi.ac.uk/ols/ontologies/fbbt/terms?iri=http://purl.obolibrary.org/obo/FBbt_00001903","FBbt:00001903")</f>
        <v/>
      </c>
      <c r="B43" t="inlineStr">
        <is>
          <t>embryonic/larval ureter</t>
        </is>
      </c>
      <c r="C43" t="inlineStr">
        <is>
          <t>larval ureter</t>
        </is>
      </c>
      <c r="D43" t="inlineStr">
        <is>
          <t>Proximal segment connecting a pair of Malpighian tubules to the alimentary canal in the embryo/larva. The ureter is surrounded by longitudinal and circular muscles.</t>
        </is>
      </c>
      <c r="E43" t="inlineStr">
        <is>
          <t>Wessing and Eichelberg, 1978, Ashburner, Wright, 1978-1980 c: 1--42 (flybase.org/reports/FBrf0030988)</t>
        </is>
      </c>
      <c r="F43" t="inlineStr"/>
      <c r="G43" t="inlineStr"/>
      <c r="H43" t="inlineStr"/>
    </row>
    <row r="44">
      <c r="A44">
        <f>HYPERLINK("https://www.ebi.ac.uk/ols/ontologies/fbbt/terms?iri=http://purl.obolibrary.org/obo/FBbt_00001901","FBbt:00001901")</f>
        <v/>
      </c>
      <c r="B44" t="inlineStr">
        <is>
          <t>embryonic/larval transitional segment of Malpighian tubule</t>
        </is>
      </c>
      <c r="C44" t="inlineStr">
        <is>
          <t>larval transitional segment of Malpighian tubule</t>
        </is>
      </c>
      <c r="D44" t="inlineStr">
        <is>
          <t>Second most distal segment of the embryonic/larval Malpighian tubule.</t>
        </is>
      </c>
      <c r="E44" t="inlineStr"/>
      <c r="F44" t="inlineStr"/>
      <c r="G44" t="inlineStr"/>
      <c r="H44" t="inlineStr"/>
    </row>
    <row r="45">
      <c r="A45">
        <f>HYPERLINK("https://www.ebi.ac.uk/ols/ontologies/fbbt/terms?iri=http://purl.obolibrary.org/obo/FBbt_00001902","FBbt:00001902")</f>
        <v/>
      </c>
      <c r="B45" t="inlineStr">
        <is>
          <t>embryonic/larval main segment of Malpighian tubule</t>
        </is>
      </c>
      <c r="C45" t="inlineStr">
        <is>
          <t>larval main segment of Malpighian tubule</t>
        </is>
      </c>
      <c r="D45" t="inlineStr">
        <is>
          <t>Third most distal segment of the embryonic/larval Malpighian tubule.</t>
        </is>
      </c>
      <c r="E45" t="inlineStr"/>
      <c r="F45" t="inlineStr"/>
      <c r="G45" t="inlineStr"/>
      <c r="H45" t="inlineStr"/>
    </row>
    <row r="46">
      <c r="A46">
        <f>HYPERLINK("https://www.ebi.ac.uk/ols/ontologies/fbbt/terms?iri=http://purl.obolibrary.org/obo/FBbt_00005729","FBbt:00005729")</f>
        <v/>
      </c>
      <c r="B46" t="inlineStr">
        <is>
          <t>adult initial segment of Malpighian tubule</t>
        </is>
      </c>
      <c r="C46" t="inlineStr">
        <is>
          <t>None</t>
        </is>
      </c>
      <c r="D46" t="inlineStr">
        <is>
          <t>Distal segment of the adult Malpighian tubule. The initial segment of the adult is smaller than in the larva.</t>
        </is>
      </c>
      <c r="E46" t="inlineStr">
        <is>
          <t>Denholm, 2013, Organogenesis 9(1): 40--54 (flybase.org/reports/FBrf0222532)</t>
        </is>
      </c>
      <c r="F46" t="inlineStr"/>
      <c r="G46" t="inlineStr"/>
      <c r="H46" t="inlineStr"/>
    </row>
    <row r="47">
      <c r="A47">
        <f>HYPERLINK("https://www.ebi.ac.uk/ols/ontologies/fbbt/terms?iri=http://purl.obolibrary.org/obo/FBbt_00001907","FBbt:00001907")</f>
        <v/>
      </c>
      <c r="B47" t="inlineStr">
        <is>
          <t>embryonic/larval Malpighian tubule Type II cell</t>
        </is>
      </c>
      <c r="C47" t="inlineStr">
        <is>
          <t>larval Malpighian tubule Type II cell; Malpighian tubule stellate cell; SC</t>
        </is>
      </c>
      <c r="D47" t="inlineStr">
        <is>
          <t>Type II cell of the embryonic/larval Malpighian tubules. These cells show a cuboidal-shaped morphology.</t>
        </is>
      </c>
      <c r="E47" t="inlineStr">
        <is>
          <t>Denholm, 2013, Organogenesis 9(1): 40--54 (flybase.org/reports/FBrf0222532)</t>
        </is>
      </c>
      <c r="F47" t="inlineStr"/>
      <c r="G47" t="inlineStr"/>
      <c r="H47" t="inlineStr"/>
    </row>
    <row r="48">
      <c r="A48">
        <f>HYPERLINK("https://www.ebi.ac.uk/ols/ontologies/fbbt/terms?iri=http://purl.obolibrary.org/obo/FBbt_00005730","FBbt:00005730")</f>
        <v/>
      </c>
      <c r="B48" t="inlineStr">
        <is>
          <t>adult transitional segment of Malpighian tubule</t>
        </is>
      </c>
      <c r="C48" t="inlineStr">
        <is>
          <t>None</t>
        </is>
      </c>
      <c r="D48" t="inlineStr">
        <is>
          <t>Second most distal segment of the adult Malpighian tubule.</t>
        </is>
      </c>
      <c r="E48" t="inlineStr"/>
      <c r="F48" t="inlineStr"/>
      <c r="G48" t="inlineStr"/>
      <c r="H48" t="inlineStr"/>
    </row>
    <row r="49">
      <c r="A49">
        <f>HYPERLINK("https://www.ebi.ac.uk/ols/ontologies/fbbt/terms?iri=http://purl.obolibrary.org/obo/FBbt_00005732","FBbt:00005732")</f>
        <v/>
      </c>
      <c r="B49" t="inlineStr">
        <is>
          <t>adult ureter</t>
        </is>
      </c>
      <c r="C49" t="inlineStr">
        <is>
          <t>None</t>
        </is>
      </c>
      <c r="D49" t="inlineStr">
        <is>
          <t>Proximal segment connecting a pair of Malpighian tubules to the alimentary canal in the adult. The ureter is surrounded by longitudinal and circular muscles.</t>
        </is>
      </c>
      <c r="E49" t="inlineStr">
        <is>
          <t>Wessing and Eichelberg, 1978, Ashburner, Wright, 1978-1980 c: 1--42 (flybase.org/reports/FBrf0030988); Dow and Davies, 2003, Physiol. Rev. 83(3): 687--729 (flybase.org/reports/FBrf0160493)</t>
        </is>
      </c>
      <c r="F49" t="inlineStr"/>
      <c r="G49" t="inlineStr"/>
      <c r="H49" t="inlineStr"/>
    </row>
    <row r="50">
      <c r="A50">
        <f>HYPERLINK("https://www.ebi.ac.uk/ols/ontologies/fbbt/terms?iri=http://purl.obolibrary.org/obo/FBbt_00005731","FBbt:00005731")</f>
        <v/>
      </c>
      <c r="B50" t="inlineStr">
        <is>
          <t>adult main segment of Malpighian tubule</t>
        </is>
      </c>
      <c r="C50" t="inlineStr">
        <is>
          <t>None</t>
        </is>
      </c>
      <c r="D50" t="inlineStr">
        <is>
          <t>Third most distal segment of the adult Malpighian tubule.</t>
        </is>
      </c>
      <c r="E50" t="inlineStr"/>
      <c r="F50" t="inlineStr"/>
      <c r="G50" t="inlineStr"/>
      <c r="H50" t="inlineStr"/>
    </row>
    <row r="51">
      <c r="A51">
        <f>HYPERLINK("https://www.ebi.ac.uk/ols/ontologies/fbbt/terms?iri=http://purl.obolibrary.org/obo/FBbt_00005736","FBbt:00005736")</f>
        <v/>
      </c>
      <c r="B51" t="inlineStr">
        <is>
          <t>adult Malpighian tubule Type II cell</t>
        </is>
      </c>
      <c r="C51" t="inlineStr">
        <is>
          <t>SC; Malpighian tubule stellate cell</t>
        </is>
      </c>
      <c r="D51" t="inlineStr">
        <is>
          <t>Type II cell of the adult Malpighian tubules. These cells show a bar-shaped morphology in the initial and transitional segments and stellate-shaped morphology in the main segment.</t>
        </is>
      </c>
      <c r="E51" t="inlineStr">
        <is>
          <t>Denholm, 2013, Organogenesis 9(1): 40--54 (flybase.org/reports/FBrf0222532)</t>
        </is>
      </c>
      <c r="F51" t="inlineStr"/>
      <c r="G51" t="inlineStr"/>
      <c r="H51" t="inlineStr"/>
    </row>
    <row r="52">
      <c r="A52">
        <f>HYPERLINK("https://www.ebi.ac.uk/ols/ontologies/fbbt/terms?iri=http://purl.obolibrary.org/obo/FBbt_00005735","FBbt:00005735")</f>
        <v/>
      </c>
      <c r="B52" t="inlineStr">
        <is>
          <t>adult Malpighian tubule Type I cell</t>
        </is>
      </c>
      <c r="C52" t="inlineStr">
        <is>
          <t>Malpighian tubule principal cell; PC</t>
        </is>
      </c>
      <c r="D52" t="inlineStr">
        <is>
          <t>Type I cell of the adult Malpighian tubules.</t>
        </is>
      </c>
      <c r="E52" t="inlineStr"/>
      <c r="F52" t="inlineStr"/>
      <c r="G52" t="inlineStr"/>
      <c r="H52" t="inlineStr"/>
    </row>
    <row r="53">
      <c r="A53">
        <f>HYPERLINK("https://www.ebi.ac.uk/ols/ontologies/fbbt/terms?iri=http://purl.obolibrary.org/obo/FBbt_00005734","FBbt:00005734")</f>
        <v/>
      </c>
      <c r="B53" t="inlineStr">
        <is>
          <t>adult Malpighian tubule tip cell</t>
        </is>
      </c>
      <c r="C53" t="inlineStr">
        <is>
          <t>None</t>
        </is>
      </c>
      <c r="D53" t="inlineStr">
        <is>
          <t>Tip cell of the adult Malpighian tubule. The tip cell of the adult anterior tubules makes contact with alary muscles of the heart, whereas the tip cell of the posterior tubules contacts the a9 hindgut visceral nerve on the surface of the hindgut.</t>
        </is>
      </c>
      <c r="E53" t="inlineStr">
        <is>
          <t>Denholm, 2013, Organogenesis 9(1): 40--54 (flybase.org/reports/FBrf0222532)</t>
        </is>
      </c>
      <c r="F53" t="inlineStr"/>
      <c r="G53" t="inlineStr"/>
      <c r="H53"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2019-09-10T11:50:46Z</dcterms:created>
  <dcterms:modified xsi:type="dcterms:W3CDTF">2019-09-10T11:50:46Z</dcterms:modified>
</cp:coreProperties>
</file>