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70"/>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HYPERLINK("https://www.ebi.ac.uk/ols/ontologies/fbbt/terms?iri=http://purl.obolibrary.org/obo/FBbt_00047169","FBbt:00047169")</f>
        <v/>
      </c>
      <c r="B2" t="inlineStr">
        <is>
          <t>embryonic/larval hindgut epithelium</t>
        </is>
      </c>
      <c r="C2" t="inlineStr">
        <is>
          <t>None</t>
        </is>
      </c>
      <c r="D2" t="inlineStr">
        <is>
          <t>Region of the embryonic/larval gut epithelium of ectodermal origin. Lines the embryonic/larval hindgut.</t>
        </is>
      </c>
      <c r="E2" t="inlineStr">
        <is>
          <t>Lemaitre and Miguel-Aliaga, 2013, A. Rev. Genet. 47: 377--404 (flybase.org/reports/FBrf0223413)</t>
        </is>
      </c>
      <c r="F2" t="inlineStr"/>
      <c r="G2" t="inlineStr"/>
      <c r="H2" t="inlineStr"/>
    </row>
    <row r="3">
      <c r="A3">
        <f>HYPERLINK("https://www.ebi.ac.uk/ols/ontologies/fbbt/terms?iri=http://purl.obolibrary.org/obo/FBbt_00002667","FBbt:00002667")</f>
        <v/>
      </c>
      <c r="B3" t="inlineStr">
        <is>
          <t>anteroventral group sensillum V1</t>
        </is>
      </c>
      <c r="C3" t="inlineStr">
        <is>
          <t>None</t>
        </is>
      </c>
      <c r="D3" t="inlineStr">
        <is>
          <t>Multiply innervated sensillum of the anteroventral group of the larval pharynx. It has a single pore, plugged with amorphous material and is innervated by 9 dendrites in three groups, each group within a cuticular sheath.</t>
        </is>
      </c>
      <c r="E3" t="inlineStr">
        <is>
          <t>Singh and Singh, 1984, Int. J. Insect Morph. Embryol. 13(4): 255--273 (flybase.org/reports/FBrf0074007)</t>
        </is>
      </c>
      <c r="F3" t="inlineStr"/>
      <c r="G3" t="inlineStr"/>
      <c r="H3" t="inlineStr"/>
    </row>
    <row r="4">
      <c r="A4">
        <f>HYPERLINK("https://www.ebi.ac.uk/ols/ontologies/fbbt/terms?iri=http://purl.obolibrary.org/obo/FBbt_00001859","FBbt:00001859")</f>
        <v/>
      </c>
      <c r="B4" t="inlineStr">
        <is>
          <t>outer layer of dorsal pouch</t>
        </is>
      </c>
      <c r="C4" t="inlineStr">
        <is>
          <t>None</t>
        </is>
      </c>
      <c r="D4" t="inlineStr">
        <is>
          <t>Dorsal epidermal layer of the embryonic/larval dorsal pouch.</t>
        </is>
      </c>
      <c r="E4" t="inlineStr">
        <is>
          <t>Jurgens et al., 1986, Rouxs Arch. Dev. Biol. 195(6): 359--377 (flybase.org/reports/FBrf0045366)</t>
        </is>
      </c>
      <c r="F4" t="inlineStr"/>
      <c r="G4" t="inlineStr"/>
      <c r="H4" t="inlineStr"/>
    </row>
    <row r="5">
      <c r="A5">
        <f>HYPERLINK("https://www.ebi.ac.uk/ols/ontologies/fbbt/terms?iri=http://purl.obolibrary.org/obo/FBbt_00002665","FBbt:00002665")</f>
        <v/>
      </c>
      <c r="B5" t="inlineStr">
        <is>
          <t>hypopharyngeal organ</t>
        </is>
      </c>
      <c r="C5" t="inlineStr">
        <is>
          <t>posterior pharyngeal sensilla; pps; hpo; PPS; posterior pharyngeal sense organ; Organ X</t>
        </is>
      </c>
      <c r="D5" t="inlineStr">
        <is>
          <t>Multiply innervated sensillum, composed of an anterior and a posterior sensillum, located on the floor of the larval pharynx. It is innervated by 3 or 4 neurons whose axons join an anteriorly directed bundle that joins the labral nerve.</t>
        </is>
      </c>
      <c r="E5" t="inlineStr">
        <is>
          <t>Jurgens et al., 1986, Rouxs Arch. Dev. Biol. 195(6): 359--377 (flybase.org/reports/FBrf0045366); Singh and Singh, 1984, Int. J. Insect Morph. Embryol. 13(4): 255--273 (flybase.org/reports/FBrf0074007); Schmidt-Ott et al., 1994, Proc. Natl. Acad. Sci. U.S.A. 91(18): 8363--8367 (flybase.org/reports/FBrf0075072); Campos-Ortega and Hartenstein, 1997, The embryonic development of Drosophila melanogaster. 2nd ed. (flybase.org/reports/FBrf0089570)</t>
        </is>
      </c>
      <c r="F5" t="inlineStr"/>
      <c r="G5" t="inlineStr"/>
      <c r="H5" t="inlineStr"/>
    </row>
    <row r="6">
      <c r="A6">
        <f>HYPERLINK("https://www.ebi.ac.uk/ols/ontologies/fbbt/terms?iri=http://purl.obolibrary.org/obo/FBbt_00111642","FBbt:00111642")</f>
        <v/>
      </c>
      <c r="B6" t="inlineStr">
        <is>
          <t>dorsal fold medial sensillum</t>
        </is>
      </c>
      <c r="C6" t="inlineStr">
        <is>
          <t>DFM</t>
        </is>
      </c>
      <c r="D6" t="inlineStr">
        <is>
          <t>Sensillum of the medial group, located on the internal dorsal fold of the larval pharynx. There are three of these, found on either sides of the vertical midplane.</t>
        </is>
      </c>
      <c r="E6" t="inlineStr">
        <is>
          <t>Singh and Singh, 1984, Int. J. Insect Morph. Embryol. 13(4): 255--273 (flybase.org/reports/FBrf0074007)</t>
        </is>
      </c>
      <c r="F6" t="inlineStr"/>
      <c r="G6" t="inlineStr"/>
      <c r="H6" t="inlineStr"/>
    </row>
    <row r="7">
      <c r="A7">
        <f>HYPERLINK("https://www.ebi.ac.uk/ols/ontologies/fbbt/terms?iri=http://purl.obolibrary.org/obo/FBbt_00007087","FBbt:00007087")</f>
        <v/>
      </c>
      <c r="B7" t="inlineStr">
        <is>
          <t>embryonic/larval cardial valve</t>
        </is>
      </c>
      <c r="C7" t="inlineStr">
        <is>
          <t>embryonic/larval stomodeal valve; larval cardial valve; embryonic/larval gastric valve</t>
        </is>
      </c>
      <c r="D7" t="inlineStr">
        <is>
          <t>A deep fold of the posterior-most part of the foregut epithelium that is part of the embryonic/larval proventriculus (cardia). It consists of a short neck and a blunt conical head, with the esophageal lumen opening at its apex. It is composed from the two inner layers of the proventriculus.</t>
        </is>
      </c>
      <c r="E7" t="inlineStr">
        <is>
          <t>Miller, 1950, Demerec, 1950: 420--534 (flybase.org/reports/FBrf0007735); King, 1988, J. Morphol. 196(3): 253--282 (flybase.org/reports/FBrf0048518); Skaer, 1993, Bate, Martinez Arias, 1993: 941--1012 (flybase.org/reports/FBrf0064792)</t>
        </is>
      </c>
      <c r="F7" t="inlineStr"/>
      <c r="G7" t="inlineStr"/>
      <c r="H7" t="inlineStr"/>
    </row>
    <row r="8">
      <c r="A8">
        <f>HYPERLINK("https://www.ebi.ac.uk/ols/ontologies/fbbt/terms?iri=http://purl.obolibrary.org/obo/FBbt_00001892","FBbt:00001892")</f>
        <v/>
      </c>
      <c r="B8" t="inlineStr">
        <is>
          <t>embryonic/larval rectum</t>
        </is>
      </c>
      <c r="C8" t="inlineStr">
        <is>
          <t>larval rectum</t>
        </is>
      </c>
      <c r="D8" t="inlineStr">
        <is>
          <t>Posterior-most portion of the embryonic/larval alimentary canal, terminating in the anus.</t>
        </is>
      </c>
      <c r="E8" t="inlineStr">
        <is>
          <t>Skaer, 1993, Bate, Martinez Arias, 1993: 941--1012 (flybase.org/reports/FBrf0064792); Miller, 1950, Demerec, 1950: 468--481 (flybase.org/reports/FBrf0186027)</t>
        </is>
      </c>
      <c r="F8" t="inlineStr"/>
      <c r="G8" t="inlineStr"/>
      <c r="H8" t="inlineStr"/>
    </row>
    <row r="9">
      <c r="A9">
        <f>HYPERLINK("https://www.ebi.ac.uk/ols/ontologies/fbbt/terms?iri=http://purl.obolibrary.org/obo/FBbt_00002674","FBbt:00002674")</f>
        <v/>
      </c>
      <c r="B9" t="inlineStr">
        <is>
          <t>dorsal group sensillum D4</t>
        </is>
      </c>
      <c r="C9" t="inlineStr">
        <is>
          <t>None</t>
        </is>
      </c>
      <c r="D9" t="inlineStr">
        <is>
          <t>Sensillum of the dorsal group of the larval pharynx, innervated by 3 dendrites.</t>
        </is>
      </c>
      <c r="E9" t="inlineStr">
        <is>
          <t>Singh and Singh, 1984, Int. J. Insect Morph. Embryol. 13(4): 255--273 (flybase.org/reports/FBrf0074007)</t>
        </is>
      </c>
      <c r="F9" t="inlineStr"/>
      <c r="G9" t="inlineStr"/>
      <c r="H9" t="inlineStr"/>
    </row>
    <row r="10">
      <c r="A10">
        <f>HYPERLINK("https://www.ebi.ac.uk/ols/ontologies/fbbt/terms?iri=http://purl.obolibrary.org/obo/FBbt_00002675","FBbt:00002675")</f>
        <v/>
      </c>
      <c r="B10" t="inlineStr">
        <is>
          <t>dorsal group sensillum D5</t>
        </is>
      </c>
      <c r="C10" t="inlineStr">
        <is>
          <t>None</t>
        </is>
      </c>
      <c r="D10" t="inlineStr">
        <is>
          <t>Sensillum of the dorsal group of the larval pharynx, innervated by a single dendrite.</t>
        </is>
      </c>
      <c r="E10" t="inlineStr">
        <is>
          <t>Singh and Singh, 1984, Int. J. Insect Morph. Embryol. 13(4): 255--273 (flybase.org/reports/FBrf0074007)</t>
        </is>
      </c>
      <c r="F10" t="inlineStr"/>
      <c r="G10" t="inlineStr"/>
      <c r="H10" t="inlineStr"/>
    </row>
    <row r="11">
      <c r="A11">
        <f>HYPERLINK("https://www.ebi.ac.uk/ols/ontologies/fbbt/terms?iri=http://purl.obolibrary.org/obo/FBbt_00001863","FBbt:00001863")</f>
        <v/>
      </c>
      <c r="B11" t="inlineStr">
        <is>
          <t>hypopharyngeal lobe</t>
        </is>
      </c>
      <c r="C11" t="inlineStr">
        <is>
          <t>None</t>
        </is>
      </c>
      <c r="D11" t="inlineStr">
        <is>
          <t>Protuberance of the procephalon that marks the rudimentary third (intercalary) head segment (Hartenstein, 1993). It first becomes apparent at stage 11 of embryogenesis. This lobe bears the primordium of the hypopharyngeal organ (Jurgens and Hartenstein, 1993).</t>
        </is>
      </c>
      <c r="E11" t="inlineStr">
        <is>
          <t>Jurgens and Hartenstein, 1993, Bate, Martinez Arias, 1993: 687--746 (flybase.org/reports/FBrf0064788); Hartenstein, 1993, Atlas of Drosophila development. (flybase.org/reports/FBrf0064803)</t>
        </is>
      </c>
      <c r="F11" t="inlineStr"/>
      <c r="G11" t="inlineStr"/>
      <c r="H11" t="inlineStr"/>
    </row>
    <row r="12">
      <c r="A12">
        <f>HYPERLINK("https://www.ebi.ac.uk/ols/ontologies/fbbt/terms?iri=http://purl.obolibrary.org/obo/FBbt_00001870","FBbt:00001870")</f>
        <v/>
      </c>
      <c r="B12" t="inlineStr">
        <is>
          <t>embryonic/larval esophagus</t>
        </is>
      </c>
      <c r="C12" t="inlineStr">
        <is>
          <t>larval esophagus; larval oesophagus</t>
        </is>
      </c>
      <c r="D12" t="inlineStr">
        <is>
          <t>Region of the embryonic/larval foregut posterior to the pharynx and anterior to the proventriculus. It has an approximately uniform diameter and is much narrower than the pharynx.</t>
        </is>
      </c>
      <c r="E12" t="inlineStr">
        <is>
          <t>Bodenstein, 1950, Demerec, 1950: 275--367 (flybase.org/reports/FBrf0007733); Campos-Ortega and Hartenstein, 1997, The embryonic development of Drosophila melanogaster. 2nd ed. (flybase.org/reports/FBrf0089570)</t>
        </is>
      </c>
      <c r="F12" t="inlineStr"/>
      <c r="G12" t="inlineStr"/>
      <c r="H12" t="inlineStr"/>
    </row>
    <row r="13">
      <c r="A13">
        <f>HYPERLINK("https://www.ebi.ac.uk/ols/ontologies/fbbt/terms?iri=http://purl.obolibrary.org/obo/FBbt_00005615","FBbt:00005615")</f>
        <v/>
      </c>
      <c r="B13" t="inlineStr">
        <is>
          <t>atrium</t>
        </is>
      </c>
      <c r="C13" t="inlineStr">
        <is>
          <t>mouth cavity</t>
        </is>
      </c>
      <c r="D13" t="inlineStr">
        <is>
          <t>Most anterior stretch of the embryonic/larval foregut. Its posterior boundary, where the pharynx starts is immediately posterior to the openings of the salivary gland ducts.</t>
        </is>
      </c>
      <c r="E13" t="inlineStr">
        <is>
          <t>Campos-Ortega and Hartenstein, 1997, The embryonic development of Drosophila melanogaster. 2nd ed. (flybase.org/reports/FBrf0089570)</t>
        </is>
      </c>
      <c r="F13" t="inlineStr"/>
      <c r="G13" t="inlineStr"/>
      <c r="H13" t="inlineStr"/>
    </row>
    <row r="14">
      <c r="A14">
        <f>HYPERLINK("https://www.ebi.ac.uk/ols/ontologies/fbbt/terms?iri=http://purl.obolibrary.org/obo/FBbt_00001874","FBbt:00001874")</f>
        <v/>
      </c>
      <c r="B14" t="inlineStr">
        <is>
          <t>embryonic/larval proventriculus outer layer</t>
        </is>
      </c>
      <c r="C14" t="inlineStr">
        <is>
          <t>larval proventriculus outer layer; outer wall of the embryonic/larval cardia</t>
        </is>
      </c>
      <c r="D14" t="inlineStr">
        <is>
          <t>Outer layer of the proventriculus (cardia) of the embryo or larva.</t>
        </is>
      </c>
      <c r="E14" t="inlineStr"/>
      <c r="F14" t="inlineStr"/>
      <c r="G14" t="inlineStr"/>
      <c r="H14" t="inlineStr"/>
    </row>
    <row r="15">
      <c r="A15">
        <f>HYPERLINK("https://www.ebi.ac.uk/ols/ontologies/fbbt/terms?iri=http://purl.obolibrary.org/obo/FBbt_00001837","FBbt:00001837")</f>
        <v/>
      </c>
      <c r="B15" t="inlineStr">
        <is>
          <t>midgut imaginal island</t>
        </is>
      </c>
      <c r="C15" t="inlineStr">
        <is>
          <t>midgut imaginal histoblasts</t>
        </is>
      </c>
      <c r="D15" t="inlineStr">
        <is>
          <t>A cluster of adult midgut precursor cells adjacent to the basement membrane of the larval midgut. These clusters are scattered throughout the larval midgut. They form by division of adult midgut precursor cells (FBbt:00000449) during larval stages. There are two such divisions during larval life, producing quartets of cells by the wandering third instar stage. Usually one, but sometimes two peripheral cells extend their processes around the adult midgut precursor that form an imaginal island.</t>
        </is>
      </c>
      <c r="E15" t="inlineStr">
        <is>
          <t>Skaer, 1993, Bate, Martinez Arias, 1993: 941--1012 (flybase.org/reports/FBrf0064792)</t>
        </is>
      </c>
      <c r="F15" t="inlineStr"/>
      <c r="G15" t="inlineStr"/>
      <c r="H15" t="inlineStr"/>
    </row>
    <row r="16">
      <c r="A16">
        <f>HYPERLINK("https://www.ebi.ac.uk/ols/ontologies/fbbt/terms?iri=http://purl.obolibrary.org/obo/FBbt_00002672","FBbt:00002672")</f>
        <v/>
      </c>
      <c r="B16" t="inlineStr">
        <is>
          <t>dorsal group sensillum D2</t>
        </is>
      </c>
      <c r="C16" t="inlineStr">
        <is>
          <t>None</t>
        </is>
      </c>
      <c r="D16" t="inlineStr">
        <is>
          <t>Sensillum of the dorsal group of the larval pharynx, innervated by a single dendrite.</t>
        </is>
      </c>
      <c r="E16" t="inlineStr">
        <is>
          <t>Singh and Singh, 1984, Int. J. Insect Morph. Embryol. 13(4): 255--273 (flybase.org/reports/FBrf0074007)</t>
        </is>
      </c>
      <c r="F16" t="inlineStr"/>
      <c r="G16" t="inlineStr"/>
      <c r="H16" t="inlineStr"/>
    </row>
    <row r="17">
      <c r="A17">
        <f>HYPERLINK("https://www.ebi.ac.uk/ols/ontologies/fbbt/terms?iri=http://purl.obolibrary.org/obo/FBbt_00001895","FBbt:00001895")</f>
        <v/>
      </c>
      <c r="B17" t="inlineStr">
        <is>
          <t>anal slit</t>
        </is>
      </c>
      <c r="C17" t="inlineStr">
        <is>
          <t>None</t>
        </is>
      </c>
      <c r="D17" t="inlineStr">
        <is>
          <t>External opening of the anus.</t>
        </is>
      </c>
      <c r="E17" t="inlineStr"/>
      <c r="F17" t="inlineStr"/>
      <c r="G17" t="inlineStr"/>
      <c r="H17" t="inlineStr"/>
    </row>
    <row r="18">
      <c r="A18">
        <f>HYPERLINK("https://www.ebi.ac.uk/ols/ontologies/fbbt/terms?iri=http://purl.obolibrary.org/obo/FBbt_00001836","FBbt:00001836")</f>
        <v/>
      </c>
      <c r="B18" t="inlineStr">
        <is>
          <t>foregut imaginal ring</t>
        </is>
      </c>
      <c r="C18" t="inlineStr">
        <is>
          <t>proventriculus imaginal ring</t>
        </is>
      </c>
      <c r="D18" t="inlineStr">
        <is>
          <t>Ring of imaginal tissue located in the embryonic/larval gut, at the junction of the foregut and midgut epithelia in the anterior part of the proventriculus. It is the precursor of the posterior region of the adult foregut.</t>
        </is>
      </c>
      <c r="E18" t="inlineStr">
        <is>
          <t>Bodenstein, 1950, Demerec, 1950: 275--367 (flybase.org/reports/FBrf0007733); Skaer, 1993, Bate, Martinez Arias, 1993: 941--1012 (flybase.org/reports/FBrf0064792)</t>
        </is>
      </c>
      <c r="F18" t="inlineStr"/>
      <c r="G18" t="inlineStr"/>
      <c r="H18" t="inlineStr"/>
    </row>
    <row r="19">
      <c r="A19">
        <f>HYPERLINK("https://www.ebi.ac.uk/ols/ontologies/fbbt/terms?iri=http://purl.obolibrary.org/obo/FBbt_00007243","FBbt:00007243")</f>
        <v/>
      </c>
      <c r="B19" t="inlineStr">
        <is>
          <t>embryonic/larval foregut sensillum</t>
        </is>
      </c>
      <c r="C19" t="inlineStr">
        <is>
          <t>larval foregut sensillum</t>
        </is>
      </c>
      <c r="D19" t="inlineStr">
        <is>
          <t>Any sensillum (FBbt:00007152) that is part of some embryonic/larval foregut (FBbt:00001862).</t>
        </is>
      </c>
      <c r="E19" t="inlineStr">
        <is>
          <t>[]</t>
        </is>
      </c>
      <c r="F19" t="inlineStr"/>
      <c r="G19" t="inlineStr"/>
      <c r="H19" t="inlineStr"/>
    </row>
    <row r="20">
      <c r="A20">
        <f>HYPERLINK("https://www.ebi.ac.uk/ols/ontologies/fbbt/terms?iri=http://purl.obolibrary.org/obo/FBbt_00001884","FBbt:00001884")</f>
        <v/>
      </c>
      <c r="B20" t="inlineStr">
        <is>
          <t>embryonic/larval middle midgut</t>
        </is>
      </c>
      <c r="C20" t="inlineStr">
        <is>
          <t>larval middle midgut; mid embryonic/larval midgut; larval acid zone; larval acidic region</t>
        </is>
      </c>
      <c r="D20" t="inlineStr">
        <is>
          <t>Central part of the embryonic/larval midgut. This region is acidic (Filshie et al., 1971; Shanbhag and Tripathi, 2009). The epithelium of the anterior part consists of alternating copper cells and interstitial cells (Poulson and Bowen, 1952; Filshie et al., 1971; Shanbhag and Tripathi, 2009). Immediately posterior to this is a region of large flat cells (Poulson and Waterhouse, 1960). Posterior to this, the most posterior part of the middle midgut consists of iron accumulating cells (Poulson and Bowen, 1952).</t>
        </is>
      </c>
      <c r="E20" t="inlineStr">
        <is>
          <t>Poulson and Bowen, 1952, Chem. Physiol. Nucleus: 161--179 (flybase.org/reports/FBrf0008422); Poulson and Waterhouse, 1960, Aust. J. biol. Sci. 13: 541--567 (flybase.org/reports/FBrf0013091); Filshie et al., 1971, Tissue Cell 3(1): 77--102 (flybase.org/reports/FBrf0023227); Skaer, 1993, Bate, Martinez Arias, 1993: 941--1012 (flybase.org/reports/FBrf0064792); Shanbhag and Tripathi, 2009, J. Exp. Biol. 212(11): 1731--1744 (flybase.org/reports/FBrf0208023)</t>
        </is>
      </c>
      <c r="F20" t="inlineStr"/>
      <c r="G20" t="inlineStr"/>
      <c r="H20" t="inlineStr"/>
    </row>
    <row r="21">
      <c r="A21">
        <f>HYPERLINK("https://www.ebi.ac.uk/ols/ontologies/fbbt/terms?iri=http://purl.obolibrary.org/obo/FBbt_00047110","FBbt:00047110")</f>
        <v/>
      </c>
      <c r="B21" t="inlineStr">
        <is>
          <t>larval caeca region</t>
        </is>
      </c>
      <c r="C21" t="inlineStr">
        <is>
          <t>None</t>
        </is>
      </c>
      <c r="D21" t="inlineStr">
        <is>
          <t>Larval gut region comprising the proventriculus, gastric caeca and anterior midgut.</t>
        </is>
      </c>
      <c r="E21" t="inlineStr">
        <is>
          <t>Overend et al., 2016, Sci. Rep. 6: 27242 (flybase.org/reports/FBrf0232530); http://flyatlas.gla.ac.uk/MidgutAtlas/index.html</t>
        </is>
      </c>
      <c r="F21" t="inlineStr"/>
      <c r="G21" t="inlineStr"/>
      <c r="H21" t="inlineStr"/>
    </row>
    <row r="22">
      <c r="A22">
        <f>HYPERLINK("https://www.ebi.ac.uk/ols/ontologies/fbbt/terms?iri=http://purl.obolibrary.org/obo/FBbt_00047151","FBbt:00047151")</f>
        <v/>
      </c>
      <c r="B22" t="inlineStr">
        <is>
          <t>embryonic/larval midgut epithelium</t>
        </is>
      </c>
      <c r="C22" t="inlineStr">
        <is>
          <t>None</t>
        </is>
      </c>
      <c r="D22" t="inlineStr">
        <is>
          <t>Epithelial monolayer of endodermal origin, which lines the larval midgut and which is overlain by the peritrophic membrane.</t>
        </is>
      </c>
      <c r="E22" t="inlineStr">
        <is>
          <t>Lemaitre and Miguel-Aliaga, 2013, A. Rev. Genet. 47: 377--404 (flybase.org/reports/FBrf0223413)</t>
        </is>
      </c>
      <c r="F22" t="inlineStr"/>
      <c r="G22" t="inlineStr"/>
      <c r="H22" t="inlineStr"/>
    </row>
    <row r="23">
      <c r="A23">
        <f>HYPERLINK("https://www.ebi.ac.uk/ols/ontologies/fbbt/terms?iri=http://purl.obolibrary.org/obo/FBbt_00002673","FBbt:00002673")</f>
        <v/>
      </c>
      <c r="B23" t="inlineStr">
        <is>
          <t>dorsal group sensillum D3</t>
        </is>
      </c>
      <c r="C23" t="inlineStr">
        <is>
          <t>None</t>
        </is>
      </c>
      <c r="D23" t="inlineStr">
        <is>
          <t>Sensillum of the dorsal group of the larval pharynx, innervated by 2 dendrites.</t>
        </is>
      </c>
      <c r="E23" t="inlineStr">
        <is>
          <t>Singh and Singh, 1984, Int. J. Insect Morph. Embryol. 13(4): 255--273 (flybase.org/reports/FBrf0074007)</t>
        </is>
      </c>
      <c r="F23" t="inlineStr"/>
      <c r="G23" t="inlineStr"/>
      <c r="H23" t="inlineStr"/>
    </row>
    <row r="24">
      <c r="A24">
        <f>HYPERLINK("https://www.ebi.ac.uk/ols/ontologies/fbbt/terms?iri=http://purl.obolibrary.org/obo/FBbt_00001883","FBbt:00001883")</f>
        <v/>
      </c>
      <c r="B24" t="inlineStr">
        <is>
          <t>embryonic/larval anterior midgut</t>
        </is>
      </c>
      <c r="C24" t="inlineStr">
        <is>
          <t>anterior embryonic/larval midgut; anterior larval midgut</t>
        </is>
      </c>
      <c r="D24" t="inlineStr">
        <is>
          <t>Anterior region of the embryonic/larval midgut.</t>
        </is>
      </c>
      <c r="E24" t="inlineStr">
        <is>
          <t>Skaer, 1993, Bate, Martinez Arias, 1993: 941--1012 (flybase.org/reports/FBrf0064792); Shanbhag and Tripathi, 2009, J. Exp. Biol. 212(11): 1731--1744 (flybase.org/reports/FBrf0208023)</t>
        </is>
      </c>
      <c r="F24" t="inlineStr"/>
      <c r="G24" t="inlineStr"/>
      <c r="H24" t="inlineStr"/>
    </row>
    <row r="25">
      <c r="A25">
        <f>HYPERLINK("https://www.ebi.ac.uk/ols/ontologies/fbbt/terms?iri=http://purl.obolibrary.org/obo/FBbt_00001841","FBbt:00001841")</f>
        <v/>
      </c>
      <c r="B25" t="inlineStr">
        <is>
          <t>anal imaginal ring</t>
        </is>
      </c>
      <c r="C25" t="inlineStr">
        <is>
          <t>None</t>
        </is>
      </c>
      <c r="D25" t="inlineStr">
        <is>
          <t>Imaginal tissue of the larva from which the adult anus develops.</t>
        </is>
      </c>
      <c r="E25" t="inlineStr">
        <is>
          <t>Skaer, 1993, Bate, Martinez Arias, 1993: 941--1012 (flybase.org/reports/FBrf0064792)</t>
        </is>
      </c>
      <c r="F25" t="inlineStr"/>
      <c r="G25" t="inlineStr"/>
      <c r="H25" t="inlineStr"/>
    </row>
    <row r="26">
      <c r="A26">
        <f>HYPERLINK("https://www.ebi.ac.uk/ols/ontologies/fbbt/terms?iri=http://purl.obolibrary.org/obo/FBbt_00002687","FBbt:00002687")</f>
        <v/>
      </c>
      <c r="B26" t="inlineStr">
        <is>
          <t>anterior pharyngeal organ</t>
        </is>
      </c>
      <c r="C26" t="inlineStr">
        <is>
          <t>apo</t>
        </is>
      </c>
      <c r="D26" t="inlineStr">
        <is>
          <t>Sensillum of the lateral part of the embryonic/larval dorsal pouch (Campos-Ortega and Hartenstein, 1997). It contains a single neuron (first seen at embryonic stage 15) that is located dorsal to Bolwig's nerve (at stages 16-17) and fasciculates with the lateropharyngeal nerve (SN-V).</t>
        </is>
      </c>
      <c r="E26" t="inlineStr">
        <is>
          <t>Schmidt-Ott et al., 1994, Proc. Natl. Acad. Sci. U.S.A. 91(18): 8363--8367 (flybase.org/reports/FBrf0075072); Campos-Ortega and Hartenstein, 1997, The embryonic development of Drosophila melanogaster. 2nd ed. (flybase.org/reports/FBrf0089570)</t>
        </is>
      </c>
      <c r="F26" t="inlineStr"/>
      <c r="G26" t="inlineStr"/>
      <c r="H26" t="inlineStr"/>
    </row>
    <row r="27">
      <c r="A27">
        <f>HYPERLINK("https://www.ebi.ac.uk/ols/ontologies/fbbt/terms?iri=http://purl.obolibrary.org/obo/FBbt_00001840","FBbt:00001840")</f>
        <v/>
      </c>
      <c r="B27" t="inlineStr">
        <is>
          <t>hindgut imaginal ring</t>
        </is>
      </c>
      <c r="C27" t="inlineStr">
        <is>
          <t>None</t>
        </is>
      </c>
      <c r="D27" t="inlineStr">
        <is>
          <t>Ring of imaginal tissue located at the anterior region of the embryonic/larval hindgut, posterior to where the Malpighian tubules join the hindgut, from which the adult hindgut forms. The hindgut imaginal ring cells are densely clustered, appear immature and have little cytoplasm (Murakami and Shiotsuki, 2001).</t>
        </is>
      </c>
      <c r="E27" t="inlineStr">
        <is>
          <t>Skaer, 1993, Bate, Martinez Arias, 1993: 941--1012 (flybase.org/reports/FBrf0064792); Murakami and Shiotsuki, 2001, J. Morphol. 248(2): 144--150 (flybase.org/reports/FBrf0135849)</t>
        </is>
      </c>
      <c r="F27" t="inlineStr"/>
      <c r="G27" t="inlineStr"/>
      <c r="H27" t="inlineStr"/>
    </row>
    <row r="28">
      <c r="A28">
        <f>HYPERLINK("https://www.ebi.ac.uk/ols/ontologies/fbbt/terms?iri=http://purl.obolibrary.org/obo/FBbt_00047165","FBbt:00047165")</f>
        <v/>
      </c>
      <c r="B28" t="inlineStr">
        <is>
          <t>embryonic/larval foregut epithelium</t>
        </is>
      </c>
      <c r="C28" t="inlineStr">
        <is>
          <t>None</t>
        </is>
      </c>
      <c r="D28" t="inlineStr">
        <is>
          <t>Region of the embryonic/larval gut epithelium of ectodermal origin; this lines the esophagus and parts of the proventriculus.</t>
        </is>
      </c>
      <c r="E28" t="inlineStr">
        <is>
          <t>King, 1988, J. Morphol. 196(3): 253--282 (flybase.org/reports/FBrf0048518); Lemaitre and Miguel-Aliaga, 2013, A. Rev. Genet. 47: 377--404 (flybase.org/reports/FBrf0223413)</t>
        </is>
      </c>
      <c r="F28" t="inlineStr"/>
      <c r="G28" t="inlineStr"/>
      <c r="H28" t="inlineStr"/>
    </row>
    <row r="29">
      <c r="A29">
        <f>HYPERLINK("https://www.ebi.ac.uk/ols/ontologies/fbbt/terms?iri=http://purl.obolibrary.org/obo/FBbt_00047113","FBbt:00047113")</f>
        <v/>
      </c>
      <c r="B29" t="inlineStr">
        <is>
          <t>larval midgut alkaline region</t>
        </is>
      </c>
      <c r="C29" t="inlineStr">
        <is>
          <t>None</t>
        </is>
      </c>
      <c r="D29" t="inlineStr">
        <is>
          <t>Posterior part of the larval posterior midgut, pH9.5.</t>
        </is>
      </c>
      <c r="E29" t="inlineStr">
        <is>
          <t>Overend et al., 2016, Sci. Rep. 6: 27242 (flybase.org/reports/FBrf0232530); http://flyatlas.gla.ac.uk/MidgutAtlas/index.html</t>
        </is>
      </c>
      <c r="F29" t="inlineStr"/>
      <c r="G29" t="inlineStr"/>
      <c r="H29" t="inlineStr"/>
    </row>
    <row r="30">
      <c r="A30">
        <f>HYPERLINK("https://www.ebi.ac.uk/ols/ontologies/fbbt/terms?iri=http://purl.obolibrary.org/obo/FBbt_00002647","FBbt:00002647")</f>
        <v/>
      </c>
      <c r="B30" t="inlineStr">
        <is>
          <t>dorsal fold medial sensillum 3</t>
        </is>
      </c>
      <c r="C30" t="inlineStr">
        <is>
          <t>DFM3; medial group of sensillum 3</t>
        </is>
      </c>
      <c r="D30" t="inlineStr">
        <is>
          <t>One of the three sensilla of the dorsal medial fold, located on the internal dorsal fold of the larval pharynx.</t>
        </is>
      </c>
      <c r="E30" t="inlineStr">
        <is>
          <t>Singh and Singh, 1984, Int. J. Insect Morph. Embryol. 13(4): 255--273 (flybase.org/reports/FBrf0074007)</t>
        </is>
      </c>
      <c r="F30" t="inlineStr"/>
      <c r="G30" t="inlineStr"/>
      <c r="H30" t="inlineStr"/>
    </row>
    <row r="31">
      <c r="A31">
        <f>HYPERLINK("https://www.ebi.ac.uk/ols/ontologies/fbbt/terms?iri=http://purl.obolibrary.org/obo/FBbt_00002678","FBbt:00002678")</f>
        <v/>
      </c>
      <c r="B31" t="inlineStr">
        <is>
          <t>laterohypopharyngeal organ</t>
        </is>
      </c>
      <c r="C31" t="inlineStr">
        <is>
          <t>lho</t>
        </is>
      </c>
      <c r="D31" t="inlineStr">
        <is>
          <t>Sensory organ associated with the larval pharynx and connected to the hypopharyngeal nerve.</t>
        </is>
      </c>
      <c r="E31" t="inlineStr">
        <is>
          <t>Schmidt-Ott et al., 1994, Proc. Natl. Acad. Sci. U.S.A. 91(18): 8363--8367 (flybase.org/reports/FBrf0075072); Campos-Ortega and Hartenstein, 1997, The embryonic development of Drosophila melanogaster. 2nd ed. (flybase.org/reports/FBrf0089570)</t>
        </is>
      </c>
      <c r="F31" t="inlineStr"/>
      <c r="G31" t="inlineStr"/>
      <c r="H31" t="inlineStr"/>
    </row>
    <row r="32">
      <c r="A32">
        <f>HYPERLINK("https://www.ebi.ac.uk/ols/ontologies/fbbt/terms?iri=http://purl.obolibrary.org/obo/FBbt_00001860","FBbt:00001860")</f>
        <v/>
      </c>
      <c r="B32" t="inlineStr">
        <is>
          <t>dorsal fold</t>
        </is>
      </c>
      <c r="C32" t="inlineStr">
        <is>
          <t>None</t>
        </is>
      </c>
      <c r="D32" t="inlineStr">
        <is>
          <t>Epidermal structure of the embryo head which is part of the dorsal pouch. It is formed during germ band elongation shortening, at the time when the dorsal ridge moves dorsally to reach the midline and fuse with its complement on the other side. The fold progressively moves over the clypeolabrum and procephalic lobe, advancing from caudal to rostral and from lateral to medial.</t>
        </is>
      </c>
      <c r="E32" t="inlineStr">
        <is>
          <t>Campos-Ortega and Hartenstein, 1985, The Embryonic development of Drosophila melanogaster. (flybase.org/reports/FBrf0041814)</t>
        </is>
      </c>
      <c r="F32" t="inlineStr"/>
      <c r="G32" t="inlineStr"/>
      <c r="H32" t="inlineStr"/>
    </row>
    <row r="33">
      <c r="A33">
        <f>HYPERLINK("https://www.ebi.ac.uk/ols/ontologies/fbbt/terms?iri=http://purl.obolibrary.org/obo/FBbt_00001844","FBbt:00001844")</f>
        <v/>
      </c>
      <c r="B33" t="inlineStr">
        <is>
          <t>embryonic/larval cibarium</t>
        </is>
      </c>
      <c r="C33" t="inlineStr">
        <is>
          <t>larval cibarium; embryonic/larval atrium</t>
        </is>
      </c>
      <c r="D33" t="inlineStr">
        <is>
          <t>Posterior portion of the embryonic/larval pharynx, posterior to the atrium.</t>
        </is>
      </c>
      <c r="E33" t="inlineStr">
        <is>
          <t>Campos-Ortega and Hartenstein, 1985, The Embryonic development of Drosophila melanogaster. (flybase.org/reports/FBrf0041814); Jurgens et al., 1986, Rouxs Arch. Dev. Biol. 195(6): 359--377 (flybase.org/reports/FBrf0045366)</t>
        </is>
      </c>
      <c r="F33" t="inlineStr"/>
      <c r="G33" t="inlineStr"/>
      <c r="H33" t="inlineStr"/>
    </row>
    <row r="34">
      <c r="A34">
        <f>HYPERLINK("https://www.ebi.ac.uk/ols/ontologies/fbbt/terms?iri=http://purl.obolibrary.org/obo/FBbt_00047112","FBbt:00047112")</f>
        <v/>
      </c>
      <c r="B34" t="inlineStr">
        <is>
          <t>larval midgut transition region</t>
        </is>
      </c>
      <c r="C34" t="inlineStr">
        <is>
          <t>None</t>
        </is>
      </c>
      <c r="D34" t="inlineStr">
        <is>
          <t>Middle part of the larval posterior midgut, pH6.</t>
        </is>
      </c>
      <c r="E34" t="inlineStr">
        <is>
          <t>Overend et al., 2016, Sci. Rep. 6: 27242 (flybase.org/reports/FBrf0232530); http://flyatlas.gla.ac.uk/MidgutAtlas/index.html</t>
        </is>
      </c>
      <c r="F34" t="inlineStr"/>
      <c r="G34" t="inlineStr"/>
      <c r="H34" t="inlineStr"/>
    </row>
    <row r="35">
      <c r="A35">
        <f>HYPERLINK("https://www.ebi.ac.uk/ols/ontologies/fbbt/terms?iri=http://purl.obolibrary.org/obo/FBbt_00001876","FBbt:00001876")</f>
        <v/>
      </c>
      <c r="B35" t="inlineStr">
        <is>
          <t>peritrophic mill</t>
        </is>
      </c>
      <c r="C35" t="inlineStr">
        <is>
          <t>proventriculus sphincter</t>
        </is>
      </c>
      <c r="D35" t="inlineStr">
        <is>
          <t>Neck of the proventriculus (cardia), in the posterior region, where it meets the midgut.</t>
        </is>
      </c>
      <c r="E35" t="inlineStr">
        <is>
          <t>Rizki, 1956, J. exp. Zool. 131: 203--222 (flybase.org/reports/FBrf0010887); Skaer, 1993, Bate, Martinez Arias, 1993: 941--1012 (flybase.org/reports/FBrf0064792)</t>
        </is>
      </c>
      <c r="F35" t="inlineStr"/>
      <c r="G35" t="inlineStr"/>
      <c r="H35" t="inlineStr"/>
    </row>
    <row r="36">
      <c r="A36">
        <f>HYPERLINK("https://www.ebi.ac.uk/ols/ontologies/fbbt/terms?iri=http://purl.obolibrary.org/obo/FBbt_00002645","FBbt:00002645")</f>
        <v/>
      </c>
      <c r="B36" t="inlineStr">
        <is>
          <t>dorsal fold medial sensillum 1</t>
        </is>
      </c>
      <c r="C36" t="inlineStr">
        <is>
          <t>medial group of sensillum 1; DFM1</t>
        </is>
      </c>
      <c r="D36" t="inlineStr">
        <is>
          <t>One of the three sensilla of the dorsal medial fold, located on the internal dorsal fold of the larval pharynx.</t>
        </is>
      </c>
      <c r="E36" t="inlineStr">
        <is>
          <t>Singh and Singh, 1984, Int. J. Insect Morph. Embryol. 13(4): 255--273 (flybase.org/reports/FBrf0074007)</t>
        </is>
      </c>
      <c r="F36" t="inlineStr"/>
      <c r="G36" t="inlineStr"/>
      <c r="H36" t="inlineStr"/>
    </row>
    <row r="37">
      <c r="A37">
        <f>HYPERLINK("https://www.ebi.ac.uk/ols/ontologies/fbbt/terms?iri=http://purl.obolibrary.org/obo/FBbt_00001885","FBbt:00001885")</f>
        <v/>
      </c>
      <c r="B37" t="inlineStr">
        <is>
          <t>embryonic/larval posterior midgut</t>
        </is>
      </c>
      <c r="C37" t="inlineStr">
        <is>
          <t>posterior larval midgut; posterior embryonic/larval midgut</t>
        </is>
      </c>
      <c r="D37" t="inlineStr">
        <is>
          <t>Posterior-most portion of the embryonic/larval midgut. The posterior half of this region is highly alkaline (&gt; pH10; Shanbhag and Tripathi, 2009).</t>
        </is>
      </c>
      <c r="E37" t="inlineStr">
        <is>
          <t>Skaer, 1993, Bate, Martinez Arias, 1993: 941--1012 (flybase.org/reports/FBrf0064792); Shanbhag and Tripathi, 2009, J. Exp. Biol. 212(11): 1731--1744 (flybase.org/reports/FBrf0208023)</t>
        </is>
      </c>
      <c r="F37" t="inlineStr"/>
      <c r="G37" t="inlineStr"/>
      <c r="H37" t="inlineStr"/>
    </row>
    <row r="38">
      <c r="A38">
        <f>HYPERLINK("https://www.ebi.ac.uk/ols/ontologies/fbbt/terms?iri=http://purl.obolibrary.org/obo/FBbt_00001872","FBbt:00001872")</f>
        <v/>
      </c>
      <c r="B38" t="inlineStr">
        <is>
          <t>embryonic/larval proventriculus inner layer</t>
        </is>
      </c>
      <c r="C38" t="inlineStr">
        <is>
          <t>larval proventriculus inner layer; inner wall of the embryonic/larval cardia</t>
        </is>
      </c>
      <c r="D38" t="inlineStr">
        <is>
          <t>Inner layer of the proventriculus (cardia) of the embryo or larva.</t>
        </is>
      </c>
      <c r="E38" t="inlineStr"/>
      <c r="F38" t="inlineStr"/>
      <c r="G38" t="inlineStr"/>
      <c r="H38" t="inlineStr"/>
    </row>
    <row r="39">
      <c r="A39">
        <f>HYPERLINK("https://www.ebi.ac.uk/ols/ontologies/fbbt/terms?iri=http://purl.obolibrary.org/obo/FBbt_00001891","FBbt:00001891")</f>
        <v/>
      </c>
      <c r="B39" t="inlineStr">
        <is>
          <t>embryonic/larval hindgut</t>
        </is>
      </c>
      <c r="C39" t="inlineStr">
        <is>
          <t>hindintestine; larval hindgut</t>
        </is>
      </c>
      <c r="D39" t="inlineStr">
        <is>
          <t>Posterior part of the embryonic/larval alimentary canal.</t>
        </is>
      </c>
      <c r="E39" t="inlineStr">
        <is>
          <t>Skaer, 1993, Bate, Martinez Arias, 1993: 941--1012 (flybase.org/reports/FBrf0064792)</t>
        </is>
      </c>
      <c r="F39" t="inlineStr"/>
      <c r="G39" t="inlineStr"/>
      <c r="H39" t="inlineStr"/>
    </row>
    <row r="40">
      <c r="A40">
        <f>HYPERLINK("https://www.ebi.ac.uk/ols/ontologies/fbbt/terms?iri=http://purl.obolibrary.org/obo/FBbt_00002648","FBbt:00002648")</f>
        <v/>
      </c>
      <c r="B40" t="inlineStr">
        <is>
          <t>dorsal fold lateral sensillum DFL</t>
        </is>
      </c>
      <c r="C40" t="inlineStr">
        <is>
          <t>DFL; lateral sensillum DFL</t>
        </is>
      </c>
      <c r="D40" t="inlineStr">
        <is>
          <t>Sensillum of the lateral group, located on the internal dorsal fold of the larval pharynx. There is one of these, found on either side of the vertical midplane.</t>
        </is>
      </c>
      <c r="E40" t="inlineStr">
        <is>
          <t>Singh and Singh, 1984, Int. J. Insect Morph. Embryol. 13(4): 255--273 (flybase.org/reports/FBrf0074007)</t>
        </is>
      </c>
      <c r="F40" t="inlineStr"/>
      <c r="G40" t="inlineStr"/>
      <c r="H40" t="inlineStr"/>
    </row>
    <row r="41">
      <c r="A41">
        <f>HYPERLINK("https://www.ebi.ac.uk/ols/ontologies/fbbt/terms?iri=http://purl.obolibrary.org/obo/FBbt_00001893","FBbt:00001893")</f>
        <v/>
      </c>
      <c r="B41" t="inlineStr">
        <is>
          <t>embryonic/larval anus</t>
        </is>
      </c>
      <c r="C41" t="inlineStr">
        <is>
          <t>larval anus</t>
        </is>
      </c>
      <c r="D41" t="inlineStr">
        <is>
          <t>Posterior opening of the embryonic/larval hindgut.</t>
        </is>
      </c>
      <c r="E41" t="inlineStr"/>
      <c r="F41" t="inlineStr"/>
      <c r="G41" t="inlineStr"/>
      <c r="H41" t="inlineStr"/>
    </row>
    <row r="42">
      <c r="A42">
        <f>HYPERLINK("https://www.ebi.ac.uk/ols/ontologies/fbbt/terms?iri=http://purl.obolibrary.org/obo/FBbt_00002677","FBbt:00002677")</f>
        <v/>
      </c>
      <c r="B42" t="inlineStr">
        <is>
          <t>posteriolateral sensillum V4</t>
        </is>
      </c>
      <c r="C42" t="inlineStr">
        <is>
          <t>None</t>
        </is>
      </c>
      <c r="D42" t="inlineStr">
        <is>
          <t>A sensillum of the larval pharynx that lies posterior to dorsal group of pharyngeal sensilla. It is innervated by 6 dendrites.</t>
        </is>
      </c>
      <c r="E42" t="inlineStr">
        <is>
          <t>Singh and Singh, 1984, Int. J. Insect Morph. Embryol. 13(4): 255--273 (flybase.org/reports/FBrf0074007)</t>
        </is>
      </c>
      <c r="F42" t="inlineStr"/>
      <c r="G42" t="inlineStr"/>
      <c r="H42" t="inlineStr"/>
    </row>
    <row r="43">
      <c r="A43">
        <f>HYPERLINK("https://www.ebi.ac.uk/ols/ontologies/fbbt/terms?iri=http://purl.obolibrary.org/obo/FBbt_00001882","FBbt:00001882")</f>
        <v/>
      </c>
      <c r="B43" t="inlineStr">
        <is>
          <t>embryonic/larval midgut</t>
        </is>
      </c>
      <c r="C43" t="inlineStr">
        <is>
          <t>midintestine; larval midgut</t>
        </is>
      </c>
      <c r="D43" t="inlineStr">
        <is>
          <t>Middle part of the embryonic/larval alimentary canal. The midgut runs from the proventriculus to its posterior end, where it meets the hindgut, immediately anterior to the insertion of the Malpighian tubules. In the larva, there are the 4 gastric caeca at the anterior end.</t>
        </is>
      </c>
      <c r="E43" t="inlineStr">
        <is>
          <t>Skaer, 1993, Bate, Martinez Arias, 1993: 941--1012 (flybase.org/reports/FBrf0064792)</t>
        </is>
      </c>
      <c r="F43" t="inlineStr"/>
      <c r="G43" t="inlineStr"/>
      <c r="H43" t="inlineStr"/>
    </row>
    <row r="44">
      <c r="A44">
        <f>HYPERLINK("https://www.ebi.ac.uk/ols/ontologies/fbbt/terms?iri=http://purl.obolibrary.org/obo/FBbt_00002646","FBbt:00002646")</f>
        <v/>
      </c>
      <c r="B44" t="inlineStr">
        <is>
          <t>dorsal fold medial sensillum 2</t>
        </is>
      </c>
      <c r="C44" t="inlineStr">
        <is>
          <t>DFM2; medial group of sensillum 2</t>
        </is>
      </c>
      <c r="D44" t="inlineStr">
        <is>
          <t>One of the three sensilla of the dorsal medial fold, located on the internal dorsal fold of the larval pharynx.</t>
        </is>
      </c>
      <c r="E44" t="inlineStr">
        <is>
          <t>Singh and Singh, 1984, Int. J. Insect Morph. Embryol. 13(4): 255--273 (flybase.org/reports/FBrf0074007)</t>
        </is>
      </c>
      <c r="F44" t="inlineStr"/>
      <c r="G44" t="inlineStr"/>
      <c r="H44" t="inlineStr"/>
    </row>
    <row r="45">
      <c r="A45">
        <f>HYPERLINK("https://www.ebi.ac.uk/ols/ontologies/fbbt/terms?iri=http://purl.obolibrary.org/obo/FBbt_00001869","FBbt:00001869")</f>
        <v/>
      </c>
      <c r="B45" t="inlineStr">
        <is>
          <t>embryonic/larval hypopharynx</t>
        </is>
      </c>
      <c r="C45" t="inlineStr">
        <is>
          <t>larval hypopharynx</t>
        </is>
      </c>
      <c r="D45" t="inlineStr">
        <is>
          <t>Roof of the embryonic-larval pharynx.</t>
        </is>
      </c>
      <c r="E45" t="inlineStr">
        <is>
          <t>Campos-Ortega and Hartenstein, 1997, The embryonic development of Drosophila melanogaster. 2nd ed. (flybase.org/reports/FBrf0089570)</t>
        </is>
      </c>
      <c r="F45" t="inlineStr"/>
      <c r="G45" t="inlineStr"/>
      <c r="H45" t="inlineStr"/>
    </row>
    <row r="46">
      <c r="A46">
        <f>HYPERLINK("https://www.ebi.ac.uk/ols/ontologies/fbbt/terms?iri=http://purl.obolibrary.org/obo/FBbt_00002668","FBbt:00002668")</f>
        <v/>
      </c>
      <c r="B46" t="inlineStr">
        <is>
          <t>anteroventral group sensillum V2</t>
        </is>
      </c>
      <c r="C46" t="inlineStr">
        <is>
          <t>None</t>
        </is>
      </c>
      <c r="D46" t="inlineStr">
        <is>
          <t>Unidendritic sensillum of the anteroventral group of the larval pharynx located in a pit lateral to V1. It has a tuft of hair at its distal tip and its dendrite has a tubular body.</t>
        </is>
      </c>
      <c r="E46" t="inlineStr">
        <is>
          <t>Singh and Singh, 1984, Int. J. Insect Morph. Embryol. 13(4): 255--273 (flybase.org/reports/FBrf0074007)</t>
        </is>
      </c>
      <c r="F46" t="inlineStr"/>
      <c r="G46" t="inlineStr"/>
      <c r="H46" t="inlineStr"/>
    </row>
    <row r="47">
      <c r="A47">
        <f>HYPERLINK("https://www.ebi.ac.uk/ols/ontologies/fbbt/terms?iri=http://purl.obolibrary.org/obo/FBbt_00001839","FBbt:00001839")</f>
        <v/>
      </c>
      <c r="B47" t="inlineStr">
        <is>
          <t>posterior midgut imaginal island</t>
        </is>
      </c>
      <c r="C47" t="inlineStr">
        <is>
          <t>None</t>
        </is>
      </c>
      <c r="D47" t="inlineStr">
        <is>
          <t>Imaginal island of the posterior midgut.</t>
        </is>
      </c>
      <c r="E47" t="inlineStr"/>
      <c r="F47" t="inlineStr"/>
      <c r="G47" t="inlineStr"/>
      <c r="H47" t="inlineStr"/>
    </row>
    <row r="48">
      <c r="A48">
        <f>HYPERLINK("https://www.ebi.ac.uk/ols/ontologies/fbbt/terms?iri=http://purl.obolibrary.org/obo/FBbt_00047111","FBbt:00047111")</f>
        <v/>
      </c>
      <c r="B48" t="inlineStr">
        <is>
          <t>larval midgut neutral region</t>
        </is>
      </c>
      <c r="C48" t="inlineStr">
        <is>
          <t>None</t>
        </is>
      </c>
      <c r="D48" t="inlineStr">
        <is>
          <t>Anterior part of the larval posterior midgut, pH7.</t>
        </is>
      </c>
      <c r="E48" t="inlineStr">
        <is>
          <t>Overend et al., 2016, Sci. Rep. 6: 27242 (flybase.org/reports/FBrf0232530); http://flyatlas.gla.ac.uk/MidgutAtlas/index.html</t>
        </is>
      </c>
      <c r="F48" t="inlineStr"/>
      <c r="G48" t="inlineStr"/>
      <c r="H48" t="inlineStr"/>
    </row>
    <row r="49">
      <c r="A49">
        <f>HYPERLINK("https://www.ebi.ac.uk/ols/ontologies/fbbt/terms?iri=http://purl.obolibrary.org/obo/FBbt_00002670","FBbt:00002670")</f>
        <v/>
      </c>
      <c r="B49" t="inlineStr">
        <is>
          <t>dorsal group sensillum</t>
        </is>
      </c>
      <c r="C49" t="inlineStr">
        <is>
          <t>dorsal group of sensillum</t>
        </is>
      </c>
      <c r="D49" t="inlineStr">
        <is>
          <t>One of a group of 6 sensilla in the pharynx between the antero-ventral group and posterio-lateral sensillum V4.</t>
        </is>
      </c>
      <c r="E49" t="inlineStr">
        <is>
          <t>Singh and Singh, 1984, Int. J. Insect Morph. Embryol. 13(4): 255--273 (flybase.org/reports/FBrf0074007)</t>
        </is>
      </c>
      <c r="F49" t="inlineStr"/>
      <c r="G49" t="inlineStr"/>
      <c r="H49" t="inlineStr"/>
    </row>
    <row r="50">
      <c r="A50">
        <f>HYPERLINK("https://www.ebi.ac.uk/ols/ontologies/fbbt/terms?iri=http://purl.obolibrary.org/obo/FBbt_00001867","FBbt:00001867")</f>
        <v/>
      </c>
      <c r="B50" t="inlineStr">
        <is>
          <t>pharyngeal bar</t>
        </is>
      </c>
      <c r="C50" t="inlineStr">
        <is>
          <t>T-bar; pharyngeal ridge; pharyngeal rib; T rib</t>
        </is>
      </c>
      <c r="D50" t="inlineStr">
        <is>
          <t>Longitudinal chitinous ridge that extends ventrally along the entire length of the floor of the larval pharynx. There are 9 of these folds in third instar larvae and 7 in the second.</t>
        </is>
      </c>
      <c r="E50" t="inlineStr">
        <is>
          <t>Bodenstein, 1950, Demerec, 1950: 275--367 (flybase.org/reports/FBrf0007733); Campos-Ortega and Hartenstein, 1985, The Embryonic development of Drosophila melanogaster. (flybase.org/reports/FBrf0041814); Jurgens et al., 1986, Rouxs Arch. Dev. Biol. 195(6): 359--377 (flybase.org/reports/FBrf0045366)</t>
        </is>
      </c>
      <c r="F50" t="inlineStr"/>
      <c r="G50" t="inlineStr"/>
      <c r="H50" t="inlineStr"/>
    </row>
    <row r="51">
      <c r="A51">
        <f>HYPERLINK("https://www.ebi.ac.uk/ols/ontologies/fbbt/terms?iri=http://purl.obolibrary.org/obo/FBbt_00001862","FBbt:00001862")</f>
        <v/>
      </c>
      <c r="B51" t="inlineStr">
        <is>
          <t>embryonic/larval foregut</t>
        </is>
      </c>
      <c r="C51" t="inlineStr">
        <is>
          <t>foreintestine; larval foregut</t>
        </is>
      </c>
      <c r="D51" t="inlineStr">
        <is>
          <t>Anterior-most part of the embryonic/larval alimentary canal. It opens anteriorly at the mouth and is composed of the atrium (to which the salivary glands are attached), the pharynx, and the esophagus and part of the proventriculus.</t>
        </is>
      </c>
      <c r="E51" t="inlineStr">
        <is>
          <t>Skaer, 1993, Bate, Martinez Arias, 1993: 941--1012 (flybase.org/reports/FBrf0064792)</t>
        </is>
      </c>
      <c r="F51" t="inlineStr"/>
      <c r="G51" t="inlineStr"/>
      <c r="H51" t="inlineStr"/>
    </row>
    <row r="52">
      <c r="A52">
        <f>HYPERLINK("https://www.ebi.ac.uk/ols/ontologies/fbbt/terms?iri=http://purl.obolibrary.org/obo/FBbt_00001868","FBbt:00001868")</f>
        <v/>
      </c>
      <c r="B52" t="inlineStr">
        <is>
          <t>embryonic/larval epipharynx</t>
        </is>
      </c>
      <c r="C52" t="inlineStr">
        <is>
          <t>larval epipharynx</t>
        </is>
      </c>
      <c r="D52" t="inlineStr">
        <is>
          <t>Floor of the embryonic-larval pharynx.</t>
        </is>
      </c>
      <c r="E52" t="inlineStr">
        <is>
          <t>Campos-Ortega and Hartenstein, 1997, The embryonic development of Drosophila melanogaster. 2nd ed. (flybase.org/reports/FBrf0089570)</t>
        </is>
      </c>
      <c r="F52" t="inlineStr"/>
      <c r="G52" t="inlineStr"/>
      <c r="H52" t="inlineStr"/>
    </row>
    <row r="53">
      <c r="A53">
        <f>HYPERLINK("https://www.ebi.ac.uk/ols/ontologies/fbbt/terms?iri=http://purl.obolibrary.org/obo/FBbt_00002686","FBbt:00002686")</f>
        <v/>
      </c>
      <c r="B53" t="inlineStr">
        <is>
          <t>papilla organ</t>
        </is>
      </c>
      <c r="C53" t="inlineStr">
        <is>
          <t>pao</t>
        </is>
      </c>
      <c r="D53" t="inlineStr">
        <is>
          <t>Multiply innervated sensillum of the lateral atrial wall of the larval foregut.</t>
        </is>
      </c>
      <c r="E53" t="inlineStr">
        <is>
          <t>Campos-Ortega and Hartenstein, 1997, The embryonic development of Drosophila melanogaster. 2nd ed. (flybase.org/reports/FBrf0089570)</t>
        </is>
      </c>
      <c r="F53" t="inlineStr"/>
      <c r="G53" t="inlineStr"/>
      <c r="H53" t="inlineStr"/>
    </row>
    <row r="54">
      <c r="A54">
        <f>HYPERLINK("https://www.ebi.ac.uk/ols/ontologies/fbbt/terms?iri=http://purl.obolibrary.org/obo/FBbt_00002671","FBbt:00002671")</f>
        <v/>
      </c>
      <c r="B54" t="inlineStr">
        <is>
          <t>dorsal group sensillum D1</t>
        </is>
      </c>
      <c r="C54" t="inlineStr">
        <is>
          <t>None</t>
        </is>
      </c>
      <c r="D54" t="inlineStr">
        <is>
          <t>Sensillum of the dorsal group of the larval pharynx, innervated by 2 dendrites.</t>
        </is>
      </c>
      <c r="E54" t="inlineStr">
        <is>
          <t>Singh and Singh, 1984, Int. J. Insect Morph. Embryol. 13(4): 255--273 (flybase.org/reports/FBrf0074007)</t>
        </is>
      </c>
      <c r="F54" t="inlineStr"/>
      <c r="G54" t="inlineStr"/>
      <c r="H54" t="inlineStr"/>
    </row>
    <row r="55">
      <c r="A55">
        <f>HYPERLINK("https://www.ebi.ac.uk/ols/ontologies/fbbt/terms?iri=http://purl.obolibrary.org/obo/FBbt_00001857","FBbt:00001857")</f>
        <v/>
      </c>
      <c r="B55" t="inlineStr">
        <is>
          <t>embryonic/larval dorsal pouch</t>
        </is>
      </c>
      <c r="C55" t="inlineStr">
        <is>
          <t>larval dorsal pouch</t>
        </is>
      </c>
      <c r="D55" t="inlineStr">
        <is>
          <t>Pouch shaped epidermal structure in the embryonic and larval head formed by the movement of the dorsal fold. The embryonic dorsal pouch incorporates the acron and dorsal regions of the head segment. In the larva, it branches dorsally from the larval atrium, just behind the mouth. It contains the dorsal section of the cephalopharyngeal skeleton (dorsal bridge and dorsal arms).</t>
        </is>
      </c>
      <c r="E55" t="inlineStr">
        <is>
          <t>Campos-Ortega and Hartenstein, 1985, The Embryonic development of Drosophila melanogaster. (flybase.org/reports/FBrf0041814); Jurgens et al., 1986, Rouxs Arch. Dev. Biol. 195(6): 359--377 (flybase.org/reports/FBrf0045366); Campos-Ortega and Hartenstein, 1997, The embryonic development of Drosophila melanogaster. 2nd ed. (flybase.org/reports/FBrf0089570)</t>
        </is>
      </c>
      <c r="F55" t="inlineStr"/>
      <c r="G55" t="inlineStr"/>
      <c r="H55" t="inlineStr"/>
    </row>
    <row r="56">
      <c r="A56">
        <f>HYPERLINK("https://www.ebi.ac.uk/ols/ontologies/fbbt/terms?iri=http://purl.obolibrary.org/obo/FBbt_00001875","FBbt:00001875")</f>
        <v/>
      </c>
      <c r="B56" t="inlineStr">
        <is>
          <t>embryonic/larval peritrophic membrane</t>
        </is>
      </c>
      <c r="C56" t="inlineStr">
        <is>
          <t>peritrophic matrix; larval peritrophic membrane</t>
        </is>
      </c>
      <c r="D56" t="inlineStr">
        <is>
          <t>Peritrophic membrane of the embryo and larva.</t>
        </is>
      </c>
      <c r="E56" t="inlineStr"/>
      <c r="F56" t="inlineStr"/>
      <c r="G56" t="inlineStr"/>
      <c r="H56" t="inlineStr"/>
    </row>
    <row r="57">
      <c r="A57">
        <f>HYPERLINK("https://www.ebi.ac.uk/ols/ontologies/fbbt/terms?iri=http://purl.obolibrary.org/obo/FBbt_00001838","FBbt:00001838")</f>
        <v/>
      </c>
      <c r="B57" t="inlineStr">
        <is>
          <t>anterior midgut imaginal island</t>
        </is>
      </c>
      <c r="C57" t="inlineStr">
        <is>
          <t>None</t>
        </is>
      </c>
      <c r="D57" t="inlineStr">
        <is>
          <t>Imaginal island of the anterior midgut.</t>
        </is>
      </c>
      <c r="E57" t="inlineStr"/>
      <c r="F57" t="inlineStr"/>
      <c r="G57" t="inlineStr"/>
      <c r="H57" t="inlineStr"/>
    </row>
    <row r="58">
      <c r="A58">
        <f>HYPERLINK("https://www.ebi.ac.uk/ols/ontologies/fbbt/terms?iri=http://purl.obolibrary.org/obo/FBbt_00002666","FBbt:00002666")</f>
        <v/>
      </c>
      <c r="B58" t="inlineStr">
        <is>
          <t>anteroventral group sensillum</t>
        </is>
      </c>
      <c r="C58" t="inlineStr">
        <is>
          <t>None</t>
        </is>
      </c>
      <c r="D58" t="inlineStr">
        <is>
          <t>One of a group of three sensilla in the anterior of the pharynx.</t>
        </is>
      </c>
      <c r="E58" t="inlineStr">
        <is>
          <t>Singh and Singh, 1984, Int. J. Insect Morph. Embryol. 13(4): 255--273 (flybase.org/reports/FBrf0074007)</t>
        </is>
      </c>
      <c r="F58" t="inlineStr"/>
      <c r="G58" t="inlineStr"/>
      <c r="H58" t="inlineStr"/>
    </row>
    <row r="59">
      <c r="A59">
        <f>HYPERLINK("https://www.ebi.ac.uk/ols/ontologies/fbbt/terms?iri=http://purl.obolibrary.org/obo/FBbt_00002669","FBbt:00002669")</f>
        <v/>
      </c>
      <c r="B59" t="inlineStr">
        <is>
          <t>anteroventral group sensillum V3</t>
        </is>
      </c>
      <c r="C59" t="inlineStr">
        <is>
          <t>None</t>
        </is>
      </c>
      <c r="D59" t="inlineStr">
        <is>
          <t>Unidendritic sensillum of the anteroventral group of the larval pharynx located in a pit lateral to V1. It has a tuft of hair at its distal tip and its dendrite has a tubular body.</t>
        </is>
      </c>
      <c r="E59" t="inlineStr">
        <is>
          <t>Singh and Singh, 1984, Int. J. Insect Morph. Embryol. 13(4): 255--273 (flybase.org/reports/FBrf0074007)</t>
        </is>
      </c>
      <c r="F59" t="inlineStr"/>
      <c r="G59" t="inlineStr"/>
      <c r="H59" t="inlineStr"/>
    </row>
    <row r="60">
      <c r="A60">
        <f>HYPERLINK("https://www.ebi.ac.uk/ols/ontologies/fbbt/terms?iri=http://purl.obolibrary.org/obo/FBbt_00002641","FBbt:00002641")</f>
        <v/>
      </c>
      <c r="B60" t="inlineStr">
        <is>
          <t>buccal tree</t>
        </is>
      </c>
      <c r="C60" t="inlineStr">
        <is>
          <t>None</t>
        </is>
      </c>
      <c r="D60" t="inlineStr">
        <is>
          <t>Innervated cuticular specialization just inside the larval mouth.</t>
        </is>
      </c>
      <c r="E60" t="inlineStr">
        <is>
          <t>Kankel et al., 1980, Ashburner, Wright, 1978-1980 d: 295--368 (flybase.org/reports/FBrf0034076)</t>
        </is>
      </c>
      <c r="F60" t="inlineStr"/>
      <c r="G60" t="inlineStr"/>
      <c r="H60" t="inlineStr"/>
    </row>
    <row r="61">
      <c r="A61">
        <f>HYPERLINK("https://www.ebi.ac.uk/ols/ontologies/fbbt/terms?iri=http://purl.obolibrary.org/obo/FBbt_00047159","FBbt:00047159")</f>
        <v/>
      </c>
      <c r="B61" t="inlineStr">
        <is>
          <t>embryonic/larval pylorus</t>
        </is>
      </c>
      <c r="C61" t="inlineStr">
        <is>
          <t>embryonic/larval small intestine</t>
        </is>
      </c>
      <c r="D61" t="inlineStr">
        <is>
          <t>Anterior component of the larval hindgut. This region has a thick cuticular layer and well-developed sphincter muscles.</t>
        </is>
      </c>
      <c r="E61" t="inlineStr">
        <is>
          <t>Murakami and Shiotsuki, 2001, J. Morphol. 248(2): 144--150 (flybase.org/reports/FBrf0135849); Lengyel and Iwaki, 2002, Dev. Biol. 243(1): 1--19 (flybase.org/reports/FBrf0144803)</t>
        </is>
      </c>
      <c r="F61" t="inlineStr"/>
      <c r="G61" t="inlineStr"/>
      <c r="H61" t="inlineStr"/>
    </row>
    <row r="62">
      <c r="A62">
        <f>HYPERLINK("https://www.ebi.ac.uk/ols/ontologies/fbbt/terms?iri=http://purl.obolibrary.org/obo/FBbt_00002676","FBbt:00002676")</f>
        <v/>
      </c>
      <c r="B62" t="inlineStr">
        <is>
          <t>dorsal group sensillum D6</t>
        </is>
      </c>
      <c r="C62" t="inlineStr">
        <is>
          <t>None</t>
        </is>
      </c>
      <c r="D62" t="inlineStr">
        <is>
          <t>Sensillum of the dorsal group of the larval pharynx, innervated by a single dendrite.</t>
        </is>
      </c>
      <c r="E62" t="inlineStr">
        <is>
          <t>Singh and Singh, 1984, Int. J. Insect Morph. Embryol. 13(4): 255--273 (flybase.org/reports/FBrf0074007)</t>
        </is>
      </c>
      <c r="F62" t="inlineStr"/>
      <c r="G62" t="inlineStr"/>
      <c r="H62" t="inlineStr"/>
    </row>
    <row r="63">
      <c r="A63">
        <f>HYPERLINK("https://www.ebi.ac.uk/ols/ontologies/fbbt/terms?iri=http://purl.obolibrary.org/obo/FBbt_00001871","FBbt:00001871")</f>
        <v/>
      </c>
      <c r="B63" t="inlineStr">
        <is>
          <t>embryonic/larval proventriculus</t>
        </is>
      </c>
      <c r="C63" t="inlineStr">
        <is>
          <t>embryonic proventriculus; embryonic/larval cardiac valve; embryonic/larval gastric valve; embryonic/larval cardia; larval proventriculus</t>
        </is>
      </c>
      <c r="D63" t="inlineStr">
        <is>
          <t>Proventriculus (cardia) of the embryo or larva.</t>
        </is>
      </c>
      <c r="E63" t="inlineStr"/>
      <c r="F63" t="inlineStr"/>
      <c r="G63" t="inlineStr"/>
      <c r="H63" t="inlineStr"/>
    </row>
    <row r="64">
      <c r="A64">
        <f>HYPERLINK("https://www.ebi.ac.uk/ols/ontologies/fbbt/terms?iri=http://purl.obolibrary.org/obo/FBbt_00047161","FBbt:00047161")</f>
        <v/>
      </c>
      <c r="B64" t="inlineStr">
        <is>
          <t>embryonic/larval ileum</t>
        </is>
      </c>
      <c r="C64" t="inlineStr">
        <is>
          <t>embryonic/larval large intestine; embryonic/larval anterior hindgut</t>
        </is>
      </c>
      <c r="D64" t="inlineStr">
        <is>
          <t>Long middle section of the larval hindgut, between the pylorus and the rectum. This region has distinct dorsal and ventral sections with different gene expression patterns, these sections are separated by hindgut boundary cells.</t>
        </is>
      </c>
      <c r="E64" t="inlineStr">
        <is>
          <t>Murakami and Shiotsuki, 2001, J. Morphol. 248(2): 144--150 (flybase.org/reports/FBrf0135849); Lengyel and Iwaki, 2002, Dev. Biol. 243(1): 1--19 (flybase.org/reports/FBrf0144803); Fox and Spradling, 2009, Cell Stem Cell 5(3): 290--297 (flybase.org/reports/FBrf0209061)</t>
        </is>
      </c>
      <c r="F64" t="inlineStr"/>
      <c r="G64" t="inlineStr"/>
      <c r="H64" t="inlineStr"/>
    </row>
    <row r="65">
      <c r="A65">
        <f>HYPERLINK("https://www.ebi.ac.uk/ols/ontologies/fbbt/terms?iri=http://purl.obolibrary.org/obo/FBbt_00001858","FBbt:00001858")</f>
        <v/>
      </c>
      <c r="B65" t="inlineStr">
        <is>
          <t>inner layer of dorsal pouch</t>
        </is>
      </c>
      <c r="C65" t="inlineStr">
        <is>
          <t>None</t>
        </is>
      </c>
      <c r="D65" t="inlineStr">
        <is>
          <t>Ventral epidermal layer of the embryonic/larval dorsal pouch.</t>
        </is>
      </c>
      <c r="E65" t="inlineStr">
        <is>
          <t>Jurgens et al., 1986, Rouxs Arch. Dev. Biol. 195(6): 359--377 (flybase.org/reports/FBrf0045366)</t>
        </is>
      </c>
      <c r="F65" t="inlineStr"/>
      <c r="G65" t="inlineStr"/>
      <c r="H65" t="inlineStr"/>
    </row>
    <row r="66">
      <c r="A66">
        <f>HYPERLINK("https://www.ebi.ac.uk/ols/ontologies/fbbt/terms?iri=http://purl.obolibrary.org/obo/FBbt_00001873","FBbt:00001873")</f>
        <v/>
      </c>
      <c r="B66" t="inlineStr">
        <is>
          <t>embryonic/larval proventriculus intermediate layer</t>
        </is>
      </c>
      <c r="C66" t="inlineStr">
        <is>
          <t>larval proventriculus recurrent layer; recurrent wall of the embryonic/larval cardia; larval proventriculus intermediate layer; embryonic/larval proventriculus recurrent layer</t>
        </is>
      </c>
      <c r="D66" t="inlineStr">
        <is>
          <t>Intermediate layer of the proventriculus (cardia) of the embryo or larva.</t>
        </is>
      </c>
      <c r="E66" t="inlineStr"/>
      <c r="F66" t="inlineStr"/>
      <c r="G66" t="inlineStr"/>
      <c r="H66" t="inlineStr"/>
    </row>
    <row r="67">
      <c r="A67">
        <f>HYPERLINK("https://www.ebi.ac.uk/ols/ontologies/fbbt/terms?iri=http://purl.obolibrary.org/obo/FBbt_00002688","FBbt:00002688")</f>
        <v/>
      </c>
      <c r="B67" t="inlineStr">
        <is>
          <t>lateropharyngeal organ</t>
        </is>
      </c>
      <c r="C67" t="inlineStr">
        <is>
          <t>lpo</t>
        </is>
      </c>
      <c r="D67" t="inlineStr">
        <is>
          <t>Sensillum of the lateral fold of the dorsal pouch in the larval head. It contains 2 or 3 sensory neurons.</t>
        </is>
      </c>
      <c r="E67" t="inlineStr">
        <is>
          <t>Schmidt-Ott et al., 1994, Proc. Natl. Acad. Sci. U.S.A. 91(18): 8363--8367 (flybase.org/reports/FBrf0075072); Campos-Ortega and Hartenstein, 1997, The embryonic development of Drosophila melanogaster. 2nd ed. (flybase.org/reports/FBrf0089570)</t>
        </is>
      </c>
      <c r="F67" t="inlineStr"/>
      <c r="G67" t="inlineStr"/>
      <c r="H67" t="inlineStr"/>
    </row>
    <row r="68">
      <c r="A68">
        <f>HYPERLINK("https://www.ebi.ac.uk/ols/ontologies/fbbt/terms?iri=http://purl.obolibrary.org/obo/FBbt_00001866","FBbt:00001866")</f>
        <v/>
      </c>
      <c r="B68" t="inlineStr">
        <is>
          <t>embryonic/larval pharynx</t>
        </is>
      </c>
      <c r="C68" t="inlineStr">
        <is>
          <t>larval pharynx</t>
        </is>
      </c>
      <c r="D68" t="inlineStr">
        <is>
          <t>Region of the embryonic/larval foregut between the atrium and the esophagus. It consists of a bulbous epithelial tube associated with an elaborate chitinous skeleton and musculature. The anterior edge of the pharynx is delimited ventrally by the opening of the salivary gland common duct and dorsally by the median tooth of the mouth hooks. The posterior edge is delimited by the narrowing of the foregut that marks the beginning of the esophagus.</t>
        </is>
      </c>
      <c r="E68" t="inlineStr">
        <is>
          <t>Campos-Ortega and Hartenstein, 1997, The embryonic development of Drosophila melanogaster. 2nd ed. (flybase.org/reports/FBrf0089570)</t>
        </is>
      </c>
      <c r="F68" t="inlineStr"/>
      <c r="G68" t="inlineStr"/>
      <c r="H68" t="inlineStr"/>
    </row>
    <row r="69">
      <c r="A69">
        <f>HYPERLINK("https://www.ebi.ac.uk/ols/ontologies/fbbt/terms?iri=http://purl.obolibrary.org/obo/FBbt_00005781","FBbt:00005781")</f>
        <v/>
      </c>
      <c r="B69" t="inlineStr">
        <is>
          <t>gastric caecum</t>
        </is>
      </c>
      <c r="C69" t="inlineStr">
        <is>
          <t>larval gastric caecum; embryonic/larval gastric caecum</t>
        </is>
      </c>
      <c r="D69" t="inlineStr">
        <is>
          <t>Blind sac that branches from the anterior-most region of the embryonic/larva midgut (ventriculus). There are four of these per animal. Their cells have a similar morphology to those of the midgut epithelium.</t>
        </is>
      </c>
      <c r="E69" t="inlineStr">
        <is>
          <t>Bodenstein, 1950, Demerec, 1950: 275--367 (flybase.org/reports/FBrf0007733)</t>
        </is>
      </c>
      <c r="F69" t="inlineStr"/>
      <c r="G69" t="inlineStr"/>
      <c r="H69" t="inlineStr"/>
    </row>
    <row r="70">
      <c r="A70">
        <f>HYPERLINK("https://www.ebi.ac.uk/ols/ontologies/fbbt/terms?iri=http://purl.obolibrary.org/obo/FBbt_00001894","FBbt:00001894")</f>
        <v/>
      </c>
      <c r="B70" t="inlineStr">
        <is>
          <t>embryonic/larval anal pad</t>
        </is>
      </c>
      <c r="C70" t="inlineStr">
        <is>
          <t>anal organ; larval anal pad</t>
        </is>
      </c>
      <c r="D70" t="inlineStr">
        <is>
          <t>Organ consisting of paired symmetrical plates composed of large cuboidal cells, covered in a thin cuticle, and located ventrally on the last segment of the embryo/larva surrounding the anus.</t>
        </is>
      </c>
      <c r="E70" t="inlineStr">
        <is>
          <t>Jarial, 1987, Tissue Cell 19(4): 559--575 (flybase.org/reports/FBrf0047374)</t>
        </is>
      </c>
      <c r="F70" t="inlineStr"/>
      <c r="G70" t="inlineStr"/>
      <c r="H70"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2019-11-21T10:55:09Z</dcterms:created>
  <dcterms:modified xsi:type="dcterms:W3CDTF">2019-11-21T10:55:09Z</dcterms:modified>
</cp:coreProperties>
</file>