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70"/>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HYPERLINK("https://www.ebi.ac.uk/ols/ontologies/fbbt/terms?iri=http://purl.obolibrary.org/obo/FBbt_00001766","FBbt:00001766")</f>
        <v/>
      </c>
      <c r="B2" t="inlineStr">
        <is>
          <t>eye-antennal disc</t>
        </is>
      </c>
      <c r="C2" t="inlineStr">
        <is>
          <t>None</t>
        </is>
      </c>
      <c r="D2" t="inlineStr">
        <is>
          <t>Imaginal disc that, in the adults, gives rise to the eye, antenna, head capsule (including all bristles and external membranes) and the maxillary palps (Cohen, 1993).</t>
        </is>
      </c>
      <c r="E2" t="inlineStr">
        <is>
          <t>Cohen, 1993, Bate, Martinez Arias, 1993: 747--841 (flybase.org/reports/FBrf0064789)</t>
        </is>
      </c>
      <c r="F2" t="inlineStr"/>
      <c r="G2" t="inlineStr"/>
      <c r="H2" t="inlineStr"/>
    </row>
    <row r="3">
      <c r="A3">
        <f>HYPERLINK("https://www.ebi.ac.uk/ols/ontologies/fbbt/terms?iri=http://purl.obolibrary.org/obo/FBbt_00110818","FBbt:00110818")</f>
        <v/>
      </c>
      <c r="B3" t="inlineStr">
        <is>
          <t>presumptive proximal rostral sensillum</t>
        </is>
      </c>
      <c r="C3" t="inlineStr">
        <is>
          <t>None</t>
        </is>
      </c>
      <c r="D3" t="inlineStr">
        <is>
          <t>Region of the lateral eye-antennal disc that will develop into the proximal rostral sensillum.</t>
        </is>
      </c>
      <c r="E3" t="inlineStr">
        <is>
          <t>Bryant, 1978, Ashburner, Wright, 1978-1980 c: 230--335 (flybase.org/reports/FBrf0031004); Haynie and Bryant, 1986, J. exp. Zool. 237: 293--308 (flybase.org/reports/FBrf0044923)</t>
        </is>
      </c>
      <c r="F3" t="inlineStr"/>
      <c r="G3" t="inlineStr"/>
      <c r="H3" t="inlineStr"/>
    </row>
    <row r="4">
      <c r="A4">
        <f>HYPERLINK("https://www.ebi.ac.uk/ols/ontologies/fbbt/terms?iri=http://purl.obolibrary.org/obo/FBbt_00110817","FBbt:00110817")</f>
        <v/>
      </c>
      <c r="B4" t="inlineStr">
        <is>
          <t>presumptive distal rostral sensillum</t>
        </is>
      </c>
      <c r="C4" t="inlineStr">
        <is>
          <t>None</t>
        </is>
      </c>
      <c r="D4" t="inlineStr">
        <is>
          <t>Region of the lateral eye-antennal disc that will develop into the distal rostral sensillum.</t>
        </is>
      </c>
      <c r="E4" t="inlineStr">
        <is>
          <t>Bryant, 1978, Ashburner, Wright, 1978-1980 c: 230--335 (flybase.org/reports/FBrf0031004); Haynie and Bryant, 1986, J. exp. Zool. 237: 293--308 (flybase.org/reports/FBrf0044923)</t>
        </is>
      </c>
      <c r="F4" t="inlineStr"/>
      <c r="G4" t="inlineStr"/>
      <c r="H4" t="inlineStr"/>
    </row>
    <row r="5">
      <c r="A5">
        <f>HYPERLINK("https://www.ebi.ac.uk/ols/ontologies/fbbt/terms?iri=http://purl.obolibrary.org/obo/FBbt_00110815","FBbt:00110815")</f>
        <v/>
      </c>
      <c r="B5" t="inlineStr">
        <is>
          <t>presumptive postoccipital sensillum trichodeum</t>
        </is>
      </c>
      <c r="C5" t="inlineStr">
        <is>
          <t>None</t>
        </is>
      </c>
      <c r="D5" t="inlineStr">
        <is>
          <t>Region of the anterior eye-antennal disc that will develop into the postoccipital sensillum trichodeum.</t>
        </is>
      </c>
      <c r="E5" t="inlineStr">
        <is>
          <t>Bryant, 1978, Ashburner, Wright, 1978-1980 c: 230--335 (flybase.org/reports/FBrf0031004); Haynie and Bryant, 1986, J. exp. Zool. 237: 293--308 (flybase.org/reports/FBrf0044923)</t>
        </is>
      </c>
      <c r="F5" t="inlineStr"/>
      <c r="G5" t="inlineStr"/>
      <c r="H5" t="inlineStr"/>
    </row>
    <row r="6">
      <c r="A6">
        <f>HYPERLINK("https://www.ebi.ac.uk/ols/ontologies/fbbt/terms?iri=http://purl.obolibrary.org/obo/FBbt_00110833","FBbt:00110833")</f>
        <v/>
      </c>
      <c r="B6" t="inlineStr">
        <is>
          <t>presumptive postgenal sensillum</t>
        </is>
      </c>
      <c r="C6" t="inlineStr">
        <is>
          <t>None</t>
        </is>
      </c>
      <c r="D6" t="inlineStr">
        <is>
          <t>Region of the lateral eye-antennal disc that will develop into the postgenal sensilla.</t>
        </is>
      </c>
      <c r="E6" t="inlineStr">
        <is>
          <t>Bryant, 1978, Ashburner, Wright, 1978-1980 c: 230--335 (flybase.org/reports/FBrf0031004); Haynie and Bryant, 1986, J. exp. Zool. 237: 293--308 (flybase.org/reports/FBrf0044923)</t>
        </is>
      </c>
      <c r="F6" t="inlineStr"/>
      <c r="G6" t="inlineStr"/>
      <c r="H6" t="inlineStr"/>
    </row>
    <row r="7">
      <c r="A7">
        <f>HYPERLINK("https://www.ebi.ac.uk/ols/ontologies/fbbt/terms?iri=http://purl.obolibrary.org/obo/FBbt_00110832","FBbt:00110832")</f>
        <v/>
      </c>
      <c r="B7" t="inlineStr">
        <is>
          <t>presumptive ptilinum</t>
        </is>
      </c>
      <c r="C7" t="inlineStr">
        <is>
          <t>None</t>
        </is>
      </c>
      <c r="D7" t="inlineStr">
        <is>
          <t>Region of the medial eye-antennal disc that will develop into the ptilinum.</t>
        </is>
      </c>
      <c r="E7" t="inlineStr">
        <is>
          <t>Haynie and Bryant, 1986, J. exp. Zool. 237: 293--308 (flybase.org/reports/FBrf0044923)</t>
        </is>
      </c>
      <c r="F7" t="inlineStr"/>
      <c r="G7" t="inlineStr"/>
      <c r="H7" t="inlineStr"/>
    </row>
    <row r="8">
      <c r="A8">
        <f>HYPERLINK("https://www.ebi.ac.uk/ols/ontologies/fbbt/terms?iri=http://purl.obolibrary.org/obo/FBbt_00110831","FBbt:00110831")</f>
        <v/>
      </c>
      <c r="B8" t="inlineStr">
        <is>
          <t>presumptive occipital bristle</t>
        </is>
      </c>
      <c r="C8" t="inlineStr">
        <is>
          <t>None</t>
        </is>
      </c>
      <c r="D8" t="inlineStr">
        <is>
          <t>Region of the medial eye-antennal disc that will develop into the occipital bristles.</t>
        </is>
      </c>
      <c r="E8" t="inlineStr">
        <is>
          <t>Haynie and Bryant, 1986, J. exp. Zool. 237: 293--308 (flybase.org/reports/FBrf0044923)</t>
        </is>
      </c>
      <c r="F8" t="inlineStr"/>
      <c r="G8" t="inlineStr"/>
      <c r="H8" t="inlineStr"/>
    </row>
    <row r="9">
      <c r="A9">
        <f>HYPERLINK("https://www.ebi.ac.uk/ols/ontologies/fbbt/terms?iri=http://purl.obolibrary.org/obo/FBbt_00001767","FBbt:00001767")</f>
        <v/>
      </c>
      <c r="B9" t="inlineStr">
        <is>
          <t>antennal disc</t>
        </is>
      </c>
      <c r="C9" t="inlineStr">
        <is>
          <t>None</t>
        </is>
      </c>
      <c r="D9" t="inlineStr">
        <is>
          <t>Posterior portion of the eye-antennal disc. It gives rise to the adult antennal segments and the maxillary palp, as well as contributing to the head capsule.</t>
        </is>
      </c>
      <c r="E9" t="inlineStr">
        <is>
          <t>Cohen, 1993, Bate, Martinez Arias, 1993: 747--841 (flybase.org/reports/FBrf0064789)</t>
        </is>
      </c>
      <c r="F9" t="inlineStr"/>
      <c r="G9" t="inlineStr"/>
      <c r="H9" t="inlineStr"/>
    </row>
    <row r="10">
      <c r="A10">
        <f>HYPERLINK("https://www.ebi.ac.uk/ols/ontologies/fbbt/terms?iri=http://purl.obolibrary.org/obo/FBbt_00001768","FBbt:00001768")</f>
        <v/>
      </c>
      <c r="B10" t="inlineStr">
        <is>
          <t>eye disc</t>
        </is>
      </c>
      <c r="C10" t="inlineStr">
        <is>
          <t>None</t>
        </is>
      </c>
      <c r="D10" t="inlineStr">
        <is>
          <t>Anterior, bulbous portion of the eye-antennal disc that gives rise to the eye as well as contributing to the head capsule (Cohen, 1993).</t>
        </is>
      </c>
      <c r="E10" t="inlineStr">
        <is>
          <t>Cohen, 1993, Bate, Martinez Arias, 1993: 747--841 (flybase.org/reports/FBrf0064789)</t>
        </is>
      </c>
      <c r="F10" t="inlineStr"/>
      <c r="G10" t="inlineStr"/>
      <c r="H10" t="inlineStr"/>
    </row>
    <row r="11">
      <c r="A11">
        <f>HYPERLINK("https://www.ebi.ac.uk/ols/ontologies/fbbt/terms?iri=http://purl.obolibrary.org/obo/FBbt_00111557","FBbt:00111557")</f>
        <v/>
      </c>
      <c r="B11" t="inlineStr">
        <is>
          <t>eye disc anterior compartment</t>
        </is>
      </c>
      <c r="C11" t="inlineStr">
        <is>
          <t>None</t>
        </is>
      </c>
      <c r="D11" t="inlineStr">
        <is>
          <t>The anterior compartment of the eye disc.</t>
        </is>
      </c>
      <c r="E11" t="inlineStr"/>
      <c r="F11" t="inlineStr"/>
      <c r="G11" t="inlineStr"/>
      <c r="H11" t="inlineStr"/>
    </row>
    <row r="12">
      <c r="A12">
        <f>HYPERLINK("https://www.ebi.ac.uk/ols/ontologies/fbbt/terms?iri=http://purl.obolibrary.org/obo/FBbt_00110823","FBbt:00110823")</f>
        <v/>
      </c>
      <c r="B12" t="inlineStr">
        <is>
          <t>presumptive large anterior bristle of antennal segment 2</t>
        </is>
      </c>
      <c r="C12" t="inlineStr">
        <is>
          <t>None</t>
        </is>
      </c>
      <c r="D12" t="inlineStr">
        <is>
          <t>Region of the antennal disc that will develop into the large anterior bristles of antennal segment 2.</t>
        </is>
      </c>
      <c r="E12" t="inlineStr">
        <is>
          <t>Haynie and Bryant, 1986, J. exp. Zool. 237: 293--308 (flybase.org/reports/FBrf0044923)</t>
        </is>
      </c>
      <c r="F12" t="inlineStr"/>
      <c r="G12" t="inlineStr"/>
      <c r="H12" t="inlineStr"/>
    </row>
    <row r="13">
      <c r="A13">
        <f>HYPERLINK("https://www.ebi.ac.uk/ols/ontologies/fbbt/terms?iri=http://purl.obolibrary.org/obo/FBbt_00111556","FBbt:00111556")</f>
        <v/>
      </c>
      <c r="B13" t="inlineStr">
        <is>
          <t>eye disc posterior compartment</t>
        </is>
      </c>
      <c r="C13" t="inlineStr">
        <is>
          <t>None</t>
        </is>
      </c>
      <c r="D13" t="inlineStr">
        <is>
          <t>The posterior compartment of the eye disc.</t>
        </is>
      </c>
      <c r="E13" t="inlineStr"/>
      <c r="F13" t="inlineStr"/>
      <c r="G13" t="inlineStr"/>
      <c r="H13" t="inlineStr"/>
    </row>
    <row r="14">
      <c r="A14">
        <f>HYPERLINK("https://www.ebi.ac.uk/ols/ontologies/fbbt/terms?iri=http://purl.obolibrary.org/obo/FBbt_00110821","FBbt:00110821")</f>
        <v/>
      </c>
      <c r="B14" t="inlineStr">
        <is>
          <t>presumptive posterior tooth bristle of antennal segment 2</t>
        </is>
      </c>
      <c r="C14" t="inlineStr">
        <is>
          <t>None</t>
        </is>
      </c>
      <c r="D14" t="inlineStr">
        <is>
          <t>Region of the antennal disc that will develop into the posterior tooth bristle of antennal segment 2.</t>
        </is>
      </c>
      <c r="E14" t="inlineStr">
        <is>
          <t>Bryant, 1978, Ashburner, Wright, 1978-1980 c: 230--335 (flybase.org/reports/FBrf0031004); Haynie and Bryant, 1986, J. exp. Zool. 237: 293--308 (flybase.org/reports/FBrf0044923)</t>
        </is>
      </c>
      <c r="F14" t="inlineStr"/>
      <c r="G14" t="inlineStr"/>
      <c r="H14" t="inlineStr"/>
    </row>
    <row r="15">
      <c r="A15">
        <f>HYPERLINK("https://www.ebi.ac.uk/ols/ontologies/fbbt/terms?iri=http://purl.obolibrary.org/obo/FBbt_00110825","FBbt:00110825")</f>
        <v/>
      </c>
      <c r="B15" t="inlineStr">
        <is>
          <t>presumptive small anterior bristle of antennal segment 2</t>
        </is>
      </c>
      <c r="C15" t="inlineStr">
        <is>
          <t>None</t>
        </is>
      </c>
      <c r="D15" t="inlineStr">
        <is>
          <t>Region of the antennal disc that will develop into the small anterior bristles of antennal segment 2.</t>
        </is>
      </c>
      <c r="E15" t="inlineStr">
        <is>
          <t>Haynie and Bryant, 1986, J. exp. Zool. 237: 293--308 (flybase.org/reports/FBrf0044923)</t>
        </is>
      </c>
      <c r="F15" t="inlineStr"/>
      <c r="G15" t="inlineStr"/>
      <c r="H15" t="inlineStr"/>
    </row>
    <row r="16">
      <c r="A16">
        <f>HYPERLINK("https://www.ebi.ac.uk/ols/ontologies/fbbt/terms?iri=http://purl.obolibrary.org/obo/FBbt_00111559","FBbt:00111559")</f>
        <v/>
      </c>
      <c r="B16" t="inlineStr">
        <is>
          <t>eye disc ventral compartment</t>
        </is>
      </c>
      <c r="C16" t="inlineStr">
        <is>
          <t>None</t>
        </is>
      </c>
      <c r="D16" t="inlineStr">
        <is>
          <t>The ventral compartment of the eye disc.</t>
        </is>
      </c>
      <c r="E16" t="inlineStr"/>
      <c r="F16" t="inlineStr"/>
      <c r="G16" t="inlineStr"/>
      <c r="H16" t="inlineStr"/>
    </row>
    <row r="17">
      <c r="A17">
        <f>HYPERLINK("https://www.ebi.ac.uk/ols/ontologies/fbbt/terms?iri=http://purl.obolibrary.org/obo/FBbt_00111558","FBbt:00111558")</f>
        <v/>
      </c>
      <c r="B17" t="inlineStr">
        <is>
          <t>eye disc dorsal compartment</t>
        </is>
      </c>
      <c r="C17" t="inlineStr">
        <is>
          <t>None</t>
        </is>
      </c>
      <c r="D17" t="inlineStr">
        <is>
          <t>The dorsal compartment of the eye disc.</t>
        </is>
      </c>
      <c r="E17" t="inlineStr"/>
      <c r="F17" t="inlineStr"/>
      <c r="G17" t="inlineStr"/>
      <c r="H17" t="inlineStr"/>
    </row>
    <row r="18">
      <c r="A18">
        <f>HYPERLINK("https://www.ebi.ac.uk/ols/ontologies/fbbt/terms?iri=http://purl.obolibrary.org/obo/FBbt_00100529","FBbt:00100529")</f>
        <v/>
      </c>
      <c r="B18" t="inlineStr">
        <is>
          <t>embryonic/larval carpet glial cell</t>
        </is>
      </c>
      <c r="C18" t="inlineStr">
        <is>
          <t>None</t>
        </is>
      </c>
      <c r="D18" t="inlineStr">
        <is>
          <t>Very large glial cell of the embryonic/larval eye disc. There are two per eye disc, each covering approximately half of the differentiated part of the disc, with their nuclei generally being found at the posterior end of the imaginal disc, but always posterior to the differentiating neurons. The glial substrate formed by the carpet glia separates the basal-most migrating glia from the more apical ones (Silies et al., 2007). These cells migrate inwards to give rise to the adult carpet glial cells.</t>
        </is>
      </c>
      <c r="E18" t="inlineStr">
        <is>
          <t>Silies et al., 2007, J. Neurosci. 27(48): 13130--13139 (flybase.org/reports/FBrf0201162); Edwards and Meinertzhagen, 2010, Prog. Neurobiol. 90(4): 471--497 (flybase.org/reports/FBrf0210316); Edwards et al., 2012, J. Comp. Neurol. 520(10): 2067--2085 (flybase.org/reports/FBrf0218414)</t>
        </is>
      </c>
      <c r="F18" t="inlineStr"/>
      <c r="G18" t="inlineStr"/>
      <c r="H18" t="inlineStr"/>
    </row>
    <row r="19">
      <c r="A19">
        <f>HYPERLINK("https://www.ebi.ac.uk/ols/ontologies/fbbt/terms?iri=http://purl.obolibrary.org/obo/FBbt_00100521","FBbt:00100521")</f>
        <v/>
      </c>
      <c r="B19" t="inlineStr">
        <is>
          <t>embryonic/larval wrapping glial cell of the eye disc</t>
        </is>
      </c>
      <c r="C19" t="inlineStr">
        <is>
          <t>embryonic/larval wrapping glia of the eye disc; embryonic/larval wrapping glia</t>
        </is>
      </c>
      <c r="D19" t="inlineStr">
        <is>
          <t>Glial cell of the embryonic/larval eye disc that lies above the outgrowing photoreceptor axons and ensheathes bundles of axons extending through the optic stalk (Hummel et al., 2002; Edwards and Hartenstein, 2010). The wrapping glial cells are, in turn, surrounded and wrapped by surface glial cells.</t>
        </is>
      </c>
      <c r="E19" t="inlineStr">
        <is>
          <t>Hummel et al., 2002, Neuron 33(2): 193--203 (flybase.org/reports/FBrf0145174); Silies et al., 2007, J. Neurosci. 27(48): 13130--13139 (flybase.org/reports/FBrf0201162); Edwards and Meinertzhagen, 2010, Prog. Neurobiol. 90(4): 471--497 (flybase.org/reports/FBrf0210316)</t>
        </is>
      </c>
      <c r="F19" t="inlineStr"/>
      <c r="G19" t="inlineStr"/>
      <c r="H19" t="inlineStr"/>
    </row>
    <row r="20">
      <c r="A20">
        <f>HYPERLINK("https://www.ebi.ac.uk/ols/ontologies/fbbt/terms?iri=http://purl.obolibrary.org/obo/FBbt_00110828","FBbt:00110828")</f>
        <v/>
      </c>
      <c r="B20" t="inlineStr">
        <is>
          <t>presumptive dorsal lateral bristle of antennal segment 1</t>
        </is>
      </c>
      <c r="C20" t="inlineStr">
        <is>
          <t>None</t>
        </is>
      </c>
      <c r="D20" t="inlineStr">
        <is>
          <t>Region of the antennal disc that will develop into the dorsal lateral bristle of antennal segment 1.</t>
        </is>
      </c>
      <c r="E20" t="inlineStr">
        <is>
          <t>Haynie and Bryant, 1986, J. exp. Zool. 237: 293--308 (flybase.org/reports/FBrf0044923)</t>
        </is>
      </c>
      <c r="F20" t="inlineStr"/>
      <c r="G20" t="inlineStr"/>
      <c r="H20" t="inlineStr"/>
    </row>
    <row r="21">
      <c r="A21">
        <f>HYPERLINK("https://www.ebi.ac.uk/ols/ontologies/fbbt/terms?iri=http://purl.obolibrary.org/obo/FBbt_00110814","FBbt:00110814")</f>
        <v/>
      </c>
      <c r="B21" t="inlineStr">
        <is>
          <t>presumptive third segment of antenna</t>
        </is>
      </c>
      <c r="C21" t="inlineStr">
        <is>
          <t>None</t>
        </is>
      </c>
      <c r="D21" t="inlineStr">
        <is>
          <t>Region of the antennal disc that will develop into the third segment of the antenna.</t>
        </is>
      </c>
      <c r="E21" t="inlineStr">
        <is>
          <t>Bryant, 1978, Ashburner, Wright, 1978-1980 c: 230--335 (flybase.org/reports/FBrf0031004)</t>
        </is>
      </c>
      <c r="F21" t="inlineStr"/>
      <c r="G21" t="inlineStr"/>
      <c r="H21" t="inlineStr"/>
    </row>
    <row r="22">
      <c r="A22">
        <f>HYPERLINK("https://www.ebi.ac.uk/ols/ontologies/fbbt/terms?iri=http://purl.obolibrary.org/obo/FBbt_00111548","FBbt:00111548")</f>
        <v/>
      </c>
      <c r="B22" t="inlineStr">
        <is>
          <t>antennal disc dorsal compartment</t>
        </is>
      </c>
      <c r="C22" t="inlineStr">
        <is>
          <t>None</t>
        </is>
      </c>
      <c r="D22" t="inlineStr">
        <is>
          <t>The dorsal compartment of the antennal disc.</t>
        </is>
      </c>
      <c r="E22" t="inlineStr"/>
      <c r="F22" t="inlineStr"/>
      <c r="G22" t="inlineStr"/>
      <c r="H22" t="inlineStr"/>
    </row>
    <row r="23">
      <c r="A23">
        <f>HYPERLINK("https://www.ebi.ac.uk/ols/ontologies/fbbt/terms?iri=http://purl.obolibrary.org/obo/FBbt_00110813","FBbt:00110813")</f>
        <v/>
      </c>
      <c r="B23" t="inlineStr">
        <is>
          <t>presumptive second segment of antenna</t>
        </is>
      </c>
      <c r="C23" t="inlineStr">
        <is>
          <t>None</t>
        </is>
      </c>
      <c r="D23" t="inlineStr">
        <is>
          <t>Region of the antennal disc that will develop into the second segment of antenna.</t>
        </is>
      </c>
      <c r="E23" t="inlineStr">
        <is>
          <t>Bryant, 1978, Ashburner, Wright, 1978-1980 c: 230--335 (flybase.org/reports/FBrf0031004)</t>
        </is>
      </c>
      <c r="F23" t="inlineStr"/>
      <c r="G23" t="inlineStr"/>
      <c r="H23" t="inlineStr"/>
    </row>
    <row r="24">
      <c r="A24">
        <f>HYPERLINK("https://www.ebi.ac.uk/ols/ontologies/fbbt/terms?iri=http://purl.obolibrary.org/obo/FBbt_00110812","FBbt:00110812")</f>
        <v/>
      </c>
      <c r="B24" t="inlineStr">
        <is>
          <t>presumptive first segment of antenna</t>
        </is>
      </c>
      <c r="C24" t="inlineStr">
        <is>
          <t>None</t>
        </is>
      </c>
      <c r="D24" t="inlineStr">
        <is>
          <t>Region of the antennal disc that will develop into the first segment of antenna.</t>
        </is>
      </c>
      <c r="E24" t="inlineStr">
        <is>
          <t>Bryant, 1978, Ashburner, Wright, 1978-1980 c: 230--335 (flybase.org/reports/FBrf0031004)</t>
        </is>
      </c>
      <c r="F24" t="inlineStr"/>
      <c r="G24" t="inlineStr"/>
      <c r="H24" t="inlineStr"/>
    </row>
    <row r="25">
      <c r="A25">
        <f>HYPERLINK("https://www.ebi.ac.uk/ols/ontologies/fbbt/terms?iri=http://purl.obolibrary.org/obo/FBbt_00110811","FBbt:00110811")</f>
        <v/>
      </c>
      <c r="B25" t="inlineStr">
        <is>
          <t>presumptive arista</t>
        </is>
      </c>
      <c r="C25" t="inlineStr">
        <is>
          <t>None</t>
        </is>
      </c>
      <c r="D25" t="inlineStr">
        <is>
          <t>Region of the antennal disc that will develop into the arista.</t>
        </is>
      </c>
      <c r="E25" t="inlineStr">
        <is>
          <t>Bryant, 1978, Ashburner, Wright, 1978-1980 c: 230--335 (flybase.org/reports/FBrf0031004)</t>
        </is>
      </c>
      <c r="F25" t="inlineStr"/>
      <c r="G25" t="inlineStr"/>
      <c r="H25" t="inlineStr"/>
    </row>
    <row r="26">
      <c r="A26">
        <f>HYPERLINK("https://www.ebi.ac.uk/ols/ontologies/fbbt/terms?iri=http://purl.obolibrary.org/obo/FBbt_00110816","FBbt:00110816")</f>
        <v/>
      </c>
      <c r="B26" t="inlineStr">
        <is>
          <t>presumptive maxillary palpus</t>
        </is>
      </c>
      <c r="C26" t="inlineStr">
        <is>
          <t>None</t>
        </is>
      </c>
      <c r="D26" t="inlineStr">
        <is>
          <t>Region of the anterior antennal disc that will develop into the maxillary palpus.</t>
        </is>
      </c>
      <c r="E26" t="inlineStr">
        <is>
          <t>Bryant, 1978, Ashburner, Wright, 1978-1980 c: 230--335 (flybase.org/reports/FBrf0031004); Haynie and Bryant, 1986, J. exp. Zool. 237: 293--308 (flybase.org/reports/FBrf0044923)</t>
        </is>
      </c>
      <c r="F26" t="inlineStr"/>
      <c r="G26" t="inlineStr"/>
      <c r="H26" t="inlineStr"/>
    </row>
    <row r="27">
      <c r="A27">
        <f>HYPERLINK("https://www.ebi.ac.uk/ols/ontologies/fbbt/terms?iri=http://purl.obolibrary.org/obo/FBbt_00100530","FBbt:00100530")</f>
        <v/>
      </c>
      <c r="B27" t="inlineStr">
        <is>
          <t>embryonic/larval eye disc marginal glial cell</t>
        </is>
      </c>
      <c r="C27" t="inlineStr">
        <is>
          <t>None</t>
        </is>
      </c>
      <c r="D27" t="inlineStr">
        <is>
          <t>Glial cell located at the margins of the eye disc, showing an elongated, clapboard-like shape (Silies et al., 2007; Edwards and Meinertzhagen, 2010).</t>
        </is>
      </c>
      <c r="E27" t="inlineStr">
        <is>
          <t>Silies et al., 2007, J. Neurosci. 27(48): 13130--13139 (flybase.org/reports/FBrf0201162); Edwards and Meinertzhagen, 2010, Prog. Neurobiol. 90(4): 471--497 (flybase.org/reports/FBrf0210316)</t>
        </is>
      </c>
      <c r="F27" t="inlineStr"/>
      <c r="G27" t="inlineStr"/>
      <c r="H27" t="inlineStr"/>
    </row>
    <row r="28">
      <c r="A28">
        <f>HYPERLINK("https://www.ebi.ac.uk/ols/ontologies/fbbt/terms?iri=http://purl.obolibrary.org/obo/FBbt_00111549","FBbt:00111549")</f>
        <v/>
      </c>
      <c r="B28" t="inlineStr">
        <is>
          <t>antennal disc ventral compartment</t>
        </is>
      </c>
      <c r="C28" t="inlineStr">
        <is>
          <t>None</t>
        </is>
      </c>
      <c r="D28" t="inlineStr">
        <is>
          <t>The ventral compartment of the antennal disc.</t>
        </is>
      </c>
      <c r="E28" t="inlineStr"/>
      <c r="F28" t="inlineStr"/>
      <c r="G28" t="inlineStr"/>
      <c r="H28" t="inlineStr"/>
    </row>
    <row r="29">
      <c r="A29">
        <f>HYPERLINK("https://www.ebi.ac.uk/ols/ontologies/fbbt/terms?iri=http://purl.obolibrary.org/obo/FBbt_00110819","FBbt:00110819")</f>
        <v/>
      </c>
      <c r="B29" t="inlineStr">
        <is>
          <t>presumptive sacculus</t>
        </is>
      </c>
      <c r="C29" t="inlineStr">
        <is>
          <t>None</t>
        </is>
      </c>
      <c r="D29" t="inlineStr">
        <is>
          <t>Region of the antennal disc that will develop into the sacculus.</t>
        </is>
      </c>
      <c r="E29" t="inlineStr">
        <is>
          <t>Haynie and Bryant, 1986, J. exp. Zool. 237: 293--308 (flybase.org/reports/FBrf0044923)</t>
        </is>
      </c>
      <c r="F29" t="inlineStr"/>
      <c r="G29" t="inlineStr"/>
      <c r="H29" t="inlineStr"/>
    </row>
    <row r="30">
      <c r="A30">
        <f>HYPERLINK("https://www.ebi.ac.uk/ols/ontologies/fbbt/terms?iri=http://purl.obolibrary.org/obo/FBbt_00110848","FBbt:00110848")</f>
        <v/>
      </c>
      <c r="B30" t="inlineStr">
        <is>
          <t>presumptive postorbital bristle</t>
        </is>
      </c>
      <c r="C30" t="inlineStr">
        <is>
          <t>None</t>
        </is>
      </c>
      <c r="D30" t="inlineStr">
        <is>
          <t>Region of the lateral eye disc that will develop into the postorbital bristles.</t>
        </is>
      </c>
      <c r="E30" t="inlineStr">
        <is>
          <t>Bryant, 1978, Ashburner, Wright, 1978-1980 c: 230--335 (flybase.org/reports/FBrf0031004); Haynie and Bryant, 1986, J. exp. Zool. 237: 293--308 (flybase.org/reports/FBrf0044923)</t>
        </is>
      </c>
      <c r="F30" t="inlineStr"/>
      <c r="G30" t="inlineStr"/>
      <c r="H30" t="inlineStr"/>
    </row>
    <row r="31">
      <c r="A31">
        <f>HYPERLINK("https://www.ebi.ac.uk/ols/ontologies/fbbt/terms?iri=http://purl.obolibrary.org/obo/FBbt_00110847","FBbt:00110847")</f>
        <v/>
      </c>
      <c r="B31" t="inlineStr">
        <is>
          <t>presumptive vibrissae</t>
        </is>
      </c>
      <c r="C31" t="inlineStr">
        <is>
          <t>None</t>
        </is>
      </c>
      <c r="D31" t="inlineStr">
        <is>
          <t>Region of the lateral eye disc that will develop into the vibrissae.</t>
        </is>
      </c>
      <c r="E31" t="inlineStr">
        <is>
          <t>Bryant, 1978, Ashburner, Wright, 1978-1980 c: 230--335 (flybase.org/reports/FBrf0031004); Haynie and Bryant, 1986, J. exp. Zool. 237: 293--308 (flybase.org/reports/FBrf0044923)</t>
        </is>
      </c>
      <c r="F31" t="inlineStr"/>
      <c r="G31" t="inlineStr"/>
      <c r="H31" t="inlineStr"/>
    </row>
    <row r="32">
      <c r="A32">
        <f>HYPERLINK("https://www.ebi.ac.uk/ols/ontologies/fbbt/terms?iri=http://purl.obolibrary.org/obo/FBbt_00110846","FBbt:00110846")</f>
        <v/>
      </c>
      <c r="B32" t="inlineStr">
        <is>
          <t>presumptive premandibular suture</t>
        </is>
      </c>
      <c r="C32" t="inlineStr">
        <is>
          <t>None</t>
        </is>
      </c>
      <c r="D32" t="inlineStr">
        <is>
          <t>Region of the mediodorsal eye disc that will develop into the premandibular suture.</t>
        </is>
      </c>
      <c r="E32" t="inlineStr">
        <is>
          <t>Bryant, 1978, Ashburner, Wright, 1978-1980 c: 230--335 (flybase.org/reports/FBrf0031004); Haynie and Bryant, 1986, J. exp. Zool. 237: 293--308 (flybase.org/reports/FBrf0044923)</t>
        </is>
      </c>
      <c r="F32" t="inlineStr"/>
      <c r="G32" t="inlineStr"/>
      <c r="H32" t="inlineStr"/>
    </row>
    <row r="33">
      <c r="A33">
        <f>HYPERLINK("https://www.ebi.ac.uk/ols/ontologies/fbbt/terms?iri=http://purl.obolibrary.org/obo/FBbt_00110845","FBbt:00110845")</f>
        <v/>
      </c>
      <c r="B33" t="inlineStr">
        <is>
          <t>presumptive premandibular bristle</t>
        </is>
      </c>
      <c r="C33" t="inlineStr">
        <is>
          <t>None</t>
        </is>
      </c>
      <c r="D33" t="inlineStr">
        <is>
          <t>Region of the mediodorsal eye disc that will develop into the premandibular bristles.</t>
        </is>
      </c>
      <c r="E33" t="inlineStr">
        <is>
          <t>Bryant, 1978, Ashburner, Wright, 1978-1980 c: 230--335 (flybase.org/reports/FBrf0031004); Haynie and Bryant, 1986, J. exp. Zool. 237: 293--308 (flybase.org/reports/FBrf0044923)</t>
        </is>
      </c>
      <c r="F33" t="inlineStr"/>
      <c r="G33" t="inlineStr"/>
      <c r="H33" t="inlineStr"/>
    </row>
    <row r="34">
      <c r="A34">
        <f>HYPERLINK("https://www.ebi.ac.uk/ols/ontologies/fbbt/terms?iri=http://purl.obolibrary.org/obo/FBbt_00110840","FBbt:00110840")</f>
        <v/>
      </c>
      <c r="B34" t="inlineStr">
        <is>
          <t>presumptive ocellar bristle</t>
        </is>
      </c>
      <c r="C34" t="inlineStr">
        <is>
          <t>None</t>
        </is>
      </c>
      <c r="D34" t="inlineStr">
        <is>
          <t>Region of the medial eye disc that will develop into the ocellar bristles.</t>
        </is>
      </c>
      <c r="E34" t="inlineStr">
        <is>
          <t>Bryant, 1978, Ashburner, Wright, 1978-1980 c: 230--335 (flybase.org/reports/FBrf0031004); Haynie and Bryant, 1986, J. exp. Zool. 237: 293--308 (flybase.org/reports/FBrf0044923)</t>
        </is>
      </c>
      <c r="F34" t="inlineStr"/>
      <c r="G34" t="inlineStr"/>
      <c r="H34" t="inlineStr"/>
    </row>
    <row r="35">
      <c r="A35">
        <f>HYPERLINK("https://www.ebi.ac.uk/ols/ontologies/fbbt/terms?iri=http://purl.obolibrary.org/obo/FBbt_00110844","FBbt:00110844")</f>
        <v/>
      </c>
      <c r="B35" t="inlineStr">
        <is>
          <t>presumptive ocellus</t>
        </is>
      </c>
      <c r="C35" t="inlineStr">
        <is>
          <t>None</t>
        </is>
      </c>
      <c r="D35" t="inlineStr">
        <is>
          <t>Region of the medial eye disc that will develop into the ocelli.</t>
        </is>
      </c>
      <c r="E35" t="inlineStr">
        <is>
          <t>Bryant, 1978, Ashburner, Wright, 1978-1980 c: 230--335 (flybase.org/reports/FBrf0031004); Haynie and Bryant, 1986, J. exp. Zool. 237: 293--308 (flybase.org/reports/FBrf0044923)</t>
        </is>
      </c>
      <c r="F35" t="inlineStr"/>
      <c r="G35" t="inlineStr"/>
      <c r="H35" t="inlineStr"/>
    </row>
    <row r="36">
      <c r="A36">
        <f>HYPERLINK("https://www.ebi.ac.uk/ols/ontologies/fbbt/terms?iri=http://purl.obolibrary.org/obo/FBbt_00110843","FBbt:00110843")</f>
        <v/>
      </c>
      <c r="B36" t="inlineStr">
        <is>
          <t>presumptive interocellar bristle</t>
        </is>
      </c>
      <c r="C36" t="inlineStr">
        <is>
          <t>None</t>
        </is>
      </c>
      <c r="D36" t="inlineStr">
        <is>
          <t>Region of the medial eye disc that will develop into the interocellar bristles.</t>
        </is>
      </c>
      <c r="E36" t="inlineStr">
        <is>
          <t>Bryant, 1978, Ashburner, Wright, 1978-1980 c: 230--335 (flybase.org/reports/FBrf0031004); Haynie and Bryant, 1986, J. exp. Zool. 237: 293--308 (flybase.org/reports/FBrf0044923)</t>
        </is>
      </c>
      <c r="F36" t="inlineStr"/>
      <c r="G36" t="inlineStr"/>
      <c r="H36" t="inlineStr"/>
    </row>
    <row r="37">
      <c r="A37">
        <f>HYPERLINK("https://www.ebi.ac.uk/ols/ontologies/fbbt/terms?iri=http://purl.obolibrary.org/obo/FBbt_00110842","FBbt:00110842")</f>
        <v/>
      </c>
      <c r="B37" t="inlineStr">
        <is>
          <t>presumptive postvertical bristle</t>
        </is>
      </c>
      <c r="C37" t="inlineStr">
        <is>
          <t>None</t>
        </is>
      </c>
      <c r="D37" t="inlineStr">
        <is>
          <t>Region of the medial eye disc that will develop into the postvertical bristles.</t>
        </is>
      </c>
      <c r="E37" t="inlineStr">
        <is>
          <t>Bryant, 1978, Ashburner, Wright, 1978-1980 c: 230--335 (flybase.org/reports/FBrf0031004); Haynie and Bryant, 1986, J. exp. Zool. 237: 293--308 (flybase.org/reports/FBrf0044923)</t>
        </is>
      </c>
      <c r="F37" t="inlineStr"/>
      <c r="G37" t="inlineStr"/>
      <c r="H37" t="inlineStr"/>
    </row>
    <row r="38">
      <c r="A38">
        <f>HYPERLINK("https://www.ebi.ac.uk/ols/ontologies/fbbt/terms?iri=http://purl.obolibrary.org/obo/FBbt_00110841","FBbt:00110841")</f>
        <v/>
      </c>
      <c r="B38" t="inlineStr">
        <is>
          <t>presumptive vertical bristle</t>
        </is>
      </c>
      <c r="C38" t="inlineStr">
        <is>
          <t>None</t>
        </is>
      </c>
      <c r="D38" t="inlineStr">
        <is>
          <t>Region of the medial eye disc that will develop into the vertical bristles.</t>
        </is>
      </c>
      <c r="E38" t="inlineStr">
        <is>
          <t>Bryant, 1978, Ashburner, Wright, 1978-1980 c: 230--335 (flybase.org/reports/FBrf0031004); Haynie and Bryant, 1986, J. exp. Zool. 237: 293--308 (flybase.org/reports/FBrf0044923)</t>
        </is>
      </c>
      <c r="F38" t="inlineStr"/>
      <c r="G38" t="inlineStr"/>
      <c r="H38" t="inlineStr"/>
    </row>
    <row r="39">
      <c r="A39">
        <f>HYPERLINK("https://www.ebi.ac.uk/ols/ontologies/fbbt/terms?iri=http://purl.obolibrary.org/obo/FBbt_00007143","FBbt:00007143")</f>
        <v/>
      </c>
      <c r="B39" t="inlineStr">
        <is>
          <t>eye disc posterior to the morphogenetic furrow</t>
        </is>
      </c>
      <c r="C39" t="inlineStr">
        <is>
          <t>None</t>
        </is>
      </c>
      <c r="D39" t="inlineStr">
        <is>
          <t>Portion of the eye disc which is posterior to the morphogenetic furrow. It contains developing ommatidial clusters whose maturity increases with distance posterior to the furrow.</t>
        </is>
      </c>
      <c r="E39" t="inlineStr">
        <is>
          <t>Wolff and Ready, 1993, Bate, Martinez Arias, 1993: 1277--1325 (flybase.org/reports/FBrf0064798)</t>
        </is>
      </c>
      <c r="F39" t="inlineStr"/>
      <c r="G39" t="inlineStr"/>
      <c r="H39" t="inlineStr"/>
    </row>
    <row r="40">
      <c r="A40">
        <f>HYPERLINK("https://www.ebi.ac.uk/ols/ontologies/fbbt/terms?iri=http://purl.obolibrary.org/obo/FBbt_00007142","FBbt:00007142")</f>
        <v/>
      </c>
      <c r="B40" t="inlineStr">
        <is>
          <t>eye disc anterior to the morphogenetic furrow</t>
        </is>
      </c>
      <c r="C40" t="inlineStr">
        <is>
          <t>None</t>
        </is>
      </c>
      <c r="D40" t="inlineStr">
        <is>
          <t>Portion of imaginal disc epithelium which is anterior to the morphogenetic furrow of the eye disc.</t>
        </is>
      </c>
      <c r="E40" t="inlineStr">
        <is>
          <t>Wolff and Ready, 1993, Bate, Martinez Arias, 1993: 1277--1325 (flybase.org/reports/FBrf0064798)</t>
        </is>
      </c>
      <c r="F40" t="inlineStr"/>
      <c r="G40" t="inlineStr"/>
      <c r="H40" t="inlineStr"/>
    </row>
    <row r="41">
      <c r="A41">
        <f>HYPERLINK("https://www.ebi.ac.uk/ols/ontologies/fbbt/terms?iri=http://purl.obolibrary.org/obo/FBbt_00008123","FBbt:00008123")</f>
        <v/>
      </c>
      <c r="B41" t="inlineStr">
        <is>
          <t>antennal disc anterior compartment</t>
        </is>
      </c>
      <c r="C41" t="inlineStr">
        <is>
          <t>None</t>
        </is>
      </c>
      <c r="D41" t="inlineStr">
        <is>
          <t>The anterior compartment of the antennal disc. The compartment boundary that defines this compartment forms during the third instar larval stage.</t>
        </is>
      </c>
      <c r="E41" t="inlineStr">
        <is>
          <t>Cohen, 1993, Bate, Martinez Arias, 1993: 747--841 (flybase.org/reports/FBrf0064789)</t>
        </is>
      </c>
      <c r="F41" t="inlineStr"/>
      <c r="G41" t="inlineStr"/>
      <c r="H41" t="inlineStr"/>
    </row>
    <row r="42">
      <c r="A42">
        <f>HYPERLINK("https://www.ebi.ac.uk/ols/ontologies/fbbt/terms?iri=http://purl.obolibrary.org/obo/FBbt_00008122","FBbt:00008122")</f>
        <v/>
      </c>
      <c r="B42" t="inlineStr">
        <is>
          <t>antennal disc posterior compartment</t>
        </is>
      </c>
      <c r="C42" t="inlineStr">
        <is>
          <t>None</t>
        </is>
      </c>
      <c r="D42" t="inlineStr">
        <is>
          <t>The posterior compartment of the antennal disc. The compartment boundary that defines this compartment forms during the third instar larval stage.</t>
        </is>
      </c>
      <c r="E42" t="inlineStr">
        <is>
          <t>Cohen, 1993, Bate, Martinez Arias, 1993: 747--841 (flybase.org/reports/FBrf0064789)</t>
        </is>
      </c>
      <c r="F42" t="inlineStr"/>
      <c r="G42" t="inlineStr"/>
      <c r="H42" t="inlineStr"/>
    </row>
    <row r="43">
      <c r="A43">
        <f>HYPERLINK("https://www.ebi.ac.uk/ols/ontologies/fbbt/terms?iri=http://purl.obolibrary.org/obo/FBbt_00110836","FBbt:00110836")</f>
        <v/>
      </c>
      <c r="B43" t="inlineStr">
        <is>
          <t>presumptive shingle cuticle of lateral ptilinum</t>
        </is>
      </c>
      <c r="C43" t="inlineStr">
        <is>
          <t>None</t>
        </is>
      </c>
      <c r="D43" t="inlineStr">
        <is>
          <t>Region of the eye disc that will develop into the shingle cuticle of lateral ptilinum.</t>
        </is>
      </c>
      <c r="E43" t="inlineStr">
        <is>
          <t>Bryant, 1978, Ashburner, Wright, 1978-1980 c: 230--335 (flybase.org/reports/FBrf0031004); Haynie and Bryant, 1986, J. exp. Zool. 237: 293--308 (flybase.org/reports/FBrf0044923)</t>
        </is>
      </c>
      <c r="F43" t="inlineStr"/>
      <c r="G43" t="inlineStr"/>
      <c r="H43" t="inlineStr"/>
    </row>
    <row r="44">
      <c r="A44">
        <f>HYPERLINK("https://www.ebi.ac.uk/ols/ontologies/fbbt/terms?iri=http://purl.obolibrary.org/obo/FBbt_00110834","FBbt:00110834")</f>
        <v/>
      </c>
      <c r="B44" t="inlineStr">
        <is>
          <t>presumptive postgenal bristle</t>
        </is>
      </c>
      <c r="C44" t="inlineStr">
        <is>
          <t>None</t>
        </is>
      </c>
      <c r="D44" t="inlineStr">
        <is>
          <t>Region of the lateral eye disc that will develop into the postgenal bristles.</t>
        </is>
      </c>
      <c r="E44" t="inlineStr">
        <is>
          <t>Bryant, 1978, Ashburner, Wright, 1978-1980 c: 230--335 (flybase.org/reports/FBrf0031004); Haynie and Bryant, 1986, J. exp. Zool. 237: 293--308 (flybase.org/reports/FBrf0044923)</t>
        </is>
      </c>
      <c r="F44" t="inlineStr"/>
      <c r="G44" t="inlineStr"/>
      <c r="H44" t="inlineStr"/>
    </row>
    <row r="45">
      <c r="A45">
        <f>HYPERLINK("https://www.ebi.ac.uk/ols/ontologies/fbbt/terms?iri=http://purl.obolibrary.org/obo/FBbt_00110839","FBbt:00110839")</f>
        <v/>
      </c>
      <c r="B45" t="inlineStr">
        <is>
          <t>presumptive orbital bristle</t>
        </is>
      </c>
      <c r="C45" t="inlineStr">
        <is>
          <t>None</t>
        </is>
      </c>
      <c r="D45" t="inlineStr">
        <is>
          <t>Region of the medial eye disc that will develop into the orbital bristles.</t>
        </is>
      </c>
      <c r="E45" t="inlineStr">
        <is>
          <t>Bryant, 1978, Ashburner, Wright, 1978-1980 c: 230--335 (flybase.org/reports/FBrf0031004); Haynie and Bryant, 1986, J. exp. Zool. 237: 293--308 (flybase.org/reports/FBrf0044923)</t>
        </is>
      </c>
      <c r="F45" t="inlineStr"/>
      <c r="G45" t="inlineStr"/>
      <c r="H45" t="inlineStr"/>
    </row>
    <row r="46">
      <c r="A46">
        <f>HYPERLINK("https://www.ebi.ac.uk/ols/ontologies/fbbt/terms?iri=http://purl.obolibrary.org/obo/FBbt_00110838","FBbt:00110838")</f>
        <v/>
      </c>
      <c r="B46" t="inlineStr">
        <is>
          <t>presumptive fronto-orbital bristle</t>
        </is>
      </c>
      <c r="C46" t="inlineStr">
        <is>
          <t>None</t>
        </is>
      </c>
      <c r="D46" t="inlineStr">
        <is>
          <t>Region of the eye disc that will develop into the fronto-orbital bristles.</t>
        </is>
      </c>
      <c r="E46" t="inlineStr">
        <is>
          <t>Bryant, 1978, Ashburner, Wright, 1978-1980 c: 230--335 (flybase.org/reports/FBrf0031004); Haynie and Bryant, 1986, J. exp. Zool. 237: 293--308 (flybase.org/reports/FBrf0044923)</t>
        </is>
      </c>
      <c r="F46" t="inlineStr"/>
      <c r="G46" t="inlineStr"/>
      <c r="H46" t="inlineStr"/>
    </row>
    <row r="47">
      <c r="A47">
        <f>HYPERLINK("https://www.ebi.ac.uk/ols/ontologies/fbbt/terms?iri=http://purl.obolibrary.org/obo/FBbt_00110837","FBbt:00110837")</f>
        <v/>
      </c>
      <c r="B47" t="inlineStr">
        <is>
          <t>presumptive frontal bristle</t>
        </is>
      </c>
      <c r="C47" t="inlineStr">
        <is>
          <t>None</t>
        </is>
      </c>
      <c r="D47" t="inlineStr">
        <is>
          <t>Region of the medial eye disc that will develop into the frontal bristles.</t>
        </is>
      </c>
      <c r="E47" t="inlineStr">
        <is>
          <t>Bryant, 1978, Ashburner, Wright, 1978-1980 c: 230--335 (flybase.org/reports/FBrf0031004); Haynie and Bryant, 1986, J. exp. Zool. 237: 293--308 (flybase.org/reports/FBrf0044923)</t>
        </is>
      </c>
      <c r="F47" t="inlineStr"/>
      <c r="G47" t="inlineStr"/>
      <c r="H47" t="inlineStr"/>
    </row>
    <row r="48">
      <c r="A48">
        <f>HYPERLINK("https://www.ebi.ac.uk/ols/ontologies/fbbt/terms?iri=http://purl.obolibrary.org/obo/FBbt_00110830","FBbt:00110830")</f>
        <v/>
      </c>
      <c r="B48" t="inlineStr">
        <is>
          <t>presumptive dorsal medial bristle of antennal segment 1</t>
        </is>
      </c>
      <c r="C48" t="inlineStr">
        <is>
          <t>None</t>
        </is>
      </c>
      <c r="D48" t="inlineStr">
        <is>
          <t>Region of the antennal disc that will develop into the dorsal medial bristles of antennal segment 1.</t>
        </is>
      </c>
      <c r="E48" t="inlineStr">
        <is>
          <t>Haynie and Bryant, 1986, J. exp. Zool. 237: 293--308 (flybase.org/reports/FBrf0044923)</t>
        </is>
      </c>
      <c r="F48" t="inlineStr"/>
      <c r="G48" t="inlineStr"/>
      <c r="H48" t="inlineStr"/>
    </row>
    <row r="49">
      <c r="A49">
        <f>HYPERLINK("https://www.ebi.ac.uk/ols/ontologies/fbbt/terms?iri=http://purl.obolibrary.org/obo/FBbt_00001769","FBbt:00001769")</f>
        <v/>
      </c>
      <c r="B49" t="inlineStr">
        <is>
          <t>morphogenetic furrow</t>
        </is>
      </c>
      <c r="C49" t="inlineStr">
        <is>
          <t>None</t>
        </is>
      </c>
      <c r="D49" t="inlineStr">
        <is>
          <t>A furrow in the eye disc, caused by apical constriction of cells in the developing eye disc epithelium, in which the assembly of ommatidia begins.</t>
        </is>
      </c>
      <c r="E49" t="inlineStr">
        <is>
          <t>Wolff and Ready, 1993, Bate, Martinez Arias, 1993: 1277--1325 (flybase.org/reports/FBrf0064798)</t>
        </is>
      </c>
      <c r="F49" t="inlineStr"/>
      <c r="G49" t="inlineStr"/>
      <c r="H49" t="inlineStr"/>
    </row>
    <row r="50">
      <c r="A50">
        <f>HYPERLINK("https://www.ebi.ac.uk/ols/ontologies/fbbt/terms?iri=http://purl.obolibrary.org/obo/FBbt_00111526","FBbt:00111526")</f>
        <v/>
      </c>
      <c r="B50" t="inlineStr">
        <is>
          <t>anterior-posterior compartment boundary of the eye disc</t>
        </is>
      </c>
      <c r="C50" t="inlineStr">
        <is>
          <t>None</t>
        </is>
      </c>
      <c r="D50" t="inlineStr">
        <is>
          <t>A compartment boundary that divides the eye disc into anterior and posterior compartments.</t>
        </is>
      </c>
      <c r="E50" t="inlineStr"/>
      <c r="F50" t="inlineStr"/>
      <c r="G50" t="inlineStr"/>
      <c r="H50" t="inlineStr"/>
    </row>
    <row r="51">
      <c r="A51">
        <f>HYPERLINK("https://www.ebi.ac.uk/ols/ontologies/fbbt/terms?iri=http://purl.obolibrary.org/obo/FBbt_00111525","FBbt:00111525")</f>
        <v/>
      </c>
      <c r="B51" t="inlineStr">
        <is>
          <t>dorsal-ventral compartment boundary of the antennal disc</t>
        </is>
      </c>
      <c r="C51" t="inlineStr">
        <is>
          <t>None</t>
        </is>
      </c>
      <c r="D51" t="inlineStr">
        <is>
          <t>A compartment boundary that divides the antennal thoracic disc into dorsal and ventral compartments.</t>
        </is>
      </c>
      <c r="E51" t="inlineStr"/>
      <c r="F51" t="inlineStr"/>
      <c r="G51" t="inlineStr"/>
      <c r="H51" t="inlineStr"/>
    </row>
    <row r="52">
      <c r="A52">
        <f>HYPERLINK("https://www.ebi.ac.uk/ols/ontologies/fbbt/terms?iri=http://purl.obolibrary.org/obo/FBbt_00111524","FBbt:00111524")</f>
        <v/>
      </c>
      <c r="B52" t="inlineStr">
        <is>
          <t>anterior-posterior compartment boundary of the antennal disc</t>
        </is>
      </c>
      <c r="C52" t="inlineStr">
        <is>
          <t>None</t>
        </is>
      </c>
      <c r="D52" t="inlineStr">
        <is>
          <t>A compartment boundary that divides the antennal disc into anterior and posterior compartments.</t>
        </is>
      </c>
      <c r="E52" t="inlineStr"/>
      <c r="F52" t="inlineStr"/>
      <c r="G52" t="inlineStr"/>
      <c r="H52" t="inlineStr"/>
    </row>
    <row r="53">
      <c r="A53">
        <f>HYPERLINK("https://www.ebi.ac.uk/ols/ontologies/fbbt/terms?iri=http://purl.obolibrary.org/obo/FBbt_00111527","FBbt:00111527")</f>
        <v/>
      </c>
      <c r="B53" t="inlineStr">
        <is>
          <t>dorsal-ventral compartment boundary of the eye disc</t>
        </is>
      </c>
      <c r="C53" t="inlineStr">
        <is>
          <t>None</t>
        </is>
      </c>
      <c r="D53" t="inlineStr">
        <is>
          <t>A compartment boundary that divides the eye disc into dorsal and ventral compartments.</t>
        </is>
      </c>
      <c r="E53" t="inlineStr"/>
      <c r="F53" t="inlineStr"/>
      <c r="G53" t="inlineStr"/>
      <c r="H53" t="inlineStr"/>
    </row>
    <row r="54">
      <c r="A54">
        <f>HYPERLINK("https://www.ebi.ac.uk/ols/ontologies/fbbt/terms?iri=http://purl.obolibrary.org/obo/FBbt_00001770","FBbt:00001770")</f>
        <v/>
      </c>
      <c r="B54" t="inlineStr">
        <is>
          <t>ommatidial precursor cluster</t>
        </is>
      </c>
      <c r="C54" t="inlineStr">
        <is>
          <t>ommatidial cluster</t>
        </is>
      </c>
      <c r="D54" t="inlineStr">
        <is>
          <t>A cluster of cells in the eye-disc that is the precursor to an adult ommatidium. Eventually there are approximately 750 ommatidial precursor clusters per eye-disc, the first forming at approximately 70hrs before pupation along the morphogenic furrow. A new row of adult ommatidial precursors then emerges from the morphogenic furrow roughly every 1.5 hours.</t>
        </is>
      </c>
      <c r="E54" t="inlineStr">
        <is>
          <t>Wolff and Ready, 1993, Bate, Martinez Arias, 1993: 1277--1325 (flybase.org/reports/FBrf0064798)</t>
        </is>
      </c>
      <c r="F54" t="inlineStr"/>
      <c r="G54" t="inlineStr"/>
      <c r="H54" t="inlineStr"/>
    </row>
    <row r="55">
      <c r="A55">
        <f>HYPERLINK("https://www.ebi.ac.uk/ols/ontologies/fbbt/terms?iri=http://purl.obolibrary.org/obo/FBbt_00001775","FBbt:00001775")</f>
        <v/>
      </c>
      <c r="B55" t="inlineStr">
        <is>
          <t>four cone-cell ommatidial precursor cluster</t>
        </is>
      </c>
      <c r="C55" t="inlineStr">
        <is>
          <t>four cone-cell stage ommatidial cluster</t>
        </is>
      </c>
      <c r="D55" t="inlineStr">
        <is>
          <t>Ommatidial precursor cluster composed of eight future photoreceptors and four cone cell precursors. The four cone-cell ommatidial precursor cluster is achieved with the apical arrival of the nuclei of the polar and equatorial cone cells that have risen over future photoreceptors R3 and R4 on the polar side and R7 on the equatorial side. At this stage all nuclei are displaced basally. R8 begins to move anteriorly squeezing between R1 and R2, where it will remain through adult life (Cohen, 1993).</t>
        </is>
      </c>
      <c r="E55" t="inlineStr">
        <is>
          <t>Cohen, 1993, Bate, Martinez Arias, 1993: 747--841 (flybase.org/reports/FBrf0064789)</t>
        </is>
      </c>
      <c r="F55" t="inlineStr"/>
      <c r="G55" t="inlineStr"/>
      <c r="H55" t="inlineStr"/>
    </row>
    <row r="56">
      <c r="A56">
        <f>HYPERLINK("https://www.ebi.ac.uk/ols/ontologies/fbbt/terms?iri=http://purl.obolibrary.org/obo/FBbt_00001773","FBbt:00001773")</f>
        <v/>
      </c>
      <c r="B56" t="inlineStr">
        <is>
          <t>mature eight-cell ommatidial precursor cluster</t>
        </is>
      </c>
      <c r="C56" t="inlineStr">
        <is>
          <t>symmetrical eight-cell ommatidial precursor cluster</t>
        </is>
      </c>
      <c r="D56" t="inlineStr">
        <is>
          <t>Ommatidial precursor cluster composed of eight future photoreceptors. The nuclei of R8, R2 and R5 are displaced basally compared to the immature eight cell precursor clusters, whereas R7's nucleus is still ascending. The bilateral symmetry of the ommatidium is prominent at this stage. The apical processes of the cells that will become the anterior and posterior cone cells occupy their definitive niches, contacting R2 and R5, respectively (Cohen, 1993).</t>
        </is>
      </c>
      <c r="E56" t="inlineStr">
        <is>
          <t>Cohen, 1993, Bate, Martinez Arias, 1993: 747--841 (flybase.org/reports/FBrf0064789)</t>
        </is>
      </c>
      <c r="F56" t="inlineStr"/>
      <c r="G56" t="inlineStr"/>
      <c r="H56" t="inlineStr"/>
    </row>
    <row r="57">
      <c r="A57">
        <f>HYPERLINK("https://www.ebi.ac.uk/ols/ontologies/fbbt/terms?iri=http://purl.obolibrary.org/obo/FBbt_00001774","FBbt:00001774")</f>
        <v/>
      </c>
      <c r="B57" t="inlineStr">
        <is>
          <t>two cone-cell ommatidial precursor cluster</t>
        </is>
      </c>
      <c r="C57" t="inlineStr">
        <is>
          <t>two cone-cell stage ommatidial cluster</t>
        </is>
      </c>
      <c r="D57" t="inlineStr">
        <is>
          <t>Ommatidial precursor cluster composed of eight future photoreceptors and two cone cell precursors. The two cone-cell ommatidial precursor stage is defined by the apical arrival of the nuclei of R7 and the anterior and posterior cone-cells. The nuclei of R1 and R6 are displaced basally. R4 loses its apical contact with R8, and R3 contacts R5 (Cohen, 1993).</t>
        </is>
      </c>
      <c r="E57" t="inlineStr">
        <is>
          <t>Cohen, 1993, Bate, Martinez Arias, 1993: 747--841 (flybase.org/reports/FBrf0064789)</t>
        </is>
      </c>
      <c r="F57" t="inlineStr"/>
      <c r="G57" t="inlineStr"/>
      <c r="H57" t="inlineStr"/>
    </row>
    <row r="58">
      <c r="A58">
        <f>HYPERLINK("https://www.ebi.ac.uk/ols/ontologies/fbbt/terms?iri=http://purl.obolibrary.org/obo/FBbt_00001771","FBbt:00001771")</f>
        <v/>
      </c>
      <c r="B58" t="inlineStr">
        <is>
          <t>five-cell ommatidial precursor cluster</t>
        </is>
      </c>
      <c r="C58" t="inlineStr">
        <is>
          <t>five-cell ommatidial precursor</t>
        </is>
      </c>
      <c r="D58" t="inlineStr">
        <is>
          <t>Ommatidial precursor cluster composed of five photoreceptor precursor cells; R8, R2, R5, R3 and R4. This precursor cluster is formed when the mystery cells leave the cluster to rejoin the surrounding, unpatterned epithelium. The nuclei of the remaining cells rise apically whereas the nuclei of the surrounding cells descend.</t>
        </is>
      </c>
      <c r="E58" t="inlineStr">
        <is>
          <t>Cohen, 1993, Bate, Martinez Arias, 1993: 747--841 (flybase.org/reports/FBrf0064789)</t>
        </is>
      </c>
      <c r="F58" t="inlineStr"/>
      <c r="G58" t="inlineStr"/>
      <c r="H58" t="inlineStr"/>
    </row>
    <row r="59">
      <c r="A59">
        <f>HYPERLINK("https://www.ebi.ac.uk/ols/ontologies/fbbt/terms?iri=http://purl.obolibrary.org/obo/FBbt_00001772","FBbt:00001772")</f>
        <v/>
      </c>
      <c r="B59" t="inlineStr">
        <is>
          <t>immature eight-cell ommatidial precursor cluster</t>
        </is>
      </c>
      <c r="C59" t="inlineStr">
        <is>
          <t>immature eight-cell ommatidial cluster</t>
        </is>
      </c>
      <c r="D59" t="inlineStr">
        <is>
          <t>Ommatidial precursor cluster composed of eight future photoreceptors. It forms when the precursors of photoreceptors of R1, R7 and R6 form during the second mitotic wave and join the cluster. The nuclei of these newly joined cells begin to climb apically, with R7 lagging behind R1 and R6.</t>
        </is>
      </c>
      <c r="E59" t="inlineStr">
        <is>
          <t>Cohen, 1993, Bate, Martinez Arias, 1993: 747--841 (flybase.org/reports/FBrf0064789)</t>
        </is>
      </c>
      <c r="F59" t="inlineStr"/>
      <c r="G59" t="inlineStr"/>
      <c r="H59" t="inlineStr"/>
    </row>
    <row r="60">
      <c r="A60">
        <f>HYPERLINK("https://www.ebi.ac.uk/ols/ontologies/fbbt/terms?iri=http://purl.obolibrary.org/obo/FBbt_00048002","FBbt:00048002")</f>
        <v/>
      </c>
      <c r="B60" t="inlineStr">
        <is>
          <t>photoreceptor precursor cell</t>
        </is>
      </c>
      <c r="C60" t="inlineStr">
        <is>
          <t>future photoreceptor; developing photoreceptor</t>
        </is>
      </c>
      <c r="D60" t="inlineStr">
        <is>
          <t>Somatic precursor cell that will develop into one of the photoreceptors (R1-R8) of the adult eye.</t>
        </is>
      </c>
      <c r="E60" t="inlineStr">
        <is>
          <t>Wolff and Ready, 1993, Bate, Martinez Arias, 1993: 1277--1325 (flybase.org/reports/FBrf0064798)</t>
        </is>
      </c>
      <c r="F60" t="inlineStr"/>
      <c r="G60" t="inlineStr"/>
      <c r="H60" t="inlineStr"/>
    </row>
    <row r="61">
      <c r="A61">
        <f>HYPERLINK("https://www.ebi.ac.uk/ols/ontologies/fbbt/terms?iri=http://purl.obolibrary.org/obo/FBbt_00007144","FBbt:00007144")</f>
        <v/>
      </c>
      <c r="B61" t="inlineStr">
        <is>
          <t>early ommatidial precursor cluster</t>
        </is>
      </c>
      <c r="C61" t="inlineStr">
        <is>
          <t>None</t>
        </is>
      </c>
      <c r="D61" t="inlineStr">
        <is>
          <t>An ommatidial precursor cluster containing five photoreceptor precursor cells (R2-5 and R8) and 1-2 mystery cells. The definitive five-cell ommatidial precluster is formed when these mystery cells are expelled from this structure and join the surrounding undifferentiated epithelium.</t>
        </is>
      </c>
      <c r="E61" t="inlineStr">
        <is>
          <t>Wolff and Ready, 1993, Bate, Martinez Arias, 1993: 1277--1325 (flybase.org/reports/FBrf0064798)</t>
        </is>
      </c>
      <c r="F61" t="inlineStr"/>
      <c r="G61" t="inlineStr"/>
      <c r="H61" t="inlineStr"/>
    </row>
    <row r="62">
      <c r="A62">
        <f>HYPERLINK("https://www.ebi.ac.uk/ols/ontologies/fbbt/terms?iri=http://purl.obolibrary.org/obo/FBbt_00048010","FBbt:00048010")</f>
        <v/>
      </c>
      <c r="B62" t="inlineStr">
        <is>
          <t>photoreceptor R8 precursor cell</t>
        </is>
      </c>
      <c r="C62" t="inlineStr">
        <is>
          <t>None</t>
        </is>
      </c>
      <c r="D62" t="inlineStr">
        <is>
          <t>Somatic precursor cell that will develop into photoreceptor cell R8 of the adult eye. It forms during the first mitotic wave and is part of the ommatidial precursor cluster from the early stage.</t>
        </is>
      </c>
      <c r="E62" t="inlineStr">
        <is>
          <t>Wolff and Ready, 1993, Bate, Martinez Arias, 1993: 1277--1325 (flybase.org/reports/FBrf0064798)</t>
        </is>
      </c>
      <c r="F62" t="inlineStr"/>
      <c r="G62" t="inlineStr"/>
      <c r="H62" t="inlineStr"/>
    </row>
    <row r="63">
      <c r="A63">
        <f>HYPERLINK("https://www.ebi.ac.uk/ols/ontologies/fbbt/terms?iri=http://purl.obolibrary.org/obo/FBbt_00048009","FBbt:00048009")</f>
        <v/>
      </c>
      <c r="B63" t="inlineStr">
        <is>
          <t>photoreceptor R7 precursor cell</t>
        </is>
      </c>
      <c r="C63" t="inlineStr">
        <is>
          <t>None</t>
        </is>
      </c>
      <c r="D63" t="inlineStr">
        <is>
          <t>Somatic precursor cell that will develop into photoreceptor cell R7 of the adult eye. It forms during the second mitotic wave and joins the precursor cells of the five-cell ommatidial precursor cluster to form the eight-cell ommatidial precursor cluster.</t>
        </is>
      </c>
      <c r="E63" t="inlineStr">
        <is>
          <t>Wolff and Ready, 1993, Bate, Martinez Arias, 1993: 1277--1325 (flybase.org/reports/FBrf0064798)</t>
        </is>
      </c>
      <c r="F63" t="inlineStr"/>
      <c r="G63" t="inlineStr"/>
      <c r="H63" t="inlineStr"/>
    </row>
    <row r="64">
      <c r="A64">
        <f>HYPERLINK("https://www.ebi.ac.uk/ols/ontologies/fbbt/terms?iri=http://purl.obolibrary.org/obo/FBbt_00048008","FBbt:00048008")</f>
        <v/>
      </c>
      <c r="B64" t="inlineStr">
        <is>
          <t>photoreceptor R6 precursor cell</t>
        </is>
      </c>
      <c r="C64" t="inlineStr">
        <is>
          <t>None</t>
        </is>
      </c>
      <c r="D64" t="inlineStr">
        <is>
          <t>Somatic precursor cell that will develop into photoreceptor cell R6 of the adult eye. It forms during the second mitotic wave and joins the precursor cells of the five-cell ommatidial precursor cluster to form the eight-cell ommatidial precursor cluster.</t>
        </is>
      </c>
      <c r="E64" t="inlineStr">
        <is>
          <t>Wolff and Ready, 1993, Bate, Martinez Arias, 1993: 1277--1325 (flybase.org/reports/FBrf0064798)</t>
        </is>
      </c>
      <c r="F64" t="inlineStr"/>
      <c r="G64" t="inlineStr"/>
      <c r="H64" t="inlineStr"/>
    </row>
    <row r="65">
      <c r="A65">
        <f>HYPERLINK("https://www.ebi.ac.uk/ols/ontologies/fbbt/terms?iri=http://purl.obolibrary.org/obo/FBbt_00048004","FBbt:00048004")</f>
        <v/>
      </c>
      <c r="B65" t="inlineStr">
        <is>
          <t>photoreceptor R2 precursor cell</t>
        </is>
      </c>
      <c r="C65" t="inlineStr">
        <is>
          <t>None</t>
        </is>
      </c>
      <c r="D65" t="inlineStr">
        <is>
          <t>Somatic precursor cell that will develop into photoreceptor cell R2 of the adult eye. It forms during the first mitotic wave and is part of the ommatidial precursor cluster from the early stage.</t>
        </is>
      </c>
      <c r="E65" t="inlineStr">
        <is>
          <t>Wolff and Ready, 1993, Bate, Martinez Arias, 1993: 1277--1325 (flybase.org/reports/FBrf0064798)</t>
        </is>
      </c>
      <c r="F65" t="inlineStr"/>
      <c r="G65" t="inlineStr"/>
      <c r="H65" t="inlineStr"/>
    </row>
    <row r="66">
      <c r="A66">
        <f>HYPERLINK("https://www.ebi.ac.uk/ols/ontologies/fbbt/terms?iri=http://purl.obolibrary.org/obo/FBbt_00048005","FBbt:00048005")</f>
        <v/>
      </c>
      <c r="B66" t="inlineStr">
        <is>
          <t>photoreceptor R3 precursor cell</t>
        </is>
      </c>
      <c r="C66" t="inlineStr">
        <is>
          <t>None</t>
        </is>
      </c>
      <c r="D66" t="inlineStr">
        <is>
          <t>Somatic precursor cell that will develop into photoreceptor cell R3 of the adult eye. It forms during the first mitotic wave and is part of the ommatidial precursor cluster from the early stage.</t>
        </is>
      </c>
      <c r="E66" t="inlineStr">
        <is>
          <t>Wolff and Ready, 1993, Bate, Martinez Arias, 1993: 1277--1325 (flybase.org/reports/FBrf0064798)</t>
        </is>
      </c>
      <c r="F66" t="inlineStr"/>
      <c r="G66" t="inlineStr"/>
      <c r="H66" t="inlineStr"/>
    </row>
    <row r="67">
      <c r="A67">
        <f>HYPERLINK("https://www.ebi.ac.uk/ols/ontologies/fbbt/terms?iri=http://purl.obolibrary.org/obo/FBbt_00048006","FBbt:00048006")</f>
        <v/>
      </c>
      <c r="B67" t="inlineStr">
        <is>
          <t>photoreceptor R4 precursor cell</t>
        </is>
      </c>
      <c r="C67" t="inlineStr">
        <is>
          <t>None</t>
        </is>
      </c>
      <c r="D67" t="inlineStr">
        <is>
          <t>Somatic precursor cell that will develop into photoreceptor cell R4 of the adult eye. It forms during the first mitotic wave and is part of the ommatidial precursor cluster from the early stage.</t>
        </is>
      </c>
      <c r="E67" t="inlineStr">
        <is>
          <t>Wolff and Ready, 1993, Bate, Martinez Arias, 1993: 1277--1325 (flybase.org/reports/FBrf0064798)</t>
        </is>
      </c>
      <c r="F67" t="inlineStr"/>
      <c r="G67" t="inlineStr"/>
      <c r="H67" t="inlineStr"/>
    </row>
    <row r="68">
      <c r="A68">
        <f>HYPERLINK("https://www.ebi.ac.uk/ols/ontologies/fbbt/terms?iri=http://purl.obolibrary.org/obo/FBbt_00048007","FBbt:00048007")</f>
        <v/>
      </c>
      <c r="B68" t="inlineStr">
        <is>
          <t>photoreceptor R5 precursor cell</t>
        </is>
      </c>
      <c r="C68" t="inlineStr">
        <is>
          <t>None</t>
        </is>
      </c>
      <c r="D68" t="inlineStr">
        <is>
          <t>Somatic precursor cell that will develop into photoreceptor cell R5 of the adult eye. It forms during the first mitotic wave and is part of the ommatidial precursor cluster from the early stage.</t>
        </is>
      </c>
      <c r="E68" t="inlineStr">
        <is>
          <t>Wolff and Ready, 1993, Bate, Martinez Arias, 1993: 1277--1325 (flybase.org/reports/FBrf0064798)</t>
        </is>
      </c>
      <c r="F68" t="inlineStr"/>
      <c r="G68" t="inlineStr"/>
      <c r="H68" t="inlineStr"/>
    </row>
    <row r="69">
      <c r="A69">
        <f>HYPERLINK("https://www.ebi.ac.uk/ols/ontologies/fbbt/terms?iri=http://purl.obolibrary.org/obo/FBbt_00004229","FBbt:00004229")</f>
        <v/>
      </c>
      <c r="B69" t="inlineStr">
        <is>
          <t>mystery cell</t>
        </is>
      </c>
      <c r="C69" t="inlineStr">
        <is>
          <t>None</t>
        </is>
      </c>
      <c r="D69" t="inlineStr">
        <is>
          <t>Epithelial cell that is part of early ommatidial preclusters but which, unlike the rest of the cells in the precluster, rejoins the surrounding undifferentiated tissue of the eye disc. Mystery cells are usually located between putative R3 and R4 cells.</t>
        </is>
      </c>
      <c r="E69" t="inlineStr">
        <is>
          <t>Wolff and Ready, 1993, Bate, Martinez Arias, 1993: 1277--1325 (flybase.org/reports/FBrf0064798)</t>
        </is>
      </c>
      <c r="F69" t="inlineStr"/>
      <c r="G69" t="inlineStr"/>
      <c r="H69" t="inlineStr"/>
    </row>
    <row r="70">
      <c r="A70">
        <f>HYPERLINK("https://www.ebi.ac.uk/ols/ontologies/fbbt/terms?iri=http://purl.obolibrary.org/obo/FBbt_00048003","FBbt:00048003")</f>
        <v/>
      </c>
      <c r="B70" t="inlineStr">
        <is>
          <t>photoreceptor R1 precursor cell</t>
        </is>
      </c>
      <c r="C70" t="inlineStr">
        <is>
          <t>None</t>
        </is>
      </c>
      <c r="D70" t="inlineStr">
        <is>
          <t>Somatic precursor cell that will develop into photoreceptor cell R1 of the adult eye. It forms during the second mitotic wave and joins the precursor cells of the five-cell ommatidial precursor cluster to form the eight-cell ommatidial precursor cluster.</t>
        </is>
      </c>
      <c r="E70" t="inlineStr">
        <is>
          <t>Wolff and Ready, 1993, Bate, Martinez Arias, 1993: 1277--1325 (flybase.org/reports/FBrf0064798)</t>
        </is>
      </c>
      <c r="F70" t="inlineStr"/>
      <c r="G70" t="inlineStr"/>
      <c r="H70"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2019-11-05T12:33:46Z</dcterms:created>
  <dcterms:modified xsi:type="dcterms:W3CDTF">2019-11-05T12:33:46Z</dcterms:modified>
</cp:coreProperties>
</file>