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47"/>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HYPERLINK("https://www.ebi.ac.uk/ols/ontologies/fbbt/terms?iri=http://purl.obolibrary.org/obo/FBbt_00005398","FBbt:00005398")</f>
        <v/>
      </c>
      <c r="B2" t="inlineStr">
        <is>
          <t>embryonic/larval epidermis</t>
        </is>
      </c>
      <c r="C2" t="inlineStr">
        <is>
          <t>larval epidermis</t>
        </is>
      </c>
      <c r="D2" t="inlineStr">
        <is>
          <t>Epidermis of the late embryo or larva.</t>
        </is>
      </c>
      <c r="E2" t="inlineStr"/>
      <c r="F2" t="inlineStr"/>
      <c r="G2" t="inlineStr"/>
      <c r="H2" t="inlineStr"/>
    </row>
    <row r="3">
      <c r="A3">
        <f>HYPERLINK("https://www.ebi.ac.uk/ols/ontologies/fbbt/terms?iri=http://purl.obolibrary.org/obo/FBbt_00001790","FBbt:00001790")</f>
        <v/>
      </c>
      <c r="B3" t="inlineStr">
        <is>
          <t>histoblast nest</t>
        </is>
      </c>
      <c r="C3" t="inlineStr">
        <is>
          <t>None</t>
        </is>
      </c>
      <c r="D3" t="inlineStr">
        <is>
          <t>One of several groups of histoblasts in the epidermis of the larval abdomen that gives rise to part of the adult external abdomen during metamorphosis.</t>
        </is>
      </c>
      <c r="E3" t="inlineStr">
        <is>
          <t>Martinez Arias, 1993, Bate, Martinez Arias, 1993: 517--608 (flybase.org/reports/FBrf0064786)</t>
        </is>
      </c>
      <c r="F3" t="inlineStr"/>
      <c r="G3" t="inlineStr"/>
      <c r="H3" t="inlineStr"/>
    </row>
    <row r="4">
      <c r="A4">
        <f>HYPERLINK("https://www.ebi.ac.uk/ols/ontologies/fbbt/terms?iri=http://purl.obolibrary.org/obo/FBbt_00001793","FBbt:00001793")</f>
        <v/>
      </c>
      <c r="B4" t="inlineStr">
        <is>
          <t>small cell associated with anterior dorsal histoblasts abdominal</t>
        </is>
      </c>
      <c r="C4" t="inlineStr">
        <is>
          <t>None</t>
        </is>
      </c>
      <c r="D4" t="inlineStr">
        <is>
          <t>Cell that belongs to a bilaterally-paired cluster of approximately 10 small cells per abdominal hemisegment, just medial to the anterior dorsal histoblast nest. These are not histoblasts or epidermal cells and do not increase in size during larval life.</t>
        </is>
      </c>
      <c r="E4" t="inlineStr">
        <is>
          <t>Madhavan and Schneiderman, 1977, Wilhelm Roux Arch. Dev. Biol. 183(4): 269--305 (flybase.org/reports/FBrf0030719)</t>
        </is>
      </c>
      <c r="F4" t="inlineStr"/>
      <c r="G4" t="inlineStr"/>
      <c r="H4" t="inlineStr"/>
    </row>
    <row r="5">
      <c r="A5">
        <f>HYPERLINK("https://www.ebi.ac.uk/ols/ontologies/fbbt/terms?iri=http://purl.obolibrary.org/obo/FBbt_00001826","FBbt:00001826")</f>
        <v/>
      </c>
      <c r="B5" t="inlineStr">
        <is>
          <t>spiracular histoblast nest abdominal</t>
        </is>
      </c>
      <c r="C5" t="inlineStr">
        <is>
          <t>None</t>
        </is>
      </c>
      <c r="D5" t="inlineStr">
        <is>
          <t>Histoblast nest that forms an attachment between the epidermis and the spiracle in the larva (Hartenstein, 1993) and generates the spiracle and perispiracular epidermis of the adult during metamorphosis (Ninov et al., 2007).</t>
        </is>
      </c>
      <c r="E5" t="inlineStr">
        <is>
          <t>Hartenstein, 1993, Atlas of Drosophila development. (flybase.org/reports/FBrf0064803); Ninov et al., 2007, Development 134(2): 367--379 (flybase.org/reports/FBrf0194691)</t>
        </is>
      </c>
      <c r="F5" t="inlineStr"/>
      <c r="G5" t="inlineStr"/>
      <c r="H5" t="inlineStr"/>
    </row>
    <row r="6">
      <c r="A6">
        <f>HYPERLINK("https://www.ebi.ac.uk/ols/ontologies/fbbt/terms?iri=http://purl.obolibrary.org/obo/FBbt_00001791","FBbt:00001791")</f>
        <v/>
      </c>
      <c r="B6" t="inlineStr">
        <is>
          <t>dorsal histoblast nest abdominal</t>
        </is>
      </c>
      <c r="C6" t="inlineStr">
        <is>
          <t>None</t>
        </is>
      </c>
      <c r="D6" t="inlineStr">
        <is>
          <t>One of two histoblast nests per abdominal hemisegment (found in A1-A7). It is located in a dorsal position in the epidermis of the larval abdomen.</t>
        </is>
      </c>
      <c r="E6" t="inlineStr">
        <is>
          <t>Martinez Arias, 1993, Bate, Martinez Arias, 1993: 517--608 (flybase.org/reports/FBrf0064786)</t>
        </is>
      </c>
      <c r="F6" t="inlineStr"/>
      <c r="G6" t="inlineStr"/>
      <c r="H6" t="inlineStr"/>
    </row>
    <row r="7">
      <c r="A7">
        <f>HYPERLINK("https://www.ebi.ac.uk/ols/ontologies/fbbt/terms?iri=http://purl.obolibrary.org/obo/FBbt_00001799","FBbt:00001799")</f>
        <v/>
      </c>
      <c r="B7" t="inlineStr">
        <is>
          <t>small cell associated with anterior dorsal histoblasts abdominal 3</t>
        </is>
      </c>
      <c r="C7" t="inlineStr">
        <is>
          <t>None</t>
        </is>
      </c>
      <c r="D7" t="inlineStr">
        <is>
          <t>Cell that belongs to a bilaterally-paired cluster of approximately 10 small cells per abdominal hemisegment, just medial to the anterior dorsal histoblast nest in larval abdominal segment 3. These are not histoblasts or epidermal cells and do not increase in size during larval life.</t>
        </is>
      </c>
      <c r="E7" t="inlineStr">
        <is>
          <t>Madhavan and Schneiderman, 1977, Wilhelm Roux Arch. Dev. Biol. 183(4): 269--305 (flybase.org/reports/FBrf0030719)</t>
        </is>
      </c>
      <c r="F7" t="inlineStr"/>
      <c r="G7" t="inlineStr"/>
      <c r="H7" t="inlineStr"/>
    </row>
    <row r="8">
      <c r="A8">
        <f>HYPERLINK("https://www.ebi.ac.uk/ols/ontologies/fbbt/terms?iri=http://purl.obolibrary.org/obo/FBbt_00001797","FBbt:00001797")</f>
        <v/>
      </c>
      <c r="B8" t="inlineStr">
        <is>
          <t>small cell associated with anterior dorsal histoblasts abdominal 2</t>
        </is>
      </c>
      <c r="C8" t="inlineStr">
        <is>
          <t>None</t>
        </is>
      </c>
      <c r="D8" t="inlineStr">
        <is>
          <t>Cell that belongs to a bilaterally-paired cluster of approximately 10 small cells per abdominal hemisegment, just medial to the anterior dorsal histoblast nest in larval abdominal segment 2. These are not histoblasts or epidermal cells and do not increase in size during larval life.</t>
        </is>
      </c>
      <c r="E8" t="inlineStr">
        <is>
          <t>Madhavan and Schneiderman, 1977, Wilhelm Roux Arch. Dev. Biol. 183(4): 269--305 (flybase.org/reports/FBrf0030719)</t>
        </is>
      </c>
      <c r="F8" t="inlineStr"/>
      <c r="G8" t="inlineStr"/>
      <c r="H8" t="inlineStr"/>
    </row>
    <row r="9">
      <c r="A9">
        <f>HYPERLINK("https://www.ebi.ac.uk/ols/ontologies/fbbt/terms?iri=http://purl.obolibrary.org/obo/FBbt_00001795","FBbt:00001795")</f>
        <v/>
      </c>
      <c r="B9" t="inlineStr">
        <is>
          <t>small cell associated with anterior dorsal histoblasts abdominal 1</t>
        </is>
      </c>
      <c r="C9" t="inlineStr">
        <is>
          <t>None</t>
        </is>
      </c>
      <c r="D9" t="inlineStr">
        <is>
          <t>Cell that belongs to a bilaterally-paired cluster of approximately 10 small cells per abdominal hemisegment, just medial to the anterior dorsal histoblast nest in larval abdominal segment 1. These are not histoblasts or epidermal cells and do not increase in size during larval life.</t>
        </is>
      </c>
      <c r="E9" t="inlineStr">
        <is>
          <t>Madhavan and Schneiderman, 1977, Wilhelm Roux Arch. Dev. Biol. 183(4): 269--305 (flybase.org/reports/FBrf0030719)</t>
        </is>
      </c>
      <c r="F9" t="inlineStr"/>
      <c r="G9" t="inlineStr"/>
      <c r="H9" t="inlineStr"/>
    </row>
    <row r="10">
      <c r="A10">
        <f>HYPERLINK("https://www.ebi.ac.uk/ols/ontologies/fbbt/terms?iri=http://purl.obolibrary.org/obo/FBbt_00001789","FBbt:00001789")</f>
        <v/>
      </c>
      <c r="B10" t="inlineStr">
        <is>
          <t>histoblast</t>
        </is>
      </c>
      <c r="C10" t="inlineStr">
        <is>
          <t>None</t>
        </is>
      </c>
      <c r="D10" t="inlineStr">
        <is>
          <t>A progenitor cell found in the larval epidermis that produces the adult external abdomen. These cells are part of the larval epidermis, secrete cuticle and contribute to larval epithelial patterning. They can be distinguished from the larval epidermal cells due to their small size and the fact that they remain diploid (Martinez Arias, 1993).</t>
        </is>
      </c>
      <c r="E10" t="inlineStr">
        <is>
          <t>Martinez Arias, 1993, Bate, Martinez Arias, 1993: 517--608 (flybase.org/reports/FBrf0064786)</t>
        </is>
      </c>
      <c r="F10" t="inlineStr"/>
      <c r="G10" t="inlineStr"/>
      <c r="H10" t="inlineStr"/>
    </row>
    <row r="11">
      <c r="A11">
        <f>HYPERLINK("https://www.ebi.ac.uk/ols/ontologies/fbbt/terms?iri=http://purl.obolibrary.org/obo/FBbt_00001818","FBbt:00001818")</f>
        <v/>
      </c>
      <c r="B11" t="inlineStr">
        <is>
          <t>ventral histoblast nest abdominal</t>
        </is>
      </c>
      <c r="C11" t="inlineStr">
        <is>
          <t>None</t>
        </is>
      </c>
      <c r="D11" t="inlineStr">
        <is>
          <t>Bilaterally-paired histoblast nest found in the epidermis of abdominal segments 1-7. This nest is found in a ventral position and contains approximately 15 cells.</t>
        </is>
      </c>
      <c r="E11" t="inlineStr">
        <is>
          <t>Martinez Arias, 1993, Bate, Martinez Arias, 1993: 517--608 (flybase.org/reports/FBrf0064786)</t>
        </is>
      </c>
      <c r="F11" t="inlineStr"/>
      <c r="G11" t="inlineStr"/>
      <c r="H11" t="inlineStr"/>
    </row>
    <row r="12">
      <c r="A12">
        <f>HYPERLINK("https://www.ebi.ac.uk/ols/ontologies/fbbt/terms?iri=http://purl.obolibrary.org/obo/FBbt_00001803","FBbt:00001803")</f>
        <v/>
      </c>
      <c r="B12" t="inlineStr">
        <is>
          <t>small cell associated with anterior dorsal histoblasts abdominal 5</t>
        </is>
      </c>
      <c r="C12" t="inlineStr">
        <is>
          <t>None</t>
        </is>
      </c>
      <c r="D12" t="inlineStr">
        <is>
          <t>Cell that belongs to a bilaterally-paired cluster of approximately 10 small cells per abdominal hemisegment, just medial to the anterior dorsal histoblast nest in larval abdominal segment 5. These are not histoblasts or epidermal cells and do not increase in size during larval life.</t>
        </is>
      </c>
      <c r="E12" t="inlineStr">
        <is>
          <t>Madhavan and Schneiderman, 1977, Wilhelm Roux Arch. Dev. Biol. 183(4): 269--305 (flybase.org/reports/FBrf0030719)</t>
        </is>
      </c>
      <c r="F12" t="inlineStr"/>
      <c r="G12" t="inlineStr"/>
      <c r="H12" t="inlineStr"/>
    </row>
    <row r="13">
      <c r="A13">
        <f>HYPERLINK("https://www.ebi.ac.uk/ols/ontologies/fbbt/terms?iri=http://purl.obolibrary.org/obo/FBbt_00001801","FBbt:00001801")</f>
        <v/>
      </c>
      <c r="B13" t="inlineStr">
        <is>
          <t>small cell associated with anterior dorsal histoblasts abdominal 4</t>
        </is>
      </c>
      <c r="C13" t="inlineStr">
        <is>
          <t>None</t>
        </is>
      </c>
      <c r="D13" t="inlineStr">
        <is>
          <t>Cell that belongs to a bilaterally-paired cluster of approximately 10 small cells per abdominal hemisegment, just medial to the anterior dorsal histoblast nest in larval abdominal segment 4. These are not histoblasts or epidermal cells and do not increase in size during larval life.</t>
        </is>
      </c>
      <c r="E13" t="inlineStr">
        <is>
          <t>Madhavan and Schneiderman, 1977, Wilhelm Roux Arch. Dev. Biol. 183(4): 269--305 (flybase.org/reports/FBrf0030719)</t>
        </is>
      </c>
      <c r="F13" t="inlineStr"/>
      <c r="G13" t="inlineStr"/>
      <c r="H13" t="inlineStr"/>
    </row>
    <row r="14">
      <c r="A14">
        <f>HYPERLINK("https://www.ebi.ac.uk/ols/ontologies/fbbt/terms?iri=http://purl.obolibrary.org/obo/FBbt_00001807","FBbt:00001807")</f>
        <v/>
      </c>
      <c r="B14" t="inlineStr">
        <is>
          <t>small cell associated with anterior dorsal histoblasts abdominal 7</t>
        </is>
      </c>
      <c r="C14" t="inlineStr">
        <is>
          <t>None</t>
        </is>
      </c>
      <c r="D14" t="inlineStr">
        <is>
          <t>Cell that belongs to a bilaterally-paired cluster of approximately 10 small cells per abdominal hemisegment, just medial to the anterior dorsal histoblast nest in larval abdominal segment 7. These are not histoblasts or epidermal cells and do not increase in size during larval life.</t>
        </is>
      </c>
      <c r="E14" t="inlineStr">
        <is>
          <t>Madhavan and Schneiderman, 1977, Wilhelm Roux Arch. Dev. Biol. 183(4): 269--305 (flybase.org/reports/FBrf0030719)</t>
        </is>
      </c>
      <c r="F14" t="inlineStr"/>
      <c r="G14" t="inlineStr"/>
      <c r="H14" t="inlineStr"/>
    </row>
    <row r="15">
      <c r="A15">
        <f>HYPERLINK("https://www.ebi.ac.uk/ols/ontologies/fbbt/terms?iri=http://purl.obolibrary.org/obo/FBbt_00001805","FBbt:00001805")</f>
        <v/>
      </c>
      <c r="B15" t="inlineStr">
        <is>
          <t>small cell associated with anterior dorsal histoblasts abdominal 6</t>
        </is>
      </c>
      <c r="C15" t="inlineStr">
        <is>
          <t>None</t>
        </is>
      </c>
      <c r="D15" t="inlineStr">
        <is>
          <t>Cell that belongs to a bilaterally-paired cluster of approximately 10 small cells per abdominal hemisegment, just medial to the anterior dorsal histoblast nest in larval abdominal segment 6. These are not histoblasts or epidermal cells and do not increase in size during larval life.</t>
        </is>
      </c>
      <c r="E15" t="inlineStr">
        <is>
          <t>Madhavan and Schneiderman, 1977, Wilhelm Roux Arch. Dev. Biol. 183(4): 269--305 (flybase.org/reports/FBrf0030719)</t>
        </is>
      </c>
      <c r="F15" t="inlineStr"/>
      <c r="G15" t="inlineStr"/>
      <c r="H15" t="inlineStr"/>
    </row>
    <row r="16">
      <c r="A16">
        <f>HYPERLINK("https://www.ebi.ac.uk/ols/ontologies/fbbt/terms?iri=http://purl.obolibrary.org/obo/FBbt_00001832","FBbt:00001832")</f>
        <v/>
      </c>
      <c r="B16" t="inlineStr">
        <is>
          <t>spiracular histoblast nest abdominal 6</t>
        </is>
      </c>
      <c r="C16" t="inlineStr">
        <is>
          <t>None</t>
        </is>
      </c>
      <c r="D16" t="inlineStr">
        <is>
          <t>Histoblast nest of abdominal segment 6. It forms an attachment between the epidermis and the spiracle in the larva (Hartenstein, 1993) and generates the spiracle and perispiracular epidermis of the adult during metamorphosis (Ninov et al., 2007).</t>
        </is>
      </c>
      <c r="E16" t="inlineStr">
        <is>
          <t>Hartenstein, 1993, Atlas of Drosophila development. (flybase.org/reports/FBrf0064803); Ninov et al., 2007, Development 134(2): 367--379 (flybase.org/reports/FBrf0194691)</t>
        </is>
      </c>
      <c r="F16" t="inlineStr"/>
      <c r="G16" t="inlineStr"/>
      <c r="H16" t="inlineStr"/>
    </row>
    <row r="17">
      <c r="A17">
        <f>HYPERLINK("https://www.ebi.ac.uk/ols/ontologies/fbbt/terms?iri=http://purl.obolibrary.org/obo/FBbt_00001833","FBbt:00001833")</f>
        <v/>
      </c>
      <c r="B17" t="inlineStr">
        <is>
          <t>spiracular histoblast nest abdominal 7</t>
        </is>
      </c>
      <c r="C17" t="inlineStr">
        <is>
          <t>None</t>
        </is>
      </c>
      <c r="D17" t="inlineStr">
        <is>
          <t>Histoblast nest of abdominal segment 7. It forms an attachment between the epidermis and the spiracle in the larva (Hartenstein, 1993) and generates the spiracle and perispiracular epidermis of the adult during metamorphosis (Ninov et al., 2007).</t>
        </is>
      </c>
      <c r="E17" t="inlineStr">
        <is>
          <t>Hartenstein, 1993, Atlas of Drosophila development. (flybase.org/reports/FBrf0064803); Ninov et al., 2007, Development 134(2): 367--379 (flybase.org/reports/FBrf0194691)</t>
        </is>
      </c>
      <c r="F17" t="inlineStr"/>
      <c r="G17" t="inlineStr"/>
      <c r="H17" t="inlineStr"/>
    </row>
    <row r="18">
      <c r="A18">
        <f>HYPERLINK("https://www.ebi.ac.uk/ols/ontologies/fbbt/terms?iri=http://purl.obolibrary.org/obo/FBbt_00001830","FBbt:00001830")</f>
        <v/>
      </c>
      <c r="B18" t="inlineStr">
        <is>
          <t>spiracular histoblast nest abdominal 4</t>
        </is>
      </c>
      <c r="C18" t="inlineStr">
        <is>
          <t>None</t>
        </is>
      </c>
      <c r="D18" t="inlineStr">
        <is>
          <t>Histoblast nest of abdominal segment 4. It forms an attachment between the epidermis and the spiracle in the larva (Hartenstein, 1993) and generates the spiracle and perispiracular epidermis of the adult during metamorphosis (Ninov et al., 2007).</t>
        </is>
      </c>
      <c r="E18" t="inlineStr">
        <is>
          <t>Hartenstein, 1993, Atlas of Drosophila development. (flybase.org/reports/FBrf0064803); Ninov et al., 2007, Development 134(2): 367--379 (flybase.org/reports/FBrf0194691)</t>
        </is>
      </c>
      <c r="F18" t="inlineStr"/>
      <c r="G18" t="inlineStr"/>
      <c r="H18" t="inlineStr"/>
    </row>
    <row r="19">
      <c r="A19">
        <f>HYPERLINK("https://www.ebi.ac.uk/ols/ontologies/fbbt/terms?iri=http://purl.obolibrary.org/obo/FBbt_00001831","FBbt:00001831")</f>
        <v/>
      </c>
      <c r="B19" t="inlineStr">
        <is>
          <t>spiracular histoblast nest abdominal 5</t>
        </is>
      </c>
      <c r="C19" t="inlineStr">
        <is>
          <t>None</t>
        </is>
      </c>
      <c r="D19" t="inlineStr">
        <is>
          <t>Histoblast nest of abdominal segment 5. It forms an attachment between the epidermis and the spiracle in the larva (Hartenstein, 1993) and generates the spiracle and perispiracular epidermis of the adult during metamorphosis (Ninov et al., 2007).</t>
        </is>
      </c>
      <c r="E19" t="inlineStr">
        <is>
          <t>Hartenstein, 1993, Atlas of Drosophila development. (flybase.org/reports/FBrf0064803); Ninov et al., 2007, Development 134(2): 367--379 (flybase.org/reports/FBrf0194691)</t>
        </is>
      </c>
      <c r="F19" t="inlineStr"/>
      <c r="G19" t="inlineStr"/>
      <c r="H19" t="inlineStr"/>
    </row>
    <row r="20">
      <c r="A20">
        <f>HYPERLINK("https://www.ebi.ac.uk/ols/ontologies/fbbt/terms?iri=http://purl.obolibrary.org/obo/FBbt_00001822","FBbt:00001822")</f>
        <v/>
      </c>
      <c r="B20" t="inlineStr">
        <is>
          <t>ventral histoblast nest abdominal 4</t>
        </is>
      </c>
      <c r="C20" t="inlineStr">
        <is>
          <t>None</t>
        </is>
      </c>
      <c r="D20" t="inlineStr">
        <is>
          <t>Bilaterally-paired histoblast nest found in the epidermis of abdominal segment 4. This nest is found in a ventral position and contains approximately 15 cells.</t>
        </is>
      </c>
      <c r="E20" t="inlineStr">
        <is>
          <t>Martinez Arias, 1993, Bate, Martinez Arias, 1993: 517--608 (flybase.org/reports/FBrf0064786)</t>
        </is>
      </c>
      <c r="F20" t="inlineStr"/>
      <c r="G20" t="inlineStr"/>
      <c r="H20" t="inlineStr"/>
    </row>
    <row r="21">
      <c r="A21">
        <f>HYPERLINK("https://www.ebi.ac.uk/ols/ontologies/fbbt/terms?iri=http://purl.obolibrary.org/obo/FBbt_00001823","FBbt:00001823")</f>
        <v/>
      </c>
      <c r="B21" t="inlineStr">
        <is>
          <t>ventral histoblast nest abdominal 5</t>
        </is>
      </c>
      <c r="C21" t="inlineStr">
        <is>
          <t>None</t>
        </is>
      </c>
      <c r="D21" t="inlineStr">
        <is>
          <t>Bilaterally-paired histoblast nest found in the epidermis of abdominal segment 5. This nest is found in a ventral position and contains approximately 15 cells.</t>
        </is>
      </c>
      <c r="E21" t="inlineStr">
        <is>
          <t>Martinez Arias, 1993, Bate, Martinez Arias, 1993: 517--608 (flybase.org/reports/FBrf0064786)</t>
        </is>
      </c>
      <c r="F21" t="inlineStr"/>
      <c r="G21" t="inlineStr"/>
      <c r="H21" t="inlineStr"/>
    </row>
    <row r="22">
      <c r="A22">
        <f>HYPERLINK("https://www.ebi.ac.uk/ols/ontologies/fbbt/terms?iri=http://purl.obolibrary.org/obo/FBbt_00001824","FBbt:00001824")</f>
        <v/>
      </c>
      <c r="B22" t="inlineStr">
        <is>
          <t>ventral histoblast nest abdominal 6</t>
        </is>
      </c>
      <c r="C22" t="inlineStr">
        <is>
          <t>None</t>
        </is>
      </c>
      <c r="D22" t="inlineStr">
        <is>
          <t>Bilaterally-paired histoblast nest found in the epidermis of abdominal segment 6. This nest is found in a ventral position and contains approximately 15 cells.</t>
        </is>
      </c>
      <c r="E22" t="inlineStr">
        <is>
          <t>Martinez Arias, 1993, Bate, Martinez Arias, 1993: 517--608 (flybase.org/reports/FBrf0064786)</t>
        </is>
      </c>
      <c r="F22" t="inlineStr"/>
      <c r="G22" t="inlineStr"/>
      <c r="H22" t="inlineStr"/>
    </row>
    <row r="23">
      <c r="A23">
        <f>HYPERLINK("https://www.ebi.ac.uk/ols/ontologies/fbbt/terms?iri=http://purl.obolibrary.org/obo/FBbt_00001820","FBbt:00001820")</f>
        <v/>
      </c>
      <c r="B23" t="inlineStr">
        <is>
          <t>ventral histoblast nest abdominal 2</t>
        </is>
      </c>
      <c r="C23" t="inlineStr">
        <is>
          <t>None</t>
        </is>
      </c>
      <c r="D23" t="inlineStr">
        <is>
          <t>Bilaterally-paired histoblast nest found in the epidermis of abdominal segment 2. This nest is found in a ventral position and contains approximately 15 cells.</t>
        </is>
      </c>
      <c r="E23" t="inlineStr">
        <is>
          <t>Martinez Arias, 1993, Bate, Martinez Arias, 1993: 517--608 (flybase.org/reports/FBrf0064786)</t>
        </is>
      </c>
      <c r="F23" t="inlineStr"/>
      <c r="G23" t="inlineStr"/>
      <c r="H23" t="inlineStr"/>
    </row>
    <row r="24">
      <c r="A24">
        <f>HYPERLINK("https://www.ebi.ac.uk/ols/ontologies/fbbt/terms?iri=http://purl.obolibrary.org/obo/FBbt_00001821","FBbt:00001821")</f>
        <v/>
      </c>
      <c r="B24" t="inlineStr">
        <is>
          <t>ventral histoblast nest abdominal 3</t>
        </is>
      </c>
      <c r="C24" t="inlineStr">
        <is>
          <t>None</t>
        </is>
      </c>
      <c r="D24" t="inlineStr">
        <is>
          <t>Bilaterally-paired histoblast nest found in the epidermis of abdominal segment 3. This nest is found in a ventral position and contains approximately 15 cells.</t>
        </is>
      </c>
      <c r="E24" t="inlineStr">
        <is>
          <t>Martinez Arias, 1993, Bate, Martinez Arias, 1993: 517--608 (flybase.org/reports/FBrf0064786)</t>
        </is>
      </c>
      <c r="F24" t="inlineStr"/>
      <c r="G24" t="inlineStr"/>
      <c r="H24" t="inlineStr"/>
    </row>
    <row r="25">
      <c r="A25">
        <f>HYPERLINK("https://www.ebi.ac.uk/ols/ontologies/fbbt/terms?iri=http://purl.obolibrary.org/obo/FBbt_00001828","FBbt:00001828")</f>
        <v/>
      </c>
      <c r="B25" t="inlineStr">
        <is>
          <t>spiracular histoblast nest abdominal 2</t>
        </is>
      </c>
      <c r="C25" t="inlineStr">
        <is>
          <t>None</t>
        </is>
      </c>
      <c r="D25" t="inlineStr">
        <is>
          <t>Histoblast nest of abdominal segment 2. It forms an attachment between the epidermis and the spiracle in the larva (Hartenstein, 1993) and generates the spiracle and perispiracular epidermis of the adult during metamorphosis (Ninov et al., 2007).</t>
        </is>
      </c>
      <c r="E25" t="inlineStr">
        <is>
          <t>Hartenstein, 1993, Atlas of Drosophila development. (flybase.org/reports/FBrf0064803); Ninov et al., 2007, Development 134(2): 367--379 (flybase.org/reports/FBrf0194691)</t>
        </is>
      </c>
      <c r="F25" t="inlineStr"/>
      <c r="G25" t="inlineStr"/>
      <c r="H25" t="inlineStr"/>
    </row>
    <row r="26">
      <c r="A26">
        <f>HYPERLINK("https://www.ebi.ac.uk/ols/ontologies/fbbt/terms?iri=http://purl.obolibrary.org/obo/FBbt_00001829","FBbt:00001829")</f>
        <v/>
      </c>
      <c r="B26" t="inlineStr">
        <is>
          <t>spiracular histoblast nest abdominal 3</t>
        </is>
      </c>
      <c r="C26" t="inlineStr">
        <is>
          <t>None</t>
        </is>
      </c>
      <c r="D26" t="inlineStr">
        <is>
          <t>Histoblast nest of abdominal segment 3. It forms an attachment between the epidermis and the spiracle in the larva (Hartenstein, 1993) and generates the spiracle and perispiracular epidermis of the adult during metamorphosis (Ninov et al., 2007).</t>
        </is>
      </c>
      <c r="E26" t="inlineStr">
        <is>
          <t>Hartenstein, 1993, Atlas of Drosophila development. (flybase.org/reports/FBrf0064803); Ninov et al., 2007, Development 134(2): 367--379 (flybase.org/reports/FBrf0194691)</t>
        </is>
      </c>
      <c r="F26" t="inlineStr"/>
      <c r="G26" t="inlineStr"/>
      <c r="H26" t="inlineStr"/>
    </row>
    <row r="27">
      <c r="A27">
        <f>HYPERLINK("https://www.ebi.ac.uk/ols/ontologies/fbbt/terms?iri=http://purl.obolibrary.org/obo/FBbt_00001827","FBbt:00001827")</f>
        <v/>
      </c>
      <c r="B27" t="inlineStr">
        <is>
          <t>spiracular histoblast nest abdominal 1</t>
        </is>
      </c>
      <c r="C27" t="inlineStr">
        <is>
          <t>None</t>
        </is>
      </c>
      <c r="D27" t="inlineStr">
        <is>
          <t>Histoblast nest of abdominal segment 1. It forms an attachment between the epidermis and the spiracle in the larva (Hartenstein, 1993) and generates the spiracle and perispiracular epidermis of the adult during metamorphosis (Ninov et al., 2007).</t>
        </is>
      </c>
      <c r="E27" t="inlineStr">
        <is>
          <t>Hartenstein, 1993, Atlas of Drosophila development. (flybase.org/reports/FBrf0064803); Ninov et al., 2007, Development 134(2): 367--379 (flybase.org/reports/FBrf0194691)</t>
        </is>
      </c>
      <c r="F27" t="inlineStr"/>
      <c r="G27" t="inlineStr"/>
      <c r="H27" t="inlineStr"/>
    </row>
    <row r="28">
      <c r="A28">
        <f>HYPERLINK("https://www.ebi.ac.uk/ols/ontologies/fbbt/terms?iri=http://purl.obolibrary.org/obo/FBbt_00001825","FBbt:00001825")</f>
        <v/>
      </c>
      <c r="B28" t="inlineStr">
        <is>
          <t>ventral histoblast nest abdominal 7</t>
        </is>
      </c>
      <c r="C28" t="inlineStr">
        <is>
          <t>None</t>
        </is>
      </c>
      <c r="D28" t="inlineStr">
        <is>
          <t>Bilaterally-paired histoblast nest found in the epidermis of abdominal segment 7. This nest is found in a ventral position and contains approximately 15 cells.</t>
        </is>
      </c>
      <c r="E28" t="inlineStr">
        <is>
          <t>Martinez Arias, 1993, Bate, Martinez Arias, 1993: 517--608 (flybase.org/reports/FBrf0064786)</t>
        </is>
      </c>
      <c r="F28" t="inlineStr"/>
      <c r="G28" t="inlineStr"/>
      <c r="H28" t="inlineStr"/>
    </row>
    <row r="29">
      <c r="A29">
        <f>HYPERLINK("https://www.ebi.ac.uk/ols/ontologies/fbbt/terms?iri=http://purl.obolibrary.org/obo/FBbt_00001792","FBbt:00001792")</f>
        <v/>
      </c>
      <c r="B29" t="inlineStr">
        <is>
          <t>anterior dorsal histoblast nest abdominal</t>
        </is>
      </c>
      <c r="C29" t="inlineStr">
        <is>
          <t>None</t>
        </is>
      </c>
      <c r="D29" t="inlineStr">
        <is>
          <t>Bilaterally-paired histoblast nest found in the epidermis of abdominal segments 1-7. This nest is found in an anterior dorsal position and contains approximately 15 cells.</t>
        </is>
      </c>
      <c r="E29" t="inlineStr">
        <is>
          <t>Martinez Arias, 1993, Bate, Martinez Arias, 1993: 517--608 (flybase.org/reports/FBrf0064786)</t>
        </is>
      </c>
      <c r="F29" t="inlineStr"/>
      <c r="G29" t="inlineStr"/>
      <c r="H29" t="inlineStr"/>
    </row>
    <row r="30">
      <c r="A30">
        <f>HYPERLINK("https://www.ebi.ac.uk/ols/ontologies/fbbt/terms?iri=http://purl.obolibrary.org/obo/FBbt_00001819","FBbt:00001819")</f>
        <v/>
      </c>
      <c r="B30" t="inlineStr">
        <is>
          <t>ventral histoblast nest abdominal 1</t>
        </is>
      </c>
      <c r="C30" t="inlineStr">
        <is>
          <t>None</t>
        </is>
      </c>
      <c r="D30" t="inlineStr">
        <is>
          <t>Bilaterally-paired histoblast nest found in the epidermis of abdominal segment 1. This nest is found in a ventral position and contains approximately 15 cells.</t>
        </is>
      </c>
      <c r="E30" t="inlineStr">
        <is>
          <t>Martinez Arias, 1993, Bate, Martinez Arias, 1993: 517--608 (flybase.org/reports/FBrf0064786)</t>
        </is>
      </c>
      <c r="F30" t="inlineStr"/>
      <c r="G30" t="inlineStr"/>
      <c r="H30" t="inlineStr"/>
    </row>
    <row r="31">
      <c r="A31">
        <f>HYPERLINK("https://www.ebi.ac.uk/ols/ontologies/fbbt/terms?iri=http://purl.obolibrary.org/obo/FBbt_00001809","FBbt:00001809")</f>
        <v/>
      </c>
      <c r="B31" t="inlineStr">
        <is>
          <t>posterior dorsal histoblast nest abdominal</t>
        </is>
      </c>
      <c r="C31" t="inlineStr">
        <is>
          <t>None</t>
        </is>
      </c>
      <c r="D31" t="inlineStr">
        <is>
          <t>Bilaterally-paired histoblast nest found in the epidermis of abdominal segments 1-7. This nest is found in a posterior dorsal position and contains approximately 6 cells.</t>
        </is>
      </c>
      <c r="E31" t="inlineStr">
        <is>
          <t>Martinez Arias, 1993, Bate, Martinez Arias, 1993: 517--608 (flybase.org/reports/FBrf0064786)</t>
        </is>
      </c>
      <c r="F31" t="inlineStr"/>
      <c r="G31" t="inlineStr"/>
      <c r="H31" t="inlineStr"/>
    </row>
    <row r="32">
      <c r="A32">
        <f>HYPERLINK("https://www.ebi.ac.uk/ols/ontologies/fbbt/terms?iri=http://purl.obolibrary.org/obo/FBbt_00001794","FBbt:00001794")</f>
        <v/>
      </c>
      <c r="B32" t="inlineStr">
        <is>
          <t>anterior dorsal histoblast nest abdominal 1</t>
        </is>
      </c>
      <c r="C32" t="inlineStr">
        <is>
          <t>None</t>
        </is>
      </c>
      <c r="D32" t="inlineStr">
        <is>
          <t>Bilaterally-paired histoblast nest found in the epidermis of abdominal segment 1. This nest is found in an anterior dorsal position and contains approximately 15 cells.</t>
        </is>
      </c>
      <c r="E32" t="inlineStr">
        <is>
          <t>Martinez Arias, 1993, Bate, Martinez Arias, 1993: 517--608 (flybase.org/reports/FBrf0064786)</t>
        </is>
      </c>
      <c r="F32" t="inlineStr"/>
      <c r="G32" t="inlineStr"/>
      <c r="H32" t="inlineStr"/>
    </row>
    <row r="33">
      <c r="A33">
        <f>HYPERLINK("https://www.ebi.ac.uk/ols/ontologies/fbbt/terms?iri=http://purl.obolibrary.org/obo/FBbt_00001798","FBbt:00001798")</f>
        <v/>
      </c>
      <c r="B33" t="inlineStr">
        <is>
          <t>anterior dorsal histoblast nest abdominal 3</t>
        </is>
      </c>
      <c r="C33" t="inlineStr">
        <is>
          <t>None</t>
        </is>
      </c>
      <c r="D33" t="inlineStr">
        <is>
          <t>Bilaterally-paired histoblast nest found in the epidermis of abdominal segment 3. This nest is found in an anterior dorsal position and contains approximately 15 cells.</t>
        </is>
      </c>
      <c r="E33" t="inlineStr">
        <is>
          <t>Martinez Arias, 1993, Bate, Martinez Arias, 1993: 517--608 (flybase.org/reports/FBrf0064786)</t>
        </is>
      </c>
      <c r="F33" t="inlineStr"/>
      <c r="G33" t="inlineStr"/>
      <c r="H33" t="inlineStr"/>
    </row>
    <row r="34">
      <c r="A34">
        <f>HYPERLINK("https://www.ebi.ac.uk/ols/ontologies/fbbt/terms?iri=http://purl.obolibrary.org/obo/FBbt_00001796","FBbt:00001796")</f>
        <v/>
      </c>
      <c r="B34" t="inlineStr">
        <is>
          <t>anterior dorsal histoblast nest abdominal 2</t>
        </is>
      </c>
      <c r="C34" t="inlineStr">
        <is>
          <t>None</t>
        </is>
      </c>
      <c r="D34" t="inlineStr">
        <is>
          <t>Bilaterally-paired histoblast nest found in the epidermis of abdominal segment 2. This nest is found in an anterior dorsal position and contains approximately 15 cells.</t>
        </is>
      </c>
      <c r="E34" t="inlineStr">
        <is>
          <t>Martinez Arias, 1993, Bate, Martinez Arias, 1993: 517--608 (flybase.org/reports/FBrf0064786)</t>
        </is>
      </c>
      <c r="F34" t="inlineStr"/>
      <c r="G34" t="inlineStr"/>
      <c r="H34" t="inlineStr"/>
    </row>
    <row r="35">
      <c r="A35">
        <f>HYPERLINK("https://www.ebi.ac.uk/ols/ontologies/fbbt/terms?iri=http://purl.obolibrary.org/obo/FBbt_00001810","FBbt:00001810")</f>
        <v/>
      </c>
      <c r="B35" t="inlineStr">
        <is>
          <t>posterior dorsal histoblast nest abdominal 1</t>
        </is>
      </c>
      <c r="C35" t="inlineStr">
        <is>
          <t>None</t>
        </is>
      </c>
      <c r="D35" t="inlineStr">
        <is>
          <t>Bilaterally-paired histoblast nest found in the epidermis of abdominal segment 1. This nest is found in a posterior dorsal position and contains approximately 6 cells.</t>
        </is>
      </c>
      <c r="E35" t="inlineStr">
        <is>
          <t>Martinez Arias, 1993, Bate, Martinez Arias, 1993: 517--608 (flybase.org/reports/FBrf0064786)</t>
        </is>
      </c>
      <c r="F35" t="inlineStr"/>
      <c r="G35" t="inlineStr"/>
      <c r="H35" t="inlineStr"/>
    </row>
    <row r="36">
      <c r="A36">
        <f>HYPERLINK("https://www.ebi.ac.uk/ols/ontologies/fbbt/terms?iri=http://purl.obolibrary.org/obo/FBbt_00001811","FBbt:00001811")</f>
        <v/>
      </c>
      <c r="B36" t="inlineStr">
        <is>
          <t>posterior dorsal histoblast nest abdominal 2</t>
        </is>
      </c>
      <c r="C36" t="inlineStr">
        <is>
          <t>None</t>
        </is>
      </c>
      <c r="D36" t="inlineStr">
        <is>
          <t>Bilaterally-paired histoblast nest found in the epidermis of abdominal segment 2. This nest is found in a posterior dorsal position and contains approximately 6 cells.</t>
        </is>
      </c>
      <c r="E36" t="inlineStr">
        <is>
          <t>Martinez Arias, 1993, Bate, Martinez Arias, 1993: 517--608 (flybase.org/reports/FBrf0064786)</t>
        </is>
      </c>
      <c r="F36" t="inlineStr"/>
      <c r="G36" t="inlineStr"/>
      <c r="H36" t="inlineStr"/>
    </row>
    <row r="37">
      <c r="A37">
        <f>HYPERLINK("https://www.ebi.ac.uk/ols/ontologies/fbbt/terms?iri=http://purl.obolibrary.org/obo/FBbt_00001817","FBbt:00001817")</f>
        <v/>
      </c>
      <c r="B37" t="inlineStr">
        <is>
          <t>posterior dorsal histoblast nest abdominal 8</t>
        </is>
      </c>
      <c r="C37" t="inlineStr">
        <is>
          <t>None</t>
        </is>
      </c>
      <c r="D37" t="inlineStr">
        <is>
          <t>Histoblast nest found in a posterior dorsal position in the epidermis of abdominal segment 8.</t>
        </is>
      </c>
      <c r="E37" t="inlineStr">
        <is>
          <t>[]</t>
        </is>
      </c>
      <c r="F37" t="inlineStr"/>
      <c r="G37" t="inlineStr"/>
      <c r="H37" t="inlineStr"/>
    </row>
    <row r="38">
      <c r="A38">
        <f>HYPERLINK("https://www.ebi.ac.uk/ols/ontologies/fbbt/terms?iri=http://purl.obolibrary.org/obo/FBbt_00001815","FBbt:00001815")</f>
        <v/>
      </c>
      <c r="B38" t="inlineStr">
        <is>
          <t>posterior dorsal histoblast nest abdominal 6</t>
        </is>
      </c>
      <c r="C38" t="inlineStr">
        <is>
          <t>None</t>
        </is>
      </c>
      <c r="D38" t="inlineStr">
        <is>
          <t>Bilaterally-paired histoblast nest found in the epidermis of abdominal segment 6. This nest is found in a posterior dorsal position and contains approximately 6 cells.</t>
        </is>
      </c>
      <c r="E38" t="inlineStr">
        <is>
          <t>Martinez Arias, 1993, Bate, Martinez Arias, 1993: 517--608 (flybase.org/reports/FBrf0064786)</t>
        </is>
      </c>
      <c r="F38" t="inlineStr"/>
      <c r="G38" t="inlineStr"/>
      <c r="H38" t="inlineStr"/>
    </row>
    <row r="39">
      <c r="A39">
        <f>HYPERLINK("https://www.ebi.ac.uk/ols/ontologies/fbbt/terms?iri=http://purl.obolibrary.org/obo/FBbt_00001816","FBbt:00001816")</f>
        <v/>
      </c>
      <c r="B39" t="inlineStr">
        <is>
          <t>posterior dorsal histoblast nest abdominal 7</t>
        </is>
      </c>
      <c r="C39" t="inlineStr">
        <is>
          <t>None</t>
        </is>
      </c>
      <c r="D39" t="inlineStr">
        <is>
          <t>Bilaterally-paired histoblast nest found in the epidermis of abdominal segment 7. This nest is found in a posterior dorsal position and contains approximately 6 cells.</t>
        </is>
      </c>
      <c r="E39" t="inlineStr">
        <is>
          <t>Martinez Arias, 1993, Bate, Martinez Arias, 1993: 517--608 (flybase.org/reports/FBrf0064786)</t>
        </is>
      </c>
      <c r="F39" t="inlineStr"/>
      <c r="G39" t="inlineStr"/>
      <c r="H39" t="inlineStr"/>
    </row>
    <row r="40">
      <c r="A40">
        <f>HYPERLINK("https://www.ebi.ac.uk/ols/ontologies/fbbt/terms?iri=http://purl.obolibrary.org/obo/FBbt_00001812","FBbt:00001812")</f>
        <v/>
      </c>
      <c r="B40" t="inlineStr">
        <is>
          <t>posterior dorsal histoblast nest abdominal 3</t>
        </is>
      </c>
      <c r="C40" t="inlineStr">
        <is>
          <t>None</t>
        </is>
      </c>
      <c r="D40" t="inlineStr">
        <is>
          <t>Bilaterally-paired histoblast nest found in the epidermis of abdominal segment 3. This nest is found in a posterior dorsal position and contains approximately 6 cells.</t>
        </is>
      </c>
      <c r="E40" t="inlineStr">
        <is>
          <t>Martinez Arias, 1993, Bate, Martinez Arias, 1993: 517--608 (flybase.org/reports/FBrf0064786)</t>
        </is>
      </c>
      <c r="F40" t="inlineStr"/>
      <c r="G40" t="inlineStr"/>
      <c r="H40" t="inlineStr"/>
    </row>
    <row r="41">
      <c r="A41">
        <f>HYPERLINK("https://www.ebi.ac.uk/ols/ontologies/fbbt/terms?iri=http://purl.obolibrary.org/obo/FBbt_00001813","FBbt:00001813")</f>
        <v/>
      </c>
      <c r="B41" t="inlineStr">
        <is>
          <t>posterior dorsal histoblast nest abdominal 4</t>
        </is>
      </c>
      <c r="C41" t="inlineStr">
        <is>
          <t>None</t>
        </is>
      </c>
      <c r="D41" t="inlineStr">
        <is>
          <t>Bilaterally-paired histoblast nest found in the epidermis of abdominal segment 4. This nest is found in a posterior dorsal position and contains approximately 6 cells.</t>
        </is>
      </c>
      <c r="E41" t="inlineStr">
        <is>
          <t>Martinez Arias, 1993, Bate, Martinez Arias, 1993: 517--608 (flybase.org/reports/FBrf0064786)</t>
        </is>
      </c>
      <c r="F41" t="inlineStr"/>
      <c r="G41" t="inlineStr"/>
      <c r="H41" t="inlineStr"/>
    </row>
    <row r="42">
      <c r="A42">
        <f>HYPERLINK("https://www.ebi.ac.uk/ols/ontologies/fbbt/terms?iri=http://purl.obolibrary.org/obo/FBbt_00001814","FBbt:00001814")</f>
        <v/>
      </c>
      <c r="B42" t="inlineStr">
        <is>
          <t>posterior dorsal histoblast nest abdominal 5</t>
        </is>
      </c>
      <c r="C42" t="inlineStr">
        <is>
          <t>None</t>
        </is>
      </c>
      <c r="D42" t="inlineStr">
        <is>
          <t>Bilaterally-paired histoblast nest found in the epidermis of abdominal segment 5. This nest is found in a posterior dorsal position and contains approximately 6 cells.</t>
        </is>
      </c>
      <c r="E42" t="inlineStr">
        <is>
          <t>Martinez Arias, 1993, Bate, Martinez Arias, 1993: 517--608 (flybase.org/reports/FBrf0064786)</t>
        </is>
      </c>
      <c r="F42" t="inlineStr"/>
      <c r="G42" t="inlineStr"/>
      <c r="H42" t="inlineStr"/>
    </row>
    <row r="43">
      <c r="A43">
        <f>HYPERLINK("https://www.ebi.ac.uk/ols/ontologies/fbbt/terms?iri=http://purl.obolibrary.org/obo/FBbt_00001802","FBbt:00001802")</f>
        <v/>
      </c>
      <c r="B43" t="inlineStr">
        <is>
          <t>anterior dorsal histoblast nest abdominal 5</t>
        </is>
      </c>
      <c r="C43" t="inlineStr">
        <is>
          <t>None</t>
        </is>
      </c>
      <c r="D43" t="inlineStr">
        <is>
          <t>Bilaterally-paired histoblast nest found in the epidermis of abdominal segment 5. This nest is found in an anterior dorsal position and contains approximately 15 cells.</t>
        </is>
      </c>
      <c r="E43" t="inlineStr">
        <is>
          <t>Martinez Arias, 1993, Bate, Martinez Arias, 1993: 517--608 (flybase.org/reports/FBrf0064786)</t>
        </is>
      </c>
      <c r="F43" t="inlineStr"/>
      <c r="G43" t="inlineStr"/>
      <c r="H43" t="inlineStr"/>
    </row>
    <row r="44">
      <c r="A44">
        <f>HYPERLINK("https://www.ebi.ac.uk/ols/ontologies/fbbt/terms?iri=http://purl.obolibrary.org/obo/FBbt_00001804","FBbt:00001804")</f>
        <v/>
      </c>
      <c r="B44" t="inlineStr">
        <is>
          <t>anterior dorsal histoblast nest abdominal 6</t>
        </is>
      </c>
      <c r="C44" t="inlineStr">
        <is>
          <t>None</t>
        </is>
      </c>
      <c r="D44" t="inlineStr">
        <is>
          <t>Bilaterally-paired histoblast nest found in the epidermis of abdominal segment 6. This nest is found in an anterior dorsal position and contains approximately 15 cells.</t>
        </is>
      </c>
      <c r="E44" t="inlineStr">
        <is>
          <t>Martinez Arias, 1993, Bate, Martinez Arias, 1993: 517--608 (flybase.org/reports/FBrf0064786)</t>
        </is>
      </c>
      <c r="F44" t="inlineStr"/>
      <c r="G44" t="inlineStr"/>
      <c r="H44" t="inlineStr"/>
    </row>
    <row r="45">
      <c r="A45">
        <f>HYPERLINK("https://www.ebi.ac.uk/ols/ontologies/fbbt/terms?iri=http://purl.obolibrary.org/obo/FBbt_00001800","FBbt:00001800")</f>
        <v/>
      </c>
      <c r="B45" t="inlineStr">
        <is>
          <t>anterior dorsal histoblast nest abdominal 4</t>
        </is>
      </c>
      <c r="C45" t="inlineStr">
        <is>
          <t>None</t>
        </is>
      </c>
      <c r="D45" t="inlineStr">
        <is>
          <t>Bilaterally-paired histoblast nest found in the epidermis of abdominal segment 4. This nest is found in an anterior dorsal position and contains approximately 15 cells.</t>
        </is>
      </c>
      <c r="E45" t="inlineStr">
        <is>
          <t>Martinez Arias, 1993, Bate, Martinez Arias, 1993: 517--608 (flybase.org/reports/FBrf0064786)</t>
        </is>
      </c>
      <c r="F45" t="inlineStr"/>
      <c r="G45" t="inlineStr"/>
      <c r="H45" t="inlineStr"/>
    </row>
    <row r="46">
      <c r="A46">
        <f>HYPERLINK("https://www.ebi.ac.uk/ols/ontologies/fbbt/terms?iri=http://purl.obolibrary.org/obo/FBbt_00001808","FBbt:00001808")</f>
        <v/>
      </c>
      <c r="B46" t="inlineStr">
        <is>
          <t>anterior dorsal histoblast nest abdominal 8</t>
        </is>
      </c>
      <c r="C46" t="inlineStr">
        <is>
          <t>None</t>
        </is>
      </c>
      <c r="D46" t="inlineStr">
        <is>
          <t>Histoblast nest located in an anterior dorsal position of abdominal segment 8.</t>
        </is>
      </c>
      <c r="E46" t="inlineStr">
        <is>
          <t>[]</t>
        </is>
      </c>
      <c r="F46" t="inlineStr"/>
      <c r="G46" t="inlineStr"/>
      <c r="H46" t="inlineStr"/>
    </row>
    <row r="47">
      <c r="A47">
        <f>HYPERLINK("https://www.ebi.ac.uk/ols/ontologies/fbbt/terms?iri=http://purl.obolibrary.org/obo/FBbt_00001806","FBbt:00001806")</f>
        <v/>
      </c>
      <c r="B47" t="inlineStr">
        <is>
          <t>anterior dorsal histoblast nest abdominal 7</t>
        </is>
      </c>
      <c r="C47" t="inlineStr">
        <is>
          <t>None</t>
        </is>
      </c>
      <c r="D47" t="inlineStr">
        <is>
          <t>Bilaterally-paired histoblast nest found in the epidermis of abdominal segment 7. This nest is found in an anterior dorsal position and contains approximately 15 cells.</t>
        </is>
      </c>
      <c r="E47" t="inlineStr">
        <is>
          <t>Martinez Arias, 1993, Bate, Martinez Arias, 1993: 517--608 (flybase.org/reports/FBrf0064786)</t>
        </is>
      </c>
      <c r="F47" t="inlineStr"/>
      <c r="G47" t="inlineStr"/>
      <c r="H47"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2019-11-05T14:03:27Z</dcterms:created>
  <dcterms:modified xsi:type="dcterms:W3CDTF">2019-11-05T14:03:27Z</dcterms:modified>
</cp:coreProperties>
</file>