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cp390/git/drosophila-anatomy-developmental-ontology/cell_type_reports/"/>
    </mc:Choice>
  </mc:AlternateContent>
  <xr:revisionPtr revIDLastSave="0" documentId="13_ncr:1_{D4611533-9FCA-C142-B841-2F019AC0999D}" xr6:coauthVersionLast="45" xr6:coauthVersionMax="45" xr10:uidLastSave="{00000000-0000-0000-0000-000000000000}"/>
  <bookViews>
    <workbookView xWindow="0" yWindow="460" windowWidth="51200" windowHeight="299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5" i="1" l="1"/>
  <c r="A14" i="1"/>
  <c r="A13" i="1"/>
  <c r="A12" i="1"/>
  <c r="A11" i="1"/>
  <c r="A10" i="1"/>
  <c r="A9" i="1"/>
  <c r="A8" i="1"/>
  <c r="A7" i="1"/>
  <c r="A6" i="1"/>
  <c r="A5" i="1"/>
  <c r="A4" i="1"/>
  <c r="A3" i="1"/>
  <c r="A2" i="1"/>
</calcChain>
</file>

<file path=xl/sharedStrings.xml><?xml version="1.0" encoding="utf-8"?>
<sst xmlns="http://schemas.openxmlformats.org/spreadsheetml/2006/main" count="64" uniqueCount="57">
  <si>
    <t>FBbt_ID</t>
  </si>
  <si>
    <t>Name</t>
  </si>
  <si>
    <t>Synonyms</t>
  </si>
  <si>
    <t>Definition</t>
  </si>
  <si>
    <t>References</t>
  </si>
  <si>
    <t>Review_notes</t>
  </si>
  <si>
    <t>Suggested_markers</t>
  </si>
  <si>
    <t>Abundance</t>
  </si>
  <si>
    <t>None</t>
  </si>
  <si>
    <t>maxillary palp olfactory receptor neuron</t>
  </si>
  <si>
    <t>maxillary palp ORN</t>
  </si>
  <si>
    <t>Odorant receptor neuron (ORN) whose dendrite transduces signals from some maxillary palp basiconic sensillum. The axons of these neurons fasciculate in the labial nerve and the antenno-subesophageal tract (AST) and innervate the antennal lobe.</t>
  </si>
  <si>
    <t>Stocker et al., 1990, Cell Tissue Res. 262(1): 9--34 (flybase.org/reports/FBrf0051437)</t>
  </si>
  <si>
    <t>spinule of maxillary palpus</t>
  </si>
  <si>
    <t>Small, curved, pointed, non-innervated cuticular process of the maxillary palpus. These spinules are distributed throughout the surface of the palps.</t>
  </si>
  <si>
    <t>Riesgo-Escovar et al., 1997, J. Comp. Physiol. A, Sens. Neural. Behav. Physiol. 180(2): 143--150 (flybase.org/reports/FBrf0091407)</t>
  </si>
  <si>
    <t>maxillary palp sense organ</t>
  </si>
  <si>
    <t>Any sense organ (FBbt:00005155) that is part of some maxillary palpus (FBbt:00004546).</t>
  </si>
  <si>
    <t>Singh and Nayak, 1985, Int. J. Insect Morph. Embryol. 14(5): 291--306 (flybase.org/reports/FBrf0042885); Stocker, 1994, Cell Tissue Res. 275(1): 3--26 (flybase.org/reports/FBrf0068700)</t>
  </si>
  <si>
    <t>adult olfactory receptor neuron Or33c/85e</t>
  </si>
  <si>
    <t>odorant receptor neuron Or33c; adult ORN Or33c/85e; adult ORN Or85e; odorant receptor neuron VC1; adult ORN Or33c; ORN (Or33c/85e); ORN pb2A; odorant receptor neuron Or85e</t>
  </si>
  <si>
    <t>Bilateral olfactory receptor neuron (ORN) that expresses Or33c (FBgn0026390) and Or85e (FBgn0026399). Its axon branches, with one branch innervating the ipsilateral antennal lobe glomerulus VC1 and the other fasciculating with the antennal commissure and innervating the contralateral antennal lobe glomerulus VC1. Its dendrite transduces signals from maxillary palp basiconic sensillum pb2.</t>
  </si>
  <si>
    <t>http://neuro.uni-konstanz.de/DoOR/content/receptor.php?OR=pb2A; Goldman et al., 2005, Neuron 45(5): 661--666 (flybase.org/reports/FBrf0184216); Couto et al., 2005, Curr. Biol. 15(17): 1535--1547 (flybase.org/reports/FBrf0187305)</t>
  </si>
  <si>
    <t>maxillary palp sensillum basiconicum</t>
  </si>
  <si>
    <t>pb; maxillary palp basiconic sensillum</t>
  </si>
  <si>
    <t>Olfactory basiconic sensillum of the maxillary palp. The surface of the sensillum is perforated by numerous pores, arranged along a complicated pattern of branched lines, connecting to a lymph space innervated by branched dendrites from two ORNs. These sensilla are located predominantly on the distal half of the dorsal surface and the lateral edge of each maxillary palp.</t>
  </si>
  <si>
    <t>Riesgo-Escovar et al., 1997, J. Comp. Physiol. A, Sens. Neural. Behav. Physiol. 180(2): 143--150 (flybase.org/reports/FBrf0091407); Shanbhag et al., 1999, Int. J. Insect Morph. Embryol. 28(4): 377--397 (flybase.org/reports/FBrf0128642)</t>
  </si>
  <si>
    <t>adult olfactory receptor neuron Or46a</t>
  </si>
  <si>
    <t>ORN pb2B; adult ORN Or46a; odorant receptor neuron VA7l; ORN (Or46aA); odorant receptor neuron Or46a</t>
  </si>
  <si>
    <t>Bilateral olfactory receptor neuron (ORN) that expresses Or46a (FBgn0026388). Its axon branches, with one branch innervating the ipsilateral antennal lobe glomerulus VA7l and the other fasciculating with the antennal commissure and innervating the contralateral antennal lobe glomerulus VA7 lateral compartment. Its dendrite transduces signals from maxillary palp basiconic sensillum pb2.</t>
  </si>
  <si>
    <t>http://neuro.uni-konstanz.de/DoOR/content/receptor.php?OR=Or46a; Goldman et al., 2005, Neuron 45(5): 661--666 (flybase.org/reports/FBrf0184216); Couto et al., 2005, Curr. Biol. 15(17): 1535--1547 (flybase.org/reports/FBrf0187305)</t>
  </si>
  <si>
    <t>adult olfactory receptor neuron Or85d</t>
  </si>
  <si>
    <t>ORN pb3B; ORN (Or85d); odorant receptor neuron VA4; odorant receptor neuron Or85d; adult ORN Or85d</t>
  </si>
  <si>
    <t>Bilateral olfactory receptor neuron (ORN) that expresses Or85d (FBgn0037594). Its axon branches, with one branch innervating the ipsilateral antennal lobe glomerulus VA4 and the other fasciculating with the antennal commissure and innervating the contralateral antennal lobe glomerulus VA4. Its dendrite transduces signals from maxillary palp basiconic sensillum pb3.</t>
  </si>
  <si>
    <t>http://neuro.uni-konstanz.de/DoOR/content/receptor.php?OR=Or85d; Goldman et al., 2005, Neuron 45(5): 661--666 (flybase.org/reports/FBrf0184216); Couto et al., 2005, Curr. Biol. 15(17): 1535--1547 (flybase.org/reports/FBrf0187305)</t>
  </si>
  <si>
    <t>adult olfactory receptor neuron Or42a</t>
  </si>
  <si>
    <t>ORN (Or42a); odorant receptor neuron VM7; odorant receptor neuron Or42a; adult ORN Or42a; ORN pb1A</t>
  </si>
  <si>
    <t>Bilateral olfactory receptor neuron (ORN) that expresses Or42a (FBgn0033041). Its axon branches, with one branch innervating the ipsilateral antennal lobe glomerulus VM7 dorsal compartment and the other fasciculating with the antennal commissure and innervating the contralateral antennal lobe glomerulus VM7 dorsal compartment. Its dendrite transduces signals from maxillary palp basiconic sensillum pb1 (Couto et al., 2005; Endo et al., 2007).</t>
  </si>
  <si>
    <t>http://neuro.uni-konstanz.de/DoOR/content/receptor.php?OR=Or42a; Goldman et al., 2005, Neuron 45(5): 661--666 (flybase.org/reports/FBrf0184216); Couto et al., 2005, Curr. Biol. 15(17): 1535--1547 (flybase.org/reports/FBrf0187305); Endo et al., 2007, Nat. Neurosci. 10(2): 153--160 (flybase.org/reports/FBrf0192533)</t>
  </si>
  <si>
    <t>adult olfactory receptor neuron Or71a</t>
  </si>
  <si>
    <t>odorant receptor neuron Or71a; ORN pb1B; odorant receptor neuron VC2; adult ORN Or71a; ORN (Or71a)</t>
  </si>
  <si>
    <t>Bilateral olfactory receptor neuron (ORN) that expresses Or71a (FBgn0036474). Its axon branches, with one branch innervating the ipsilateral antennal lobe glomerulus VC2 and the other fasciculating with the antennal commissure and innervating the contralateral antennal lobe glomerulus VC2. Its dendrite transduces signals from maxillary palp basiconic sensillum pb1.</t>
  </si>
  <si>
    <t>http://neuro.uni-konstanz.de/DoOR/content/receptor.php?OR=Or71a; Goldman et al., 2005, Neuron 45(5): 661--666 (flybase.org/reports/FBrf0184216); Couto et al., 2005, Curr. Biol. 15(17): 1535--1547 (flybase.org/reports/FBrf0187305)</t>
  </si>
  <si>
    <t>maxillary palp bristle</t>
  </si>
  <si>
    <t>sensillum trichodeum of maxillary palpus</t>
  </si>
  <si>
    <t>Trichoid sensillum of the maxillary palp with an external sensory structure that is anchored in a socket and consists of a small bundle of closely apposed fibers, each of which has grooves running longitudinally. No obvious pores are present.</t>
  </si>
  <si>
    <t>adult olfactory receptor neuron Or59c</t>
  </si>
  <si>
    <t>olfactory receptor neuron Or59c; olfactory receptor neuron 1; ORN pb3A; ORN (Or59c); adult ORN Or59c</t>
  </si>
  <si>
    <t>Bilateral olfactory receptor neuron (ORN) that expresses Or59c (FBgn0034866). Its axon branches, with one branch innervating the ipsilateral `antennal lobe glomerulus VM7v` (FBbt:00007092) and the other fasciculating with the antennal commissure and innervating the contralateral `antennal lobe glomerulus VM7v` (FBbt:00007092). Its dendrite transduces signals from `maxillary palp basiconic sensillum pb3` (FBbt:00067006).</t>
  </si>
  <si>
    <t>http://neuro.uni-konstanz.de/DoOR/content/receptor.php?OR=Or59c; Goldman et al., 2005, Neuron 45(5): 661--666 (flybase.org/reports/FBrf0184216); Couto et al., 2005, Curr. Biol. 15(17): 1535--1547 (flybase.org/reports/FBrf0187305)</t>
  </si>
  <si>
    <t>maxillary palp basiconic sensillum pb3</t>
  </si>
  <si>
    <t>Basiconic olfactory sensillum of maxillary palp that is innervated by the dendrites of two ORNs. It is distinguishable from pb1 and pb2 by its odor response profile (Goldman et al., 2005) and the identity of the ORNs that innervate it (59c and 85d; Couto et al., 2005; Goldman et al., 2005).</t>
  </si>
  <si>
    <t>de Bruyne et al., 1999, J. Neurosci. 19(11): 4520--4532 (flybase.org/reports/FBrf0108493); Couto et al., 2005, Curr. Biol. 15(17): 1535--1547 (flybase.org/reports/FBrf0187305)</t>
  </si>
  <si>
    <t>maxillary palp basiconic sensillum pb2</t>
  </si>
  <si>
    <t>Basiconic olfactory sensillum of maxillary palp that is innervated by the dendrites of two ORNs. It is distinguishable from pb1 and pb3 by its odor response profile (Goldman et al., 2005) and the identity of the ORNs that innervate it (85e/33c and 46a; Couto et al., 2005; Goldman et al., 2005).</t>
  </si>
  <si>
    <t>maxillary palp basiconic sensillum pb1</t>
  </si>
  <si>
    <t>Basiconic olfactory sensillum of maxillary palp that is innervated by the dendrites of two ORNs. It is distinguishable from pb2 and pb3 by its odor response profile (Goldman et al., 2005) and the identity of the ORNs that innervate it (42a and 71a; Couto et al., 2005; Goldman et al., 2005).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</si>
</sst>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
  <sheetViews>
    <sheetView tabSelected="1" workbookViewId="0">
      <selection activeCell="A2" sqref="A2:XFD2"/>
    </sheetView>
  </sheetViews>
  <sheetFormatPr baseColWidth="10" defaultColWidth="8.83203125" defaultRowHeight="15" x14ac:dyDescent="0.2"/>
  <sheetData>
    <row r="1" spans="1:8" x14ac:dyDescent="0.2">
      <c r="A1" s="1" t="s">
        <v>0</v>
      </c>
      <c r="B1" s="1" t="s">
        <v>1</v>
      </c>
      <c r="C1" s="1" t="s">
        <v>2</v>
      </c>
      <c r="D1" s="1" t="s">
        <v>3</v>
      </c>
      <c r="E1" s="1" t="s">
        <v>4</v>
      </c>
      <c r="F1" s="1" t="s">
        <v>5</v>
      </c>
      <c r="G1" s="1" t="s">
        <v>6</v>
      </c>
      <c r="H1" s="1" t="s">
        <v>7</v>
      </c>
    </row>
    <row r="2" spans="1:8" x14ac:dyDescent="0.2">
      <c r="A2" t="str">
        <f>HYPERLINK("https://www.ebi.ac.uk/ols/ontologies/fbbt/terms?iri=http://purl.obolibrary.org/obo/FBbt_00007353","FBbt:00007353")</f>
        <v>FBbt:00007353</v>
      </c>
      <c r="B2" t="s">
        <v>9</v>
      </c>
      <c r="C2" t="s">
        <v>10</v>
      </c>
      <c r="D2" t="s">
        <v>11</v>
      </c>
      <c r="E2" t="s">
        <v>12</v>
      </c>
    </row>
    <row r="3" spans="1:8" x14ac:dyDescent="0.2">
      <c r="A3" t="str">
        <f>HYPERLINK("https://www.ebi.ac.uk/ols/ontologies/fbbt/terms?iri=http://purl.obolibrary.org/obo/FBbt_00007381","FBbt:00007381")</f>
        <v>FBbt:00007381</v>
      </c>
      <c r="B3" t="s">
        <v>13</v>
      </c>
      <c r="C3" t="s">
        <v>8</v>
      </c>
      <c r="D3" t="s">
        <v>14</v>
      </c>
      <c r="E3" t="s">
        <v>15</v>
      </c>
    </row>
    <row r="4" spans="1:8" x14ac:dyDescent="0.2">
      <c r="A4" t="str">
        <f>HYPERLINK("https://www.ebi.ac.uk/ols/ontologies/fbbt/terms?iri=http://purl.obolibrary.org/obo/FBbt_00004158","FBbt:00004158")</f>
        <v>FBbt:00004158</v>
      </c>
      <c r="B4" t="s">
        <v>16</v>
      </c>
      <c r="C4" t="s">
        <v>8</v>
      </c>
      <c r="D4" t="s">
        <v>17</v>
      </c>
      <c r="E4" t="s">
        <v>18</v>
      </c>
    </row>
    <row r="5" spans="1:8" x14ac:dyDescent="0.2">
      <c r="A5" t="str">
        <f>HYPERLINK("https://www.ebi.ac.uk/ols/ontologies/fbbt/terms?iri=http://purl.obolibrary.org/obo/FBbt_00067036","FBbt:00067036")</f>
        <v>FBbt:00067036</v>
      </c>
      <c r="B5" t="s">
        <v>19</v>
      </c>
      <c r="C5" t="s">
        <v>20</v>
      </c>
      <c r="D5" t="s">
        <v>21</v>
      </c>
      <c r="E5" t="s">
        <v>22</v>
      </c>
    </row>
    <row r="6" spans="1:8" x14ac:dyDescent="0.2">
      <c r="A6" t="str">
        <f>HYPERLINK("https://www.ebi.ac.uk/ols/ontologies/fbbt/terms?iri=http://purl.obolibrary.org/obo/FBbt_00004159","FBbt:00004159")</f>
        <v>FBbt:00004159</v>
      </c>
      <c r="B6" t="s">
        <v>23</v>
      </c>
      <c r="C6" t="s">
        <v>24</v>
      </c>
      <c r="D6" t="s">
        <v>25</v>
      </c>
      <c r="E6" t="s">
        <v>26</v>
      </c>
    </row>
    <row r="7" spans="1:8" x14ac:dyDescent="0.2">
      <c r="A7" t="str">
        <f>HYPERLINK("https://www.ebi.ac.uk/ols/ontologies/fbbt/terms?iri=http://purl.obolibrary.org/obo/FBbt_00067052","FBbt:00067052")</f>
        <v>FBbt:00067052</v>
      </c>
      <c r="B7" t="s">
        <v>27</v>
      </c>
      <c r="C7" t="s">
        <v>28</v>
      </c>
      <c r="D7" t="s">
        <v>29</v>
      </c>
      <c r="E7" t="s">
        <v>30</v>
      </c>
    </row>
    <row r="8" spans="1:8" x14ac:dyDescent="0.2">
      <c r="A8" t="str">
        <f>HYPERLINK("https://www.ebi.ac.uk/ols/ontologies/fbbt/terms?iri=http://purl.obolibrary.org/obo/FBbt_00067051","FBbt:00067051")</f>
        <v>FBbt:00067051</v>
      </c>
      <c r="B8" t="s">
        <v>31</v>
      </c>
      <c r="C8" t="s">
        <v>32</v>
      </c>
      <c r="D8" t="s">
        <v>33</v>
      </c>
      <c r="E8" t="s">
        <v>34</v>
      </c>
    </row>
    <row r="9" spans="1:8" x14ac:dyDescent="0.2">
      <c r="A9" t="str">
        <f>HYPERLINK("https://www.ebi.ac.uk/ols/ontologies/fbbt/terms?iri=http://purl.obolibrary.org/obo/FBbt_00067042","FBbt:00067042")</f>
        <v>FBbt:00067042</v>
      </c>
      <c r="B9" t="s">
        <v>35</v>
      </c>
      <c r="C9" t="s">
        <v>36</v>
      </c>
      <c r="D9" t="s">
        <v>37</v>
      </c>
      <c r="E9" t="s">
        <v>38</v>
      </c>
    </row>
    <row r="10" spans="1:8" x14ac:dyDescent="0.2">
      <c r="A10" t="str">
        <f>HYPERLINK("https://www.ebi.ac.uk/ols/ontologies/fbbt/terms?iri=http://purl.obolibrary.org/obo/FBbt_00067041","FBbt:00067041")</f>
        <v>FBbt:00067041</v>
      </c>
      <c r="B10" t="s">
        <v>39</v>
      </c>
      <c r="C10" t="s">
        <v>40</v>
      </c>
      <c r="D10" t="s">
        <v>41</v>
      </c>
      <c r="E10" t="s">
        <v>42</v>
      </c>
    </row>
    <row r="11" spans="1:8" x14ac:dyDescent="0.2">
      <c r="A11" t="str">
        <f>HYPERLINK("https://www.ebi.ac.uk/ols/ontologies/fbbt/terms?iri=http://purl.obolibrary.org/obo/FBbt_00004160","FBbt:00004160")</f>
        <v>FBbt:00004160</v>
      </c>
      <c r="B11" t="s">
        <v>43</v>
      </c>
      <c r="C11" t="s">
        <v>44</v>
      </c>
      <c r="D11" t="s">
        <v>45</v>
      </c>
      <c r="E11" t="s">
        <v>15</v>
      </c>
    </row>
    <row r="12" spans="1:8" x14ac:dyDescent="0.2">
      <c r="A12" t="str">
        <f>HYPERLINK("https://www.ebi.ac.uk/ols/ontologies/fbbt/terms?iri=http://purl.obolibrary.org/obo/FBbt_00067007","FBbt:00067007")</f>
        <v>FBbt:00067007</v>
      </c>
      <c r="B12" t="s">
        <v>46</v>
      </c>
      <c r="C12" t="s">
        <v>47</v>
      </c>
      <c r="D12" t="s">
        <v>48</v>
      </c>
      <c r="E12" t="s">
        <v>49</v>
      </c>
    </row>
    <row r="13" spans="1:8" x14ac:dyDescent="0.2">
      <c r="A13" t="str">
        <f>HYPERLINK("https://www.ebi.ac.uk/ols/ontologies/fbbt/terms?iri=http://purl.obolibrary.org/obo/FBbt_00067006","FBbt:00067006")</f>
        <v>FBbt:00067006</v>
      </c>
      <c r="B13" t="s">
        <v>50</v>
      </c>
      <c r="C13" t="s">
        <v>8</v>
      </c>
      <c r="D13" t="s">
        <v>51</v>
      </c>
      <c r="E13" t="s">
        <v>52</v>
      </c>
    </row>
    <row r="14" spans="1:8" x14ac:dyDescent="0.2">
      <c r="A14" t="str">
        <f>HYPERLINK("https://www.ebi.ac.uk/ols/ontologies/fbbt/terms?iri=http://purl.obolibrary.org/obo/FBbt_00067035","FBbt:00067035")</f>
        <v>FBbt:00067035</v>
      </c>
      <c r="B14" t="s">
        <v>53</v>
      </c>
      <c r="C14" t="s">
        <v>8</v>
      </c>
      <c r="D14" t="s">
        <v>54</v>
      </c>
      <c r="E14" t="s">
        <v>52</v>
      </c>
    </row>
    <row r="15" spans="1:8" x14ac:dyDescent="0.2">
      <c r="A15" t="str">
        <f>HYPERLINK("https://www.ebi.ac.uk/ols/ontologies/fbbt/terms?iri=http://purl.obolibrary.org/obo/FBbt_00067040","FBbt:00067040")</f>
        <v>FBbt:00067040</v>
      </c>
      <c r="B15" t="s">
        <v>55</v>
      </c>
      <c r="C15" t="s">
        <v>8</v>
      </c>
      <c r="D15" t="s">
        <v>56</v>
      </c>
      <c r="E15" t="s">
        <v>52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Clare Pilgrim</cp:lastModifiedBy>
  <dcterms:created xsi:type="dcterms:W3CDTF">2019-11-05T12:51:55Z</dcterms:created>
  <dcterms:modified xsi:type="dcterms:W3CDTF">2019-11-05T15:32:31Z</dcterms:modified>
</cp:coreProperties>
</file>