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29"/>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HYPERLINK("https://www.ebi.ac.uk/ols/ontologies/fbbt/terms?iri=http://purl.obolibrary.org/obo/FBbt_00007371","FBbt:00007371")</f>
        <v/>
      </c>
      <c r="B2" t="inlineStr">
        <is>
          <t>retinal pigment cell</t>
        </is>
      </c>
      <c r="C2" t="inlineStr">
        <is>
          <t>None</t>
        </is>
      </c>
      <c r="D2" t="inlineStr">
        <is>
          <t>A cell of the retina containing screening pigments that functions to screen photoreceptors from light leaking from adjacent ommatidia.</t>
        </is>
      </c>
      <c r="E2" t="inlineStr">
        <is>
          <t>Chapman, 1998, Chapman, 1998: 587--609 (flybase.org/reports/FBrf0239226)</t>
        </is>
      </c>
      <c r="F2" t="inlineStr"/>
      <c r="G2" t="inlineStr"/>
      <c r="H2" t="inlineStr"/>
    </row>
    <row r="3">
      <c r="A3">
        <f>HYPERLINK("https://www.ebi.ac.uk/ols/ontologies/fbbt/terms?iri=http://purl.obolibrary.org/obo/FBbt_00007250","FBbt:00007250")</f>
        <v/>
      </c>
      <c r="B3" t="inlineStr">
        <is>
          <t>interommatidial cell</t>
        </is>
      </c>
      <c r="C3" t="inlineStr">
        <is>
          <t>inter-ommatidial cell</t>
        </is>
      </c>
      <c r="D3" t="inlineStr">
        <is>
          <t>Cell which is part of the boundary between ommatidia.</t>
        </is>
      </c>
      <c r="E3" t="inlineStr"/>
      <c r="F3" t="inlineStr"/>
      <c r="G3" t="inlineStr"/>
      <c r="H3" t="inlineStr"/>
    </row>
    <row r="4">
      <c r="A4">
        <f>HYPERLINK("https://www.ebi.ac.uk/ols/ontologies/fbbt/terms?iri=http://purl.obolibrary.org/obo/FBbt_00004233","FBbt:00004233")</f>
        <v/>
      </c>
      <c r="B4" t="inlineStr">
        <is>
          <t>tertiary pigment cell</t>
        </is>
      </c>
      <c r="C4" t="inlineStr">
        <is>
          <t>None</t>
        </is>
      </c>
      <c r="D4" t="inlineStr">
        <is>
          <t>Interommatidial pigment cell that lies between the vertices of adjacent ommatidia. Except at the margins of the eye, vertices alternate between those with tertiary pigment cells and those with bristles. Vertices at the margins all have tertiary pigment cells. These cells contain the red screening pigment pteridine, as well as ommochrome granules. Together with secondary pigment cells, it secretes the lens between the facets.</t>
        </is>
      </c>
      <c r="E4" t="inlineStr">
        <is>
          <t>Wolff and Ready, 1993, Bate, Martinez Arias, 1993: 1277--1325 (flybase.org/reports/FBrf0064798)</t>
        </is>
      </c>
      <c r="F4" t="inlineStr"/>
      <c r="G4" t="inlineStr"/>
      <c r="H4" t="inlineStr"/>
    </row>
    <row r="5">
      <c r="A5">
        <f>HYPERLINK("https://www.ebi.ac.uk/ols/ontologies/fbbt/terms?iri=http://purl.obolibrary.org/obo/FBbt_00004232","FBbt:00004232")</f>
        <v/>
      </c>
      <c r="B5" t="inlineStr">
        <is>
          <t>secondary pigment cell</t>
        </is>
      </c>
      <c r="C5" t="inlineStr">
        <is>
          <t>None</t>
        </is>
      </c>
      <c r="D5" t="inlineStr">
        <is>
          <t>Interommatidial pigment cell that lies between the edges of adjacent ommatidia. It contains the red screening pigment pteridine, as well as ommochrome granules. Together with tertiary pigment cells, it secretes the lens between the facets.</t>
        </is>
      </c>
      <c r="E5" t="inlineStr">
        <is>
          <t>Wolff and Ready, 1993, Bate, Martinez Arias, 1993: 1277--1325 (flybase.org/reports/FBrf0064798)</t>
        </is>
      </c>
      <c r="F5" t="inlineStr"/>
      <c r="G5" t="inlineStr"/>
      <c r="H5" t="inlineStr"/>
    </row>
    <row r="6">
      <c r="A6">
        <f>HYPERLINK("https://www.ebi.ac.uk/ols/ontologies/fbbt/terms?iri=http://purl.obolibrary.org/obo/FBbt_00004231","FBbt:00004231")</f>
        <v/>
      </c>
      <c r="B6" t="inlineStr">
        <is>
          <t>primary pigment cell</t>
        </is>
      </c>
      <c r="C6" t="inlineStr">
        <is>
          <t>None</t>
        </is>
      </c>
      <c r="D6" t="inlineStr">
        <is>
          <t>Retinal pigment cell that is part of an ommatidium. Each ommatidium has two primary pigment cells. These cells line the pseudocone and are in contact basally with the cone cells. They contain coarse granules of ommochrome screening pigment. Along with the cone cells, they secrete the lens.</t>
        </is>
      </c>
      <c r="E6" t="inlineStr">
        <is>
          <t>Wolff and Ready, 1993, Bate, Martinez Arias, 1993: 1277--1325 (flybase.org/reports/FBrf0064798)</t>
        </is>
      </c>
      <c r="F6" t="inlineStr"/>
      <c r="G6" t="inlineStr"/>
      <c r="H6" t="inlineStr"/>
    </row>
    <row r="7">
      <c r="A7">
        <f>HYPERLINK("https://www.ebi.ac.uk/ols/ontologies/fbbt/terms?iri=http://purl.obolibrary.org/obo/FBbt_00006009","FBbt:00006009")</f>
        <v/>
      </c>
      <c r="B7" t="inlineStr">
        <is>
          <t>eye photoreceptor cell</t>
        </is>
      </c>
      <c r="C7" t="inlineStr">
        <is>
          <t>retinula cell; lamina receptor cell</t>
        </is>
      </c>
      <c r="D7" t="inlineStr">
        <is>
          <t>Photoreceptor cell that forms the core of each ommatidium in the adult eye. Eight of these photoreceptors are arranged in each ommatidial core, bundled like the staves of a barrel. Each has a photosensitive rhabdomere that projects into the barrel cavity and adjacent supporting membrane, the stalk (Wolff and Ready, 1993). Each extends an axon into the optic lobe. Activation of the photoreceptor by light results in depolarization and in histamine release at the synapses of these axons (Sarthy, 1991).</t>
        </is>
      </c>
      <c r="E7" t="inlineStr">
        <is>
          <t>Sarthy, 1991, J. Neurochem. 57(5): 1757--1768 (flybase.org/reports/FBrf0054495); Wolff and Ready, 1993, Bate, Martinez Arias, 1993: 1277--1325 (flybase.org/reports/FBrf0064798)</t>
        </is>
      </c>
      <c r="F7" t="inlineStr"/>
      <c r="G7" t="inlineStr"/>
      <c r="H7" t="inlineStr"/>
    </row>
    <row r="8">
      <c r="A8">
        <f>HYPERLINK("https://www.ebi.ac.uk/ols/ontologies/fbbt/terms?iri=http://purl.obolibrary.org/obo/FBbt_00004193","FBbt:00004193")</f>
        <v/>
      </c>
      <c r="B8" t="inlineStr">
        <is>
          <t>cone cell</t>
        </is>
      </c>
      <c r="C8" t="inlineStr">
        <is>
          <t>["Semper's cell"]</t>
        </is>
      </c>
      <c r="D8" t="inlineStr">
        <is>
          <t>A cell type of the ommatidium. Each ommatidium contains four cone cells. The four cell bodies form a plate that is the floor of the pseudocone and the roof of the rhabdomere chamber. The surface facing the pseudocone is covered with small papillae that secrete lens materials. The lower surface, facing the photoreceptors, makes numerous hemi-desmosomes with the extracellular cap above the rhabdomeres. Each cone cell extends a thin process, the inter-retinular fiber, between the photoreceptors to the base of the ommatidium where it makes a foot. The four cone cell feet make a plug at the base of the rhabdomere chamber. Cone cells contain coarse ommochrome pigment granules.</t>
        </is>
      </c>
      <c r="E8" t="inlineStr">
        <is>
          <t>Wolff and Ready, 1993, Bate, Martinez Arias, 1993: 1277--1325 (flybase.org/reports/FBrf0064798)</t>
        </is>
      </c>
      <c r="F8" t="inlineStr"/>
      <c r="G8" t="inlineStr"/>
      <c r="H8" t="inlineStr"/>
    </row>
    <row r="9">
      <c r="A9">
        <f>HYPERLINK("https://www.ebi.ac.uk/ols/ontologies/fbbt/terms?iri=http://purl.obolibrary.org/obo/FBbt_00004207","FBbt:00004207")</f>
        <v/>
      </c>
      <c r="B9" t="inlineStr">
        <is>
          <t>dorsal margin photoreceptor</t>
        </is>
      </c>
      <c r="C9" t="inlineStr">
        <is>
          <t>None</t>
        </is>
      </c>
      <c r="D9" t="inlineStr">
        <is>
          <t>Any eye photoreceptor cell (FBbt:00006009) that is part of some dorsal margin ommatidium (FBbt:02000000).</t>
        </is>
      </c>
      <c r="E9" t="inlineStr">
        <is>
          <t>Fortini and Rubin, 1990, Genes Dev. 4: 444--463 (flybase.org/reports/FBrf0051852)</t>
        </is>
      </c>
      <c r="F9" t="inlineStr"/>
      <c r="G9" t="inlineStr"/>
      <c r="H9" t="inlineStr"/>
    </row>
    <row r="10">
      <c r="A10">
        <f>HYPERLINK("https://www.ebi.ac.uk/ols/ontologies/fbbt/terms?iri=http://purl.obolibrary.org/obo/FBbt_00006007","FBbt:00006007")</f>
        <v/>
      </c>
      <c r="B10" t="inlineStr">
        <is>
          <t>outer photoreceptor cell</t>
        </is>
      </c>
      <c r="C10" t="inlineStr">
        <is>
          <t>photoreceptor cell R1-6</t>
        </is>
      </c>
      <c r="D10" t="inlineStr">
        <is>
          <t>An eye photoreceptor cell whose rhabdomere is part of the outer trapezoid of rhabdomeres of each ommatidium. There are six of these per ommatidium. Each has a single axon that projects along a single lamina optic cartridge within which it makes extensive synaptic connections before terminating in the proximal lamina. This axon is presynaptic to lamina monopolar cells L1, L2 and L3 (at tetrad synapses), but also postsynaptic at (dyad) feedback synapses from L4 (collaterals from adjacent columns) (Meinertzhagen and O'Neil, 1991).</t>
        </is>
      </c>
      <c r="E10" t="inlineStr">
        <is>
          <t>Meinertzhagen and O'Neil, 1991, J. Comp. Neurol. 305(2): 232--263 (flybase.org/reports/FBrf0054529); Wolff and Ready, 1993, Bate, Martinez Arias, 1993: 1277--1325 (flybase.org/reports/FBrf0064798)</t>
        </is>
      </c>
      <c r="F10" t="inlineStr"/>
      <c r="G10" t="inlineStr"/>
      <c r="H10" t="inlineStr"/>
    </row>
    <row r="11">
      <c r="A11">
        <f>HYPERLINK("https://www.ebi.ac.uk/ols/ontologies/fbbt/terms?iri=http://purl.obolibrary.org/obo/FBbt_00006008","FBbt:00006008")</f>
        <v/>
      </c>
      <c r="B11" t="inlineStr">
        <is>
          <t>inner photoreceptor cell</t>
        </is>
      </c>
      <c r="C11" t="inlineStr">
        <is>
          <t>None</t>
        </is>
      </c>
      <c r="D11" t="inlineStr">
        <is>
          <t>Eye photoreceptor cell whose rhabdomere is located in the center of each ommatidium.</t>
        </is>
      </c>
      <c r="E11" t="inlineStr">
        <is>
          <t>Wolff and Ready, 1993, Bate, Martinez Arias, 1993: 1277--1325 (flybase.org/reports/FBrf0064798)</t>
        </is>
      </c>
      <c r="F11" t="inlineStr"/>
      <c r="G11" t="inlineStr"/>
      <c r="H11" t="inlineStr"/>
    </row>
    <row r="12">
      <c r="A12">
        <f>HYPERLINK("https://www.ebi.ac.uk/ols/ontologies/fbbt/terms?iri=http://purl.obolibrary.org/obo/FBbt_02000003","FBbt:02000003")</f>
        <v/>
      </c>
      <c r="B12" t="inlineStr">
        <is>
          <t>photoreceptor cell R8 of yellow ommatidium</t>
        </is>
      </c>
      <c r="C12" t="inlineStr">
        <is>
          <t>yR8</t>
        </is>
      </c>
      <c r="D12" t="inlineStr">
        <is>
          <t>Photoreceptor cell R8 that is part of a yellow ommatidium and expresses Rhodopsin 6.</t>
        </is>
      </c>
      <c r="E12" t="inlineStr">
        <is>
          <t>Wernet and Desplan, 2004, Trends Cell Biol. 14(10): 576--584 (flybase.org/reports/FBrf0180690); Jukam et al., 2016, Development 143(13): 2389--2397 (flybase.org/reports/FBrf0232800)</t>
        </is>
      </c>
      <c r="F12" t="inlineStr"/>
      <c r="G12" t="inlineStr"/>
      <c r="H12" t="inlineStr"/>
    </row>
    <row r="13">
      <c r="A13">
        <f>HYPERLINK("https://www.ebi.ac.uk/ols/ontologies/fbbt/terms?iri=http://purl.obolibrary.org/obo/FBbt_02000006","FBbt:02000006")</f>
        <v/>
      </c>
      <c r="B13" t="inlineStr">
        <is>
          <t>photoreceptor cell R7 of pale ommatidium</t>
        </is>
      </c>
      <c r="C13" t="inlineStr">
        <is>
          <t>pR7</t>
        </is>
      </c>
      <c r="D13" t="inlineStr">
        <is>
          <t>Photoreceptor cell R7 that is part of a pale ommatidium and expresses Rhodopsin 3.</t>
        </is>
      </c>
      <c r="E13" t="inlineStr">
        <is>
          <t>Wernet and Desplan, 2004, Trends Cell Biol. 14(10): 576--584 (flybase.org/reports/FBrf0180690); Jukam et al., 2016, Development 143(13): 2389--2397 (flybase.org/reports/FBrf0232800)</t>
        </is>
      </c>
      <c r="F13" t="inlineStr"/>
      <c r="G13" t="inlineStr"/>
      <c r="H13" t="inlineStr"/>
    </row>
    <row r="14">
      <c r="A14">
        <f>HYPERLINK("https://www.ebi.ac.uk/ols/ontologies/fbbt/terms?iri=http://purl.obolibrary.org/obo/FBbt_02000004","FBbt:02000004")</f>
        <v/>
      </c>
      <c r="B14" t="inlineStr">
        <is>
          <t>photoreceptor cell R8 of pale ommatidium</t>
        </is>
      </c>
      <c r="C14" t="inlineStr">
        <is>
          <t>pR8</t>
        </is>
      </c>
      <c r="D14" t="inlineStr">
        <is>
          <t>Photoreceptor cell R8 that is part of a pale ommatidium and expresses Rhodopsin 5.</t>
        </is>
      </c>
      <c r="E14" t="inlineStr">
        <is>
          <t>Wernet and Desplan, 2004, Trends Cell Biol. 14(10): 576--584 (flybase.org/reports/FBrf0180690); Jukam et al., 2016, Development 143(13): 2389--2397 (flybase.org/reports/FBrf0232800)</t>
        </is>
      </c>
      <c r="F14" t="inlineStr"/>
      <c r="G14" t="inlineStr"/>
      <c r="H14" t="inlineStr"/>
    </row>
    <row r="15">
      <c r="A15">
        <f>HYPERLINK("https://www.ebi.ac.uk/ols/ontologies/fbbt/terms?iri=http://purl.obolibrary.org/obo/FBbt_02000005","FBbt:02000005")</f>
        <v/>
      </c>
      <c r="B15" t="inlineStr">
        <is>
          <t>photoreceptor cell R7 of yellow ommatidium</t>
        </is>
      </c>
      <c r="C15" t="inlineStr">
        <is>
          <t>yR7</t>
        </is>
      </c>
      <c r="D15" t="inlineStr">
        <is>
          <t>Photoreceptor cell R7 located in the yellow ommatidium. It outputs to transmedullary neuron Tm5a (Gao et al., 2008; Karuppudurai et al., 2014) and transmedullary Y neuron Rh4TmY. It expresses Rhodopsin 4.</t>
        </is>
      </c>
      <c r="E15" t="inlineStr">
        <is>
          <t>Wernet and Desplan, 2004, Trends Cell Biol. 14(10): 576--584 (flybase.org/reports/FBrf0180690); Gao et al., 2008, Neuron 60(2): 328--342 (flybase.org/reports/FBrf0206213); Karuppudurai et al., 2014, Neuron 81(3): 603--615 (flybase.org/reports/FBrf0224070); Jukam et al., 2016, Development 143(13): 2389--2397 (flybase.org/reports/FBrf0232800)</t>
        </is>
      </c>
      <c r="F15" t="inlineStr"/>
      <c r="G15" t="inlineStr"/>
      <c r="H15" t="inlineStr"/>
    </row>
    <row r="16">
      <c r="A16">
        <f>HYPERLINK("https://www.ebi.ac.uk/ols/ontologies/fbbt/terms?iri=http://purl.obolibrary.org/obo/FBbt_00004197","FBbt:00004197")</f>
        <v/>
      </c>
      <c r="B16" t="inlineStr">
        <is>
          <t>equatorial cone cell</t>
        </is>
      </c>
      <c r="C16" t="inlineStr">
        <is>
          <t>None</t>
        </is>
      </c>
      <c r="D16" t="inlineStr">
        <is>
          <t>Equatorial cone cell. It is a mirror-image of the polar cone-cell, abutting it.</t>
        </is>
      </c>
      <c r="E16" t="inlineStr">
        <is>
          <t>Wolff, 1993, Bate, Martinez Arias, 1993: (flybase.org/reports/FBrf0064802)</t>
        </is>
      </c>
      <c r="F16" t="inlineStr"/>
      <c r="G16" t="inlineStr"/>
      <c r="H16" t="inlineStr"/>
    </row>
    <row r="17">
      <c r="A17">
        <f>HYPERLINK("https://www.ebi.ac.uk/ols/ontologies/fbbt/terms?iri=http://purl.obolibrary.org/obo/FBbt_00004196","FBbt:00004196")</f>
        <v/>
      </c>
      <c r="B17" t="inlineStr">
        <is>
          <t>polar cone cell</t>
        </is>
      </c>
      <c r="C17" t="inlineStr">
        <is>
          <t>None</t>
        </is>
      </c>
      <c r="D17" t="inlineStr">
        <is>
          <t>Polar cone cell. It is a mirror-image of the equatorial cone-cell, abutting it.</t>
        </is>
      </c>
      <c r="E17" t="inlineStr">
        <is>
          <t>Wolff, 1993, Bate, Martinez Arias, 1993: (flybase.org/reports/FBrf0064802)</t>
        </is>
      </c>
      <c r="F17" t="inlineStr"/>
      <c r="G17" t="inlineStr"/>
      <c r="H17" t="inlineStr"/>
    </row>
    <row r="18">
      <c r="A18">
        <f>HYPERLINK("https://www.ebi.ac.uk/ols/ontologies/fbbt/terms?iri=http://purl.obolibrary.org/obo/FBbt_00004195","FBbt:00004195")</f>
        <v/>
      </c>
      <c r="B18" t="inlineStr">
        <is>
          <t>anterior cone cell</t>
        </is>
      </c>
      <c r="C18" t="inlineStr">
        <is>
          <t>None</t>
        </is>
      </c>
      <c r="D18" t="inlineStr">
        <is>
          <t>Anterior cone cell. It is a mirror-image of the anterior cone-cell, but does not abutt it.</t>
        </is>
      </c>
      <c r="E18" t="inlineStr">
        <is>
          <t>Wolff, 1993, Bate, Martinez Arias, 1993: (flybase.org/reports/FBrf0064802)</t>
        </is>
      </c>
      <c r="F18" t="inlineStr"/>
      <c r="G18" t="inlineStr"/>
      <c r="H18" t="inlineStr"/>
    </row>
    <row r="19">
      <c r="A19">
        <f>HYPERLINK("https://www.ebi.ac.uk/ols/ontologies/fbbt/terms?iri=http://purl.obolibrary.org/obo/FBbt_00004194","FBbt:00004194")</f>
        <v/>
      </c>
      <c r="B19" t="inlineStr">
        <is>
          <t>posterior cone cell</t>
        </is>
      </c>
      <c r="C19" t="inlineStr">
        <is>
          <t>None</t>
        </is>
      </c>
      <c r="D19" t="inlineStr">
        <is>
          <t>Posterior cone cell. It is a mirror-image of the anterior cone-cell, but does not abutt it.</t>
        </is>
      </c>
      <c r="E19" t="inlineStr">
        <is>
          <t>Wolff, 1993, Bate, Martinez Arias, 1993: (flybase.org/reports/FBrf0064802)</t>
        </is>
      </c>
      <c r="F19" t="inlineStr"/>
      <c r="G19" t="inlineStr"/>
      <c r="H19" t="inlineStr"/>
    </row>
    <row r="20">
      <c r="A20">
        <f>HYPERLINK("https://www.ebi.ac.uk/ols/ontologies/fbbt/terms?iri=http://purl.obolibrary.org/obo/FBbt_00004215","FBbt:00004215")</f>
        <v/>
      </c>
      <c r="B20" t="inlineStr">
        <is>
          <t>photoreceptor cell R2</t>
        </is>
      </c>
      <c r="C20" t="inlineStr">
        <is>
          <t>receptor cell R2; lamina receptor cell R2</t>
        </is>
      </c>
      <c r="D20" t="inlineStr">
        <is>
          <t>Outer photoreceptor cell of the adult eye whose rhabdomere is located in the middle of the longer of the two parallel sides of the trapezoid of rhabdomeres in each ommatidium. It has a single axon that projects along a single lamina optic cartridge (Fischbach and Dittrich, 1989; Wolff and Ready, 1993) within which it makes extensive presynaptic connections with the lamina monopolar cells L1-L3, lamina intrinsic (amacrine) cells and columnar neuron T1, before terminating in the proximal lamina. It also establishes connections with epithelial and surface glial cells The photoreceptor R2 receives input from L2, L4 (collaterals from adjacent columns), lamina intrinsic (amacrine) cells and lamina wide-field neurons Lawf (Rivera-Alba et al., 2011).</t>
        </is>
      </c>
      <c r="E20" t="inlineStr">
        <is>
          <t>Fischbach and Dittrich, 1989, Cell Tissue Res. 258(3): 441--475 (flybase.org/reports/FBrf0049410); Wolff and Ready, 1993, Bate, Martinez Arias, 1993: 1277--1325 (flybase.org/reports/FBrf0064798); Rivera-Alba et al., 2011, Curr. Biol. 21(23): 2000--2005 (flybase.org/reports/FBrf0216925)</t>
        </is>
      </c>
      <c r="F20" t="inlineStr"/>
      <c r="G20" t="inlineStr"/>
      <c r="H20" t="inlineStr"/>
    </row>
    <row r="21">
      <c r="A21">
        <f>HYPERLINK("https://www.ebi.ac.uk/ols/ontologies/fbbt/terms?iri=http://purl.obolibrary.org/obo/FBbt_00004213","FBbt:00004213")</f>
        <v/>
      </c>
      <c r="B21" t="inlineStr">
        <is>
          <t>photoreceptor cell R1</t>
        </is>
      </c>
      <c r="C21" t="inlineStr">
        <is>
          <t>lamina receptor cell R1; receptor cell R1</t>
        </is>
      </c>
      <c r="D21" t="inlineStr">
        <is>
          <t>Outer photoreceptor cell of the adult eye whose rhabdomere is located at the right angle vertex of the longer of the two parallel sides of the trapezoid of rhabdomeres in each ommatidium. It has a single axon that projects along a single lamina optic cartridge (Fischbach and Dittrich, 1989; Wolff and Ready, 1993) within which it makes extensive presynaptic connections with the lamina monopolar cells L1-L3, lamina intrinsic (amacrine) cells and lamina wide-field neurons Lawf, before terminating in the proximal lamina. It also establishes connections with epithelial, marginal and surface glial cells. The photoreceptor R1 receives input from L2, L4 (collaterals from adjacent columns) and Lawf (Rivera-Alba et al., 2011).</t>
        </is>
      </c>
      <c r="E21" t="inlineStr">
        <is>
          <t>Fischbach and Dittrich, 1989, Cell Tissue Res. 258(3): 441--475 (flybase.org/reports/FBrf0049410); Wolff and Ready, 1993, Bate, Martinez Arias, 1993: 1277--1325 (flybase.org/reports/FBrf0064798); Rivera-Alba et al., 2011, Curr. Biol. 21(23): 2000--2005 (flybase.org/reports/FBrf0216925)</t>
        </is>
      </c>
      <c r="F21" t="inlineStr"/>
      <c r="G21" t="inlineStr"/>
      <c r="H21" t="inlineStr"/>
    </row>
    <row r="22">
      <c r="A22">
        <f>HYPERLINK("https://www.ebi.ac.uk/ols/ontologies/fbbt/terms?iri=http://purl.obolibrary.org/obo/FBbt_00004219","FBbt:00004219")</f>
        <v/>
      </c>
      <c r="B22" t="inlineStr">
        <is>
          <t>photoreceptor cell R4</t>
        </is>
      </c>
      <c r="C22" t="inlineStr">
        <is>
          <t>receptor cell R4; lamina receptor cell R4</t>
        </is>
      </c>
      <c r="D22" t="inlineStr">
        <is>
          <t>Outer photoreceptor cell of the adult eye whose rhabdomere is located in the middle of the longer of the two non-parallel sides of trapezoid of rhabdomeres in each ommatidium, in between the rhabdomeres of R3 and R5. It has a single axon that projects along a single lamina optic cartridge (Fischbach and Dittrich, 1989; Wolff and Ready, 1993) within which it makes extensive presynaptic connections with the lamina monopolar cells L1-L3, lamina intrinsic (amacrine) cells and columnar neuron T1, before terminating in the proximal lamina. It also establishes connections with epithelial glial cells. The photoreceptor R4 receives input from L4 (collaterals from adjacent columns) and lamina intrinsic (amacrine) cells (Rivera-Alba et al., 2011).</t>
        </is>
      </c>
      <c r="E22" t="inlineStr">
        <is>
          <t>Fischbach and Dittrich, 1989, Cell Tissue Res. 258(3): 441--475 (flybase.org/reports/FBrf0049410); Wolff and Ready, 1993, Bate, Martinez Arias, 1993: 1277--1325 (flybase.org/reports/FBrf0064798); Rivera-Alba et al., 2011, Curr. Biol. 21(23): 2000--2005 (flybase.org/reports/FBrf0216925)</t>
        </is>
      </c>
      <c r="F22" t="inlineStr"/>
      <c r="G22" t="inlineStr"/>
      <c r="H22" t="inlineStr"/>
    </row>
    <row r="23">
      <c r="A23">
        <f>HYPERLINK("https://www.ebi.ac.uk/ols/ontologies/fbbt/terms?iri=http://purl.obolibrary.org/obo/FBbt_00004217","FBbt:00004217")</f>
        <v/>
      </c>
      <c r="B23" t="inlineStr">
        <is>
          <t>photoreceptor cell R3</t>
        </is>
      </c>
      <c r="C23" t="inlineStr">
        <is>
          <t>lamina receptor cell R3; receptor cell R3</t>
        </is>
      </c>
      <c r="D23" t="inlineStr">
        <is>
          <t>Outer photoreceptor cell of the adult eye whose rhabdomere is located at the non-right angled vertex of the longer of two parallel sides of the trapezoid of rhabdomeres in each ommatidium. It has a single axon that projects along a single lamina optic cartridge (Fischbach and Dittrich, 1989; Wolff and Ready, 1993) within which it makes extensive presynaptic connections with the lamina monopolar cells L1-L3, lamina intrinsic (amacrine) cells, columnar neuron T1 and centrifugal neuron C3, before terminating in the proximal lamina. It also establishes connections with epithelial glial cells. The photoreceptor R3 receives input from L4 (collaterals from adjacent columns), centrifugal neuron C3 and lamina wide-field neurons Lawf (Rivera-Alba et al., 2011).</t>
        </is>
      </c>
      <c r="E23" t="inlineStr">
        <is>
          <t>Fischbach and Dittrich, 1989, Cell Tissue Res. 258(3): 441--475 (flybase.org/reports/FBrf0049410); Wolff and Ready, 1993, Bate, Martinez Arias, 1993: 1277--1325 (flybase.org/reports/FBrf0064798); Rivera-Alba et al., 2011, Curr. Biol. 21(23): 2000--2005 (flybase.org/reports/FBrf0216925)</t>
        </is>
      </c>
      <c r="F23" t="inlineStr"/>
      <c r="G23" t="inlineStr"/>
      <c r="H23" t="inlineStr"/>
    </row>
    <row r="24">
      <c r="A24">
        <f>HYPERLINK("https://www.ebi.ac.uk/ols/ontologies/fbbt/terms?iri=http://purl.obolibrary.org/obo/FBbt_00004221","FBbt:00004221")</f>
        <v/>
      </c>
      <c r="B24" t="inlineStr">
        <is>
          <t>photoreceptor cell R5</t>
        </is>
      </c>
      <c r="C24" t="inlineStr">
        <is>
          <t>lamina receptor cell R5; receptor cell R5</t>
        </is>
      </c>
      <c r="D24" t="inlineStr">
        <is>
          <t>Outer photoreceptor cell of the adult eye whose rhabdomere is located at a non-right angle vertex of the shorter of the two parallel sides of the trapezoid of rhabdomeres in each ommatidium. It has a single axon that projects along a single lamina optic cartridge (Fischbach and Dittrich, 1989; Wolff and Ready, 1993) within which it makes extensive presynaptic connections with the lamina monopolar cells L1-L3, lamina intrinsic (amacrine) cells and centrifugal neuron C2, before terminating in the proximal lamina. It also establishes connections with epithelial and marginal glial cells. The photoreceptor R5 receives input from L4 (collaterals from the same and adjacent columns) and lamina intrinsic (amacrine) cells (Rivera-Alba et al., 2011).</t>
        </is>
      </c>
      <c r="E24" t="inlineStr">
        <is>
          <t>Fischbach and Dittrich, 1989, Cell Tissue Res. 258(3): 441--475 (flybase.org/reports/FBrf0049410); Wolff and Ready, 1993, Bate, Martinez Arias, 1993: 1277--1325 (flybase.org/reports/FBrf0064798); Rivera-Alba et al., 2011, Curr. Biol. 21(23): 2000--2005 (flybase.org/reports/FBrf0216925)</t>
        </is>
      </c>
      <c r="F24" t="inlineStr"/>
      <c r="G24" t="inlineStr"/>
      <c r="H24" t="inlineStr"/>
    </row>
    <row r="25">
      <c r="A25">
        <f>HYPERLINK("https://www.ebi.ac.uk/ols/ontologies/fbbt/terms?iri=http://purl.obolibrary.org/obo/FBbt_00004209","FBbt:00004209")</f>
        <v/>
      </c>
      <c r="B25" t="inlineStr">
        <is>
          <t>dorsal margin photoreceptor cell R8</t>
        </is>
      </c>
      <c r="C25" t="inlineStr">
        <is>
          <t>None</t>
        </is>
      </c>
      <c r="D25" t="inlineStr">
        <is>
          <t>Any photoreceptor cell R8 (FBbt:00004227) that is part of some dorsal margin ommatidium (FBbt:02000000).</t>
        </is>
      </c>
      <c r="E25" t="inlineStr">
        <is>
          <t>Fortini and Rubin, 1990, Genes Dev. 4: 444--463 (flybase.org/reports/FBrf0051852)</t>
        </is>
      </c>
      <c r="F25" t="inlineStr"/>
      <c r="G25" t="inlineStr"/>
      <c r="H25" t="inlineStr"/>
    </row>
    <row r="26">
      <c r="A26">
        <f>HYPERLINK("https://www.ebi.ac.uk/ols/ontologies/fbbt/terms?iri=http://purl.obolibrary.org/obo/FBbt_00004227","FBbt:00004227")</f>
        <v/>
      </c>
      <c r="B26" t="inlineStr">
        <is>
          <t>photoreceptor cell R8</t>
        </is>
      </c>
      <c r="C26" t="inlineStr">
        <is>
          <t>lamina receptor cell R8; receptor cell R8</t>
        </is>
      </c>
      <c r="D26" t="inlineStr">
        <is>
          <t>Inner photoreceptor cell of the ommatidium whose centrally located rhabdomere extends across the proximal third (approximately) of each ommatidium. Each has a single axon that extends through a single lamina optic cartridge (FBbt:00003747) without making synapses. This axon crosses the first optic chiasm and enters the equivalent column of the medulla, making presynaptic contacts in M1-3 and terminating in M3. Presynaptic contacts in M1 are mainly to lamina monopolar neurons L1 and L5 (Takemura et al., 2008). Other presynaptic contacts are to Tm9 (Gao et al., 2008), medullary intrinsic neuron Mi1, Mi4 and Mi15 (Takemura et al., 2013) and to Tm5c in M3 (Karuppudurai et al., 2014). Presynaptic contacts to photoreceptor R7 are more distal - concentrated in M3 (Takemura et al., 2008).</t>
        </is>
      </c>
      <c r="E26" t="inlineStr">
        <is>
          <t>Fischbach and Dittrich, 1989, Cell Tissue Res. 258(3): 441--475 (flybase.org/reports/FBrf0049410); Wolff and Ready, 1993, Bate, Martinez Arias, 1993: 1277--1325 (flybase.org/reports/FBrf0064798); Takemura et al., 2008, J. Comp. Neurol. 509(5): 493--513 (flybase.org/reports/FBrf0205531); Gao et al., 2008, Neuron 60(2): 328--342 (flybase.org/reports/FBrf0206213); Takemura et al., 2013, Nature 500(7461): 175--181 (flybase.org/reports/FBrf0222324); Karuppudurai et al., 2014, Neuron 81(3): 603--615 (flybase.org/reports/FBrf0224070)</t>
        </is>
      </c>
      <c r="F26" t="inlineStr"/>
      <c r="G26" t="inlineStr"/>
      <c r="H26" t="inlineStr"/>
    </row>
    <row r="27">
      <c r="A27">
        <f>HYPERLINK("https://www.ebi.ac.uk/ols/ontologies/fbbt/terms?iri=http://purl.obolibrary.org/obo/FBbt_00004225","FBbt:00004225")</f>
        <v/>
      </c>
      <c r="B27" t="inlineStr">
        <is>
          <t>photoreceptor cell R7</t>
        </is>
      </c>
      <c r="C27" t="inlineStr">
        <is>
          <t>lamina receptor cell R7; receptor cell R7</t>
        </is>
      </c>
      <c r="D27" t="inlineStr">
        <is>
          <t>Inner photoreceptor cell of the ommatidium whose centrally located rhabdomere extends across the distal two thirds (approximately) of each ommatidium. Each has a single axon that extends through a single lamina optic cartridge without making synapses. This axon crosses the first optic chiasm and extends through a single column of the medulla where it makes pre-synaptic contacts, mainly with medulla layers M1 and M5 (Takemura et al., 2008) before terminating in M6. It also receives synaptic input from photoreceptor cell R8 (Takemura et al., 2008, 2013), mostly in M3, and is presynaptic to Dm8a (in M6). Its subtype, photoreceptor cell R7 of yellow ommatidium is also presynaptic to Tm5a (yellow ommatidium) and Tm5b (Gao et al., 2008; Karuppudurai et al., 2014).</t>
        </is>
      </c>
      <c r="E27" t="inlineStr">
        <is>
          <t>Fischbach and Dittrich, 1989, Cell Tissue Res. 258(3): 441--475 (flybase.org/reports/FBrf0049410); Wolff and Ready, 1993, Bate, Martinez Arias, 1993: 1277--1325 (flybase.org/reports/FBrf0064798); Takemura et al., 2008, J. Comp. Neurol. 509(5): 493--513 (flybase.org/reports/FBrf0205531); Gao et al., 2008, Neuron 60(2): 328--342 (flybase.org/reports/FBrf0206213); Takemura et al., 2013, Nature 500(7461): 175--181 (flybase.org/reports/FBrf0222324); Karuppudurai et al., 2014, Neuron 81(3): 603--615 (flybase.org/reports/FBrf0224070)</t>
        </is>
      </c>
      <c r="F27" t="inlineStr"/>
      <c r="G27" t="inlineStr"/>
      <c r="H27" t="inlineStr"/>
    </row>
    <row r="28">
      <c r="A28">
        <f>HYPERLINK("https://www.ebi.ac.uk/ols/ontologies/fbbt/terms?iri=http://purl.obolibrary.org/obo/FBbt_00004223","FBbt:00004223")</f>
        <v/>
      </c>
      <c r="B28" t="inlineStr">
        <is>
          <t>photoreceptor cell R6</t>
        </is>
      </c>
      <c r="C28" t="inlineStr">
        <is>
          <t>lamina receptor cell R6; receptor cell R6</t>
        </is>
      </c>
      <c r="D28" t="inlineStr">
        <is>
          <t>Outer photoreceptor cell of the adult eye whose rhabdomere is located at the right angle vertex of the shorter of the two parallel sides of the trapezoid of rhabdomeres in each ommatidium. It has a single axon that projects along a single lamina optic cartridge (Fischbach and Dittrich, 1989; Wolff and Ready, 1993) within which it makes extensive presynaptic connections with the lamina monopolar cells L1-L4 (L4 collaterals from adjacent columns) and lamina intrinsic (amacrine) cells, before terminating in the proximal lamina. It also establishes connections with epithelial and marginal glial cells. The photoreceptor R6 receives input from L4 (L4 collaterals from adjacent columns) and lamina wide-field neurons Lawf (Rivera-Alba et al., 2011).</t>
        </is>
      </c>
      <c r="E28" t="inlineStr">
        <is>
          <t>Fischbach and Dittrich, 1989, Cell Tissue Res. 258(3): 441--475 (flybase.org/reports/FBrf0049410); Wolff and Ready, 1993, Bate, Martinez Arias, 1993: 1277--1325 (flybase.org/reports/FBrf0064798); Rivera-Alba et al., 2011, Curr. Biol. 21(23): 2000--2005 (flybase.org/reports/FBrf0216925)</t>
        </is>
      </c>
      <c r="F28" t="inlineStr"/>
      <c r="G28" t="inlineStr"/>
      <c r="H28" t="inlineStr"/>
    </row>
    <row r="29">
      <c r="A29">
        <f>HYPERLINK("https://www.ebi.ac.uk/ols/ontologies/fbbt/terms?iri=http://purl.obolibrary.org/obo/FBbt_00004449","FBbt:00004449")</f>
        <v/>
      </c>
      <c r="B29" t="inlineStr">
        <is>
          <t>dorsal margin photoreceptor cell R7</t>
        </is>
      </c>
      <c r="C29" t="inlineStr">
        <is>
          <t>None</t>
        </is>
      </c>
      <c r="D29" t="inlineStr">
        <is>
          <t>Any photoreceptor cell R7 (FBbt:00004225) that is part of some dorsal margin ommatidium (FBbt:02000000).</t>
        </is>
      </c>
      <c r="E29" t="inlineStr">
        <is>
          <t>Fortini and Rubin, 1990, Genes Dev. 4: 444--463 (flybase.org/reports/FBrf0051852)</t>
        </is>
      </c>
      <c r="F29" t="inlineStr"/>
      <c r="G29" t="inlineStr"/>
      <c r="H29"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2019-11-21T11:34:27Z</dcterms:created>
  <dcterms:modified xsi:type="dcterms:W3CDTF">2019-11-21T11:34:27Z</dcterms:modified>
</cp:coreProperties>
</file>