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HYPERLINK("https://www.ebi.ac.uk/ols/ontologies/fbbt/terms?iri=http://purl.obolibrary.org/obo/FBbt_00004897","FBbt:00004897")</f>
        <v/>
      </c>
      <c r="B2" t="inlineStr">
        <is>
          <t>peritoneal sheath</t>
        </is>
      </c>
      <c r="C2" t="inlineStr">
        <is>
          <t>None</t>
        </is>
      </c>
      <c r="D2" t="inlineStr">
        <is>
          <t>A network of anastomosing muscle fibers that covers the ovary. The muscle is striated with an irregular interdigitation of thick and thin filaments and perforated Z-discs.</t>
        </is>
      </c>
      <c r="E2" t="inlineStr">
        <is>
          <t>Koch et al., 1967, J. Morphol. 121: 55--70, 1 plate (flybase.org/reports/FBrf0018806); Middleton et al., 2006, BMC Biol. 4: 17 (flybase.org/reports/FBrf0193596)</t>
        </is>
      </c>
      <c r="F2" t="inlineStr"/>
      <c r="G2" t="inlineStr"/>
      <c r="H2" t="inlineStr"/>
    </row>
    <row r="3">
      <c r="A3">
        <f>HYPERLINK("https://www.ebi.ac.uk/ols/ontologies/fbbt/terms?iri=http://purl.obolibrary.org/obo/FBbt_00006030","FBbt:00006030")</f>
        <v/>
      </c>
      <c r="B3" t="inlineStr">
        <is>
          <t>somatic cell of ovariole</t>
        </is>
      </c>
      <c r="C3" t="inlineStr">
        <is>
          <t>somatic cell of ovary</t>
        </is>
      </c>
      <c r="D3" t="inlineStr">
        <is>
          <t>Somatic cell that is part of the ovariole. This does not include the ovarian sheath.</t>
        </is>
      </c>
      <c r="E3" t="inlineStr">
        <is>
          <t>Eliazer and Buszczak, 2011, Stem Cell Res. Ther. 2(6): 45 (flybase.org/reports/FBrf0218159)</t>
        </is>
      </c>
      <c r="F3" t="inlineStr"/>
      <c r="G3" t="inlineStr"/>
      <c r="H3" t="inlineStr"/>
    </row>
    <row r="4">
      <c r="A4">
        <f>HYPERLINK("https://www.ebi.ac.uk/ols/ontologies/fbbt/terms?iri=http://purl.obolibrary.org/obo/FBbt_00003557","FBbt:00003557")</f>
        <v/>
      </c>
      <c r="B4" t="inlineStr">
        <is>
          <t>ovarian sheath muscle</t>
        </is>
      </c>
      <c r="C4" t="inlineStr">
        <is>
          <t>None</t>
        </is>
      </c>
      <c r="D4" t="inlineStr">
        <is>
          <t>Muscle layer of the ovarian sheath.</t>
        </is>
      </c>
      <c r="E4" t="inlineStr"/>
      <c r="F4" t="inlineStr"/>
      <c r="G4" t="inlineStr"/>
      <c r="H4" t="inlineStr"/>
    </row>
    <row r="5">
      <c r="A5">
        <f>HYPERLINK("https://www.ebi.ac.uk/ols/ontologies/fbbt/terms?iri=http://purl.obolibrary.org/obo/FBbt_00005406","FBbt:00005406")</f>
        <v/>
      </c>
      <c r="B5" t="inlineStr">
        <is>
          <t>ovarian sheath cell</t>
        </is>
      </c>
      <c r="C5" t="inlineStr">
        <is>
          <t>None</t>
        </is>
      </c>
      <c r="D5" t="inlineStr">
        <is>
          <t>Cell of the ovarian sheath.</t>
        </is>
      </c>
      <c r="E5" t="inlineStr"/>
      <c r="F5" t="inlineStr"/>
      <c r="G5" t="inlineStr"/>
      <c r="H5" t="inlineStr"/>
    </row>
    <row r="6">
      <c r="A6">
        <f>HYPERLINK("https://www.ebi.ac.uk/ols/ontologies/fbbt/terms?iri=http://purl.obolibrary.org/obo/FBbt_00048288","FBbt:00048288")</f>
        <v/>
      </c>
      <c r="B6" t="inlineStr">
        <is>
          <t>terminal filament cell</t>
        </is>
      </c>
      <c r="C6" t="inlineStr">
        <is>
          <t>apical cell; tf cell</t>
        </is>
      </c>
      <c r="D6" t="inlineStr">
        <is>
          <t>Somatic cell of the anterior part of the terminal filament that does not contact the germline stem cells.</t>
        </is>
      </c>
      <c r="E6" t="inlineStr">
        <is>
          <t>Margolis and Spradling, 1995, Development 121(11): 3797--3807 (flybase.org/reports/FBrf0084162)</t>
        </is>
      </c>
      <c r="F6" t="inlineStr"/>
      <c r="G6" t="inlineStr"/>
      <c r="H6" t="inlineStr"/>
    </row>
    <row r="7">
      <c r="A7">
        <f>HYPERLINK("https://www.ebi.ac.uk/ols/ontologies/fbbt/terms?iri=http://purl.obolibrary.org/obo/FBbt_00004903","FBbt:00004903")</f>
        <v/>
      </c>
      <c r="B7" t="inlineStr">
        <is>
          <t>follicle stem cell</t>
        </is>
      </c>
      <c r="C7" t="inlineStr">
        <is>
          <t>SSC; FSC; epithelial follicle stem cell; somatic stem cell</t>
        </is>
      </c>
      <c r="D7" t="inlineStr">
        <is>
          <t>Stem cell from which the follicle cells that envelop the germline cyst derive from. There are two follicle stem cells in each germarium, located at opposite sides of the lateral wall of the germarium, in between regions 2a and 2b.</t>
        </is>
      </c>
      <c r="E7" t="inlineStr">
        <is>
          <t>Nystul and Spradling, 2007, Cell Stem Cell 1(3): 277--285 (flybase.org/reports/FBrf0202474)</t>
        </is>
      </c>
      <c r="F7" t="inlineStr"/>
      <c r="G7" t="inlineStr"/>
      <c r="H7" t="inlineStr"/>
    </row>
    <row r="8">
      <c r="A8">
        <f>HYPERLINK("https://www.ebi.ac.uk/ols/ontologies/fbbt/terms?iri=http://purl.obolibrary.org/obo/FBbt_00006050","FBbt:00006050")</f>
        <v/>
      </c>
      <c r="B8" t="inlineStr">
        <is>
          <t>escort stem cell</t>
        </is>
      </c>
      <c r="C8" t="inlineStr">
        <is>
          <t>None</t>
        </is>
      </c>
      <c r="D8" t="inlineStr">
        <is>
          <t>A type of somatic stem cell with a thin, elongate morphology. 4-6 of these cells are present in each germarium where they surround and extensively contact adjacent female germline stem cells.</t>
        </is>
      </c>
      <c r="E8" t="inlineStr">
        <is>
          <t>Decotto and Spradling, 2005, Dev. Cell 9(4): 501--510 (flybase.org/reports/FBrf0190200)</t>
        </is>
      </c>
      <c r="F8" t="inlineStr"/>
      <c r="G8" t="inlineStr"/>
      <c r="H8" t="inlineStr"/>
    </row>
    <row r="9">
      <c r="A9">
        <f>HYPERLINK("https://www.ebi.ac.uk/ols/ontologies/fbbt/terms?iri=http://purl.obolibrary.org/obo/FBbt_00004904","FBbt:00004904")</f>
        <v/>
      </c>
      <c r="B9" t="inlineStr">
        <is>
          <t>follicle cell</t>
        </is>
      </c>
      <c r="C9" t="inlineStr">
        <is>
          <t>None</t>
        </is>
      </c>
      <c r="D9" t="inlineStr">
        <is>
          <t>One of the somatic epithelial cells that is either associated with the germline cyst to form an egg chamber or connecting the egg chambers.</t>
        </is>
      </c>
      <c r="E9" t="inlineStr"/>
      <c r="F9" t="inlineStr"/>
      <c r="G9" t="inlineStr"/>
      <c r="H9" t="inlineStr"/>
    </row>
    <row r="10">
      <c r="A10">
        <f>HYPERLINK("https://www.ebi.ac.uk/ols/ontologies/fbbt/terms?iri=http://purl.obolibrary.org/obo/FBbt_00004910","FBbt:00004910")</f>
        <v/>
      </c>
      <c r="B10" t="inlineStr">
        <is>
          <t>interfollicle cell</t>
        </is>
      </c>
      <c r="C10" t="inlineStr">
        <is>
          <t>stalk cell; interfollicular stalk cell</t>
        </is>
      </c>
      <c r="D10" t="inlineStr">
        <is>
          <t>Cell that is part of the stalk connecting adjacent egg chambers in a vitellarium. Each stalk is usually composed of 5-8 interdigitating cells.</t>
        </is>
      </c>
      <c r="E10" t="inlineStr">
        <is>
          <t>Miller, 1950, Demerec, 1950: 420--534 (flybase.org/reports/FBrf0007735); Forbes et al., 1996, Development 122(10): 3283--3294 (flybase.org/reports/FBrf0090554)</t>
        </is>
      </c>
      <c r="F10" t="inlineStr"/>
      <c r="G10" t="inlineStr"/>
      <c r="H10" t="inlineStr"/>
    </row>
    <row r="11">
      <c r="A11">
        <f>HYPERLINK("https://www.ebi.ac.uk/ols/ontologies/fbbt/terms?iri=http://purl.obolibrary.org/obo/FBbt_00006049","FBbt:00006049")</f>
        <v/>
      </c>
      <c r="B11" t="inlineStr">
        <is>
          <t>escort cell</t>
        </is>
      </c>
      <c r="C11" t="inlineStr">
        <is>
          <t>inner germarium sheath cell</t>
        </is>
      </c>
      <c r="D11" t="inlineStr">
        <is>
          <t>Somatic cell type with squamous morphology found in regions 1 and 2a of the germarium. These cells send out thin cytoplasmic processes which envelop cystoblasts and cysts for several days prior to follicle cell formation. They move posteriorly with developing cystoblasts but do not cross the 2a/2b boundary in the germarium, instead undergoing apoptosis when they reach it.</t>
        </is>
      </c>
      <c r="E11" t="inlineStr">
        <is>
          <t>Decotto and Spradling, 2005, Dev. Cell 9(4): 501--510 (flybase.org/reports/FBrf0190200)</t>
        </is>
      </c>
      <c r="F11" t="inlineStr"/>
      <c r="G11" t="inlineStr"/>
      <c r="H11" t="inlineStr"/>
    </row>
    <row r="12">
      <c r="A12">
        <f>HYPERLINK("https://www.ebi.ac.uk/ols/ontologies/fbbt/terms?iri=http://purl.obolibrary.org/obo/FBbt_00004874","FBbt:00004874")</f>
        <v/>
      </c>
      <c r="B12" t="inlineStr">
        <is>
          <t>oogonial cell</t>
        </is>
      </c>
      <c r="C12" t="inlineStr">
        <is>
          <t>None</t>
        </is>
      </c>
      <c r="D12" t="inlineStr">
        <is>
          <t>Female germline stem cell. Each division of an oogonial cell gives rise to one cystoblast and one female germline stem cell.</t>
        </is>
      </c>
      <c r="E12" t="inlineStr">
        <is>
          <t>Koch and King, 1966, J. Morphol. 119: 283--304 (flybase.org/reports/FBrf0017959)</t>
        </is>
      </c>
      <c r="F12" t="inlineStr"/>
      <c r="G12" t="inlineStr"/>
      <c r="H12" t="inlineStr"/>
    </row>
    <row r="13">
      <c r="A13">
        <f>HYPERLINK("https://www.ebi.ac.uk/ols/ontologies/fbbt/terms?iri=http://purl.obolibrary.org/obo/FBbt_00047835","FBbt:00047835")</f>
        <v/>
      </c>
      <c r="B13" t="inlineStr">
        <is>
          <t>prefollicle cell</t>
        </is>
      </c>
      <c r="C13" t="inlineStr">
        <is>
          <t>pFC; prefollicular cell</t>
        </is>
      </c>
      <c r="D13" t="inlineStr">
        <is>
          <t>Somatic cell of the germarium that differentiates from a follicle stem cell and can differentiate into a follicle cell.</t>
        </is>
      </c>
      <c r="E13" t="inlineStr">
        <is>
          <t>Ulmschneider et al., 2016, J. Cell Biol. 215(3): 345--355 (flybase.org/reports/FBrf0233947); Johnston et al., 2016, Development 143(24): 4631--4642 (flybase.org/reports/FBrf0234236)</t>
        </is>
      </c>
      <c r="F13" t="inlineStr"/>
      <c r="G13" t="inlineStr"/>
      <c r="H13" t="inlineStr"/>
    </row>
    <row r="14">
      <c r="A14">
        <f>HYPERLINK("https://www.ebi.ac.uk/ols/ontologies/fbbt/terms?iri=http://purl.obolibrary.org/obo/FBbt_00004878","FBbt:00004878")</f>
        <v/>
      </c>
      <c r="B14" t="inlineStr">
        <is>
          <t>nurse cell</t>
        </is>
      </c>
      <c r="C14" t="inlineStr">
        <is>
          <t>trophocyte</t>
        </is>
      </c>
      <c r="D14" t="inlineStr">
        <is>
          <t>One of a group of 15 germ cells that lie anterior to the oocyte within the egg chamber. Their cytoplasm is contiguous with the oocyte via ring canals.</t>
        </is>
      </c>
      <c r="E14" t="inlineStr">
        <is>
          <t>Spradling, 1993, Bate, Martinez Arias, 1993: 1--70 (flybase.org/reports/FBrf0064777)</t>
        </is>
      </c>
      <c r="F14" t="inlineStr"/>
      <c r="G14" t="inlineStr"/>
      <c r="H14" t="inlineStr"/>
    </row>
    <row r="15">
      <c r="A15">
        <f>HYPERLINK("https://www.ebi.ac.uk/ols/ontologies/fbbt/terms?iri=http://purl.obolibrary.org/obo/FBbt_00004886","FBbt:00004886")</f>
        <v/>
      </c>
      <c r="B15" t="inlineStr">
        <is>
          <t>oocyte</t>
        </is>
      </c>
      <c r="C15" t="inlineStr">
        <is>
          <t>None</t>
        </is>
      </c>
      <c r="D15" t="inlineStr">
        <is>
          <t>.</t>
        </is>
      </c>
      <c r="E15" t="inlineStr"/>
      <c r="F15" t="inlineStr"/>
      <c r="G15" t="inlineStr"/>
      <c r="H15" t="inlineStr"/>
    </row>
    <row r="16">
      <c r="A16">
        <f>HYPERLINK("https://www.ebi.ac.uk/ols/ontologies/fbbt/terms?iri=http://purl.obolibrary.org/obo/FBbt_00004902","FBbt:00004902")</f>
        <v/>
      </c>
      <c r="B16" t="inlineStr">
        <is>
          <t>terminal filament basal cell</t>
        </is>
      </c>
      <c r="C16" t="inlineStr">
        <is>
          <t>tfb cell; apical cell; terminal filament base cell</t>
        </is>
      </c>
      <c r="D16" t="inlineStr">
        <is>
          <t>Somatic cell in the anterior germarium region 1, near the germline stem cells. There is a group of 3 cells asymmetrically positioned.</t>
        </is>
      </c>
      <c r="E16" t="inlineStr">
        <is>
          <t>Spradling, 1993, Bate, Martinez Arias, 1993: 1--70 (flybase.org/reports/FBrf0064777); Margolis and Spradling, 1995, Development 121(11): 3797--3807 (flybase.org/reports/FBrf0084162)</t>
        </is>
      </c>
      <c r="F16" t="inlineStr"/>
      <c r="G16" t="inlineStr"/>
      <c r="H16" t="inlineStr"/>
    </row>
    <row r="17">
      <c r="A17">
        <f>HYPERLINK("https://www.ebi.ac.uk/ols/ontologies/fbbt/terms?iri=http://purl.obolibrary.org/obo/FBbt_01004878","FBbt:01004878")</f>
        <v/>
      </c>
      <c r="B17" t="inlineStr">
        <is>
          <t>presumptive nurse cell</t>
        </is>
      </c>
      <c r="C17" t="inlineStr">
        <is>
          <t>None</t>
        </is>
      </c>
      <c r="D17" t="inlineStr">
        <is>
          <t>.</t>
        </is>
      </c>
      <c r="E17" t="inlineStr"/>
      <c r="F17" t="inlineStr"/>
      <c r="G17" t="inlineStr"/>
      <c r="H17" t="inlineStr"/>
    </row>
    <row r="18">
      <c r="A18">
        <f>HYPERLINK("https://www.ebi.ac.uk/ols/ontologies/fbbt/terms?iri=http://purl.obolibrary.org/obo/FBbt_00004868","FBbt:00004868")</f>
        <v/>
      </c>
      <c r="B18" t="inlineStr">
        <is>
          <t>germarium cap cell</t>
        </is>
      </c>
      <c r="C18" t="inlineStr">
        <is>
          <t>apical cell</t>
        </is>
      </c>
      <c r="D18" t="inlineStr">
        <is>
          <t>Somatic cell found posterior to the terminal filament. There is a group of 2-6 cells which are usually positioned asymmetrically on one side of the germarium tip, capping the underlying germ line stem cells.</t>
        </is>
      </c>
      <c r="E18" t="inlineStr">
        <is>
          <t>Forbes et al., 1996, Development 122(4): 1125--1135 (flybase.org/reports/FBrf0087119)</t>
        </is>
      </c>
      <c r="F18" t="inlineStr"/>
      <c r="G18" t="inlineStr"/>
      <c r="H18" t="inlineStr"/>
    </row>
    <row r="19">
      <c r="A19">
        <f>HYPERLINK("https://www.ebi.ac.uk/ols/ontologies/fbbt/terms?iri=http://purl.obolibrary.org/obo/FBbt_00014874","FBbt:00014874")</f>
        <v/>
      </c>
      <c r="B19" t="inlineStr">
        <is>
          <t>presumptive oocyte</t>
        </is>
      </c>
      <c r="C19" t="inlineStr">
        <is>
          <t>None</t>
        </is>
      </c>
      <c r="D19" t="inlineStr">
        <is>
          <t>Cystocyte that will develop into the oocyte.</t>
        </is>
      </c>
      <c r="E19" t="inlineStr"/>
      <c r="F19" t="inlineStr"/>
      <c r="G19" t="inlineStr"/>
      <c r="H19" t="inlineStr"/>
    </row>
    <row r="20">
      <c r="A20">
        <f>HYPERLINK("https://www.ebi.ac.uk/ols/ontologies/fbbt/terms?iri=http://purl.obolibrary.org/obo/FBbt_00046036","FBbt:00046036")</f>
        <v/>
      </c>
      <c r="B20" t="inlineStr">
        <is>
          <t>dorsal appendage forming follicle cell</t>
        </is>
      </c>
      <c r="C20" t="inlineStr">
        <is>
          <t>dorsal-appendage-forming cell; filament follicle cell</t>
        </is>
      </c>
      <c r="D20" t="inlineStr">
        <is>
          <t>A follicle cell that participates in the formation of the dorsal appendage. There are about 65 of these cells initially located in each of two bilaterally symmetric regions in the dorso-anterior of the oocyte associated follicular epithelium, located immediately posterior to the centripetally migrating follicle cells and lateral of the dorsal midline. There are two distinct subpopulations of these cells: floor cells and roof cells, which reorganize and change shape to form, respectively, the floor and roof of the cellular tube encircling the developing dorsal appendages. These cells secrete chorion proteins into the tube lumens to form the dorsal appendages. During eggshell maturation the dorsal appendage forming cells slough off, revealing the chorionic dorsal appendages inside.</t>
        </is>
      </c>
      <c r="E20" t="inlineStr">
        <is>
          <t>Dorman et al., 2004, Dev. Biol. 267(2): 320--341 (flybase.org/reports/FBrf0174518)</t>
        </is>
      </c>
      <c r="F20" t="inlineStr"/>
      <c r="G20" t="inlineStr"/>
      <c r="H20" t="inlineStr"/>
    </row>
    <row r="21">
      <c r="A21">
        <f>HYPERLINK("https://www.ebi.ac.uk/ols/ontologies/fbbt/terms?iri=http://purl.obolibrary.org/obo/FBbt_00005285","FBbt:00005285")</f>
        <v/>
      </c>
      <c r="B21" t="inlineStr">
        <is>
          <t>stage S14B oocyte</t>
        </is>
      </c>
      <c r="C21" t="inlineStr">
        <is>
          <t>None</t>
        </is>
      </c>
      <c r="D21" t="inlineStr">
        <is>
          <t>.</t>
        </is>
      </c>
      <c r="E21" t="inlineStr">
        <is>
          <t>King, 1970, Ovarian Development in Drosophila melanogaster. (flybase.org/reports/FBrf0021038)</t>
        </is>
      </c>
      <c r="F21" t="inlineStr"/>
      <c r="G21" t="inlineStr"/>
      <c r="H21" t="inlineStr"/>
    </row>
    <row r="22">
      <c r="A22">
        <f>HYPERLINK("https://www.ebi.ac.uk/ols/ontologies/fbbt/terms?iri=http://purl.obolibrary.org/obo/FBbt_00005284","FBbt:00005284")</f>
        <v/>
      </c>
      <c r="B22" t="inlineStr">
        <is>
          <t>stage S14A oocyte</t>
        </is>
      </c>
      <c r="C22" t="inlineStr">
        <is>
          <t>None</t>
        </is>
      </c>
      <c r="D22" t="inlineStr">
        <is>
          <t>.</t>
        </is>
      </c>
      <c r="E22" t="inlineStr">
        <is>
          <t>King, 1970, Ovarian Development in Drosophila melanogaster. (flybase.org/reports/FBrf0021038)</t>
        </is>
      </c>
      <c r="F22" t="inlineStr"/>
      <c r="G22" t="inlineStr"/>
      <c r="H22" t="inlineStr"/>
    </row>
    <row r="23">
      <c r="A23">
        <f>HYPERLINK("https://www.ebi.ac.uk/ols/ontologies/fbbt/terms?iri=http://purl.obolibrary.org/obo/FBbt_00005283","FBbt:00005283")</f>
        <v/>
      </c>
      <c r="B23" t="inlineStr">
        <is>
          <t>stage S14 oocyte</t>
        </is>
      </c>
      <c r="C23" t="inlineStr">
        <is>
          <t>None</t>
        </is>
      </c>
      <c r="D23" t="inlineStr">
        <is>
          <t>.</t>
        </is>
      </c>
      <c r="E23" t="inlineStr">
        <is>
          <t>King, 1970, Ovarian Development in Drosophila melanogaster. (flybase.org/reports/FBrf0021038)</t>
        </is>
      </c>
      <c r="F23" t="inlineStr"/>
      <c r="G23" t="inlineStr"/>
      <c r="H23" t="inlineStr"/>
    </row>
    <row r="24">
      <c r="A24">
        <f>HYPERLINK("https://www.ebi.ac.uk/ols/ontologies/fbbt/terms?iri=http://purl.obolibrary.org/obo/FBbt_00005282","FBbt:00005282")</f>
        <v/>
      </c>
      <c r="B24" t="inlineStr">
        <is>
          <t>stage S13D oocyte</t>
        </is>
      </c>
      <c r="C24" t="inlineStr">
        <is>
          <t>None</t>
        </is>
      </c>
      <c r="D24" t="inlineStr">
        <is>
          <t>.</t>
        </is>
      </c>
      <c r="E24" t="inlineStr">
        <is>
          <t>King, 1970, Ovarian Development in Drosophila melanogaster. (flybase.org/reports/FBrf0021038)</t>
        </is>
      </c>
      <c r="F24" t="inlineStr"/>
      <c r="G24" t="inlineStr"/>
      <c r="H24" t="inlineStr"/>
    </row>
    <row r="25">
      <c r="A25">
        <f>HYPERLINK("https://www.ebi.ac.uk/ols/ontologies/fbbt/terms?iri=http://purl.obolibrary.org/obo/FBbt_00005281","FBbt:00005281")</f>
        <v/>
      </c>
      <c r="B25" t="inlineStr">
        <is>
          <t>stage S13C oocyte</t>
        </is>
      </c>
      <c r="C25" t="inlineStr">
        <is>
          <t>None</t>
        </is>
      </c>
      <c r="D25" t="inlineStr">
        <is>
          <t>.</t>
        </is>
      </c>
      <c r="E25" t="inlineStr">
        <is>
          <t>King, 1970, Ovarian Development in Drosophila melanogaster. (flybase.org/reports/FBrf0021038)</t>
        </is>
      </c>
      <c r="F25" t="inlineStr"/>
      <c r="G25" t="inlineStr"/>
      <c r="H25" t="inlineStr"/>
    </row>
    <row r="26">
      <c r="A26">
        <f>HYPERLINK("https://www.ebi.ac.uk/ols/ontologies/fbbt/terms?iri=http://purl.obolibrary.org/obo/FBbt_00005280","FBbt:00005280")</f>
        <v/>
      </c>
      <c r="B26" t="inlineStr">
        <is>
          <t>stage S13B oocyte</t>
        </is>
      </c>
      <c r="C26" t="inlineStr">
        <is>
          <t>None</t>
        </is>
      </c>
      <c r="D26" t="inlineStr">
        <is>
          <t>.</t>
        </is>
      </c>
      <c r="E26" t="inlineStr">
        <is>
          <t>King, 1970, Ovarian Development in Drosophila melanogaster. (flybase.org/reports/FBrf0021038)</t>
        </is>
      </c>
      <c r="F26" t="inlineStr"/>
      <c r="G26" t="inlineStr"/>
      <c r="H26" t="inlineStr"/>
    </row>
    <row r="27">
      <c r="A27">
        <f>HYPERLINK("https://www.ebi.ac.uk/ols/ontologies/fbbt/terms?iri=http://purl.obolibrary.org/obo/FBbt_00005402","FBbt:00005402")</f>
        <v/>
      </c>
      <c r="B27" t="inlineStr">
        <is>
          <t>oocyte associated follicle cell</t>
        </is>
      </c>
      <c r="C27" t="inlineStr">
        <is>
          <t>columnar follicle cell; main body follicle cell; MBFC</t>
        </is>
      </c>
      <c r="D27" t="inlineStr">
        <is>
          <t>Any follicle cell (FBbt:00004904) that is part of some oocyte associated follicular epithelium (FBbt:00007030).</t>
        </is>
      </c>
      <c r="E27" t="inlineStr"/>
      <c r="F27" t="inlineStr"/>
      <c r="G27" t="inlineStr"/>
      <c r="H27" t="inlineStr"/>
    </row>
    <row r="28">
      <c r="A28">
        <f>HYPERLINK("https://www.ebi.ac.uk/ols/ontologies/fbbt/terms?iri=http://purl.obolibrary.org/obo/FBbt_00004873","FBbt:00004873")</f>
        <v/>
      </c>
      <c r="B28" t="inlineStr">
        <is>
          <t>female germline stem cell</t>
        </is>
      </c>
      <c r="C28" t="inlineStr">
        <is>
          <t>female GSC</t>
        </is>
      </c>
      <c r="D28" t="inlineStr">
        <is>
          <t>Female germline cell and stem cell from which all other female germline cells develop.</t>
        </is>
      </c>
      <c r="E28" t="inlineStr"/>
      <c r="F28" t="inlineStr"/>
      <c r="G28" t="inlineStr"/>
      <c r="H28" t="inlineStr"/>
    </row>
    <row r="29">
      <c r="A29">
        <f>HYPERLINK("https://www.ebi.ac.uk/ols/ontologies/fbbt/terms?iri=http://purl.obolibrary.org/obo/FBbt_00004908","FBbt:00004908")</f>
        <v/>
      </c>
      <c r="B29" t="inlineStr">
        <is>
          <t>nurse follicle cell</t>
        </is>
      </c>
      <c r="C29" t="inlineStr">
        <is>
          <t>nurse cell follicle cell; squamous follicle cell; NCFC; stretch follicle cell</t>
        </is>
      </c>
      <c r="D29" t="inlineStr">
        <is>
          <t>Follicle cell of the germarium that migrates posteriorly and covers the nurse cells during stage 9. There are approximately 50 follicle cells that flatten to form a squamous domain over the nurse cells.</t>
        </is>
      </c>
      <c r="E29" t="inlineStr">
        <is>
          <t>Dobens et al., 2001, Development 128(10): 1845--1856 (flybase.org/reports/FBrf0135734)</t>
        </is>
      </c>
      <c r="F29" t="inlineStr"/>
      <c r="G29" t="inlineStr"/>
      <c r="H29" t="inlineStr"/>
    </row>
    <row r="30">
      <c r="A30">
        <f>HYPERLINK("https://www.ebi.ac.uk/ols/ontologies/fbbt/terms?iri=http://purl.obolibrary.org/obo/FBbt_00004907","FBbt:00004907")</f>
        <v/>
      </c>
      <c r="B30" t="inlineStr">
        <is>
          <t>polar follicle cell</t>
        </is>
      </c>
      <c r="C30" t="inlineStr">
        <is>
          <t>None</t>
        </is>
      </c>
      <c r="D30" t="inlineStr">
        <is>
          <t>Follicle cell at the anterior or posterior pole of the egg chamber. The anterior polar follicle cells become border follicle cells. The posterior polar follicle cells are precursors of the posterior aeropyle.</t>
        </is>
      </c>
      <c r="E30" t="inlineStr">
        <is>
          <t>King, 1970, Ovarian Development in Drosophila melanogaster. (flybase.org/reports/FBrf0021038)</t>
        </is>
      </c>
      <c r="F30" t="inlineStr"/>
      <c r="G30" t="inlineStr"/>
      <c r="H30" t="inlineStr"/>
    </row>
    <row r="31">
      <c r="A31">
        <f>HYPERLINK("https://www.ebi.ac.uk/ols/ontologies/fbbt/terms?iri=http://purl.obolibrary.org/obo/FBbt_00004906","FBbt:00004906")</f>
        <v/>
      </c>
      <c r="B31" t="inlineStr">
        <is>
          <t>centripetally migrating follicle cell</t>
        </is>
      </c>
      <c r="C31" t="inlineStr">
        <is>
          <t>inwardly migrating follicle cell; CMFC; centripetal follicle cell</t>
        </is>
      </c>
      <c r="D31" t="inlineStr">
        <is>
          <t>A follicle cell that migrates from the dorso-anterior of the oocyte associated follicular epithelium, in between the nurse cells and the oocyte. These cells are precursors of the operculum.</t>
        </is>
      </c>
      <c r="E31" t="inlineStr">
        <is>
          <t>Spradling, 1993, Bate, Martinez Arias, 1993: 1--70 (flybase.org/reports/FBrf0064777); Dobens et al., 2001, Development 128(10): 1845--1856 (flybase.org/reports/FBrf0135734)</t>
        </is>
      </c>
      <c r="F31" t="inlineStr"/>
      <c r="G31" t="inlineStr"/>
      <c r="H31" t="inlineStr"/>
    </row>
    <row r="32">
      <c r="A32">
        <f>HYPERLINK("https://www.ebi.ac.uk/ols/ontologies/fbbt/terms?iri=http://purl.obolibrary.org/obo/FBbt_00004905","FBbt:00004905")</f>
        <v/>
      </c>
      <c r="B32" t="inlineStr">
        <is>
          <t>border follicle cell</t>
        </is>
      </c>
      <c r="C32" t="inlineStr">
        <is>
          <t>border cell</t>
        </is>
      </c>
      <c r="D32" t="inlineStr">
        <is>
          <t>A follicle cell that migrates from the anterior pole of the egg chamber, between the nurse cells, to the anterior of the oocyte where they participate in formation of the micropyle. About 6-10 border cells per egg chamber migrate as a tightly associated cluster.</t>
        </is>
      </c>
      <c r="E32" t="inlineStr">
        <is>
          <t>Spradling, 1993, Bate, Martinez Arias, 1993: 1--70 (flybase.org/reports/FBrf0064777)</t>
        </is>
      </c>
      <c r="F32" t="inlineStr"/>
      <c r="G32" t="inlineStr"/>
      <c r="H32" t="inlineStr"/>
    </row>
    <row r="33">
      <c r="A33">
        <f>HYPERLINK("https://www.ebi.ac.uk/ols/ontologies/fbbt/terms?iri=http://purl.obolibrary.org/obo/FBbt_00004877","FBbt:00004877")</f>
        <v/>
      </c>
      <c r="B33" t="inlineStr">
        <is>
          <t>cystocyte</t>
        </is>
      </c>
      <c r="C33" t="inlineStr">
        <is>
          <t>cyst cell</t>
        </is>
      </c>
      <c r="D33" t="inlineStr">
        <is>
          <t>Female germline cell born during one of four rounds of cell division following the birth of a cystoblast from a female germline stem cell until the point where one of the resulting 16 cells (the presumptive oocyte) enters meiosis. Cystocytes are interconnected by ring canals. The oocyte develops from one of two cystocytes that contain 4 ring canals, the other 15 cystocytes differentiate as nurse cells.</t>
        </is>
      </c>
      <c r="E33" t="inlineStr">
        <is>
          <t>King, 1970, Ovarian Development in Drosophila melanogaster. (flybase.org/reports/FBrf0021038); Spradling, 1993, Bate, Martinez Arias, 1993: 1--70 (flybase.org/reports/FBrf0064777)</t>
        </is>
      </c>
      <c r="F33" t="inlineStr"/>
      <c r="G33" t="inlineStr"/>
      <c r="H33" t="inlineStr"/>
    </row>
    <row r="34">
      <c r="A34">
        <f>HYPERLINK("https://www.ebi.ac.uk/ols/ontologies/fbbt/terms?iri=http://purl.obolibrary.org/obo/FBbt_00004876","FBbt:00004876")</f>
        <v/>
      </c>
      <c r="B34" t="inlineStr">
        <is>
          <t>cystoblast</t>
        </is>
      </c>
      <c r="C34" t="inlineStr">
        <is>
          <t>None</t>
        </is>
      </c>
      <c r="D34" t="inlineStr">
        <is>
          <t>Female germline cell which is the daughter of a female germline stem cell. It is found in region 1 of the germarium. It divides four times to give rise to 16 daughter cystocytes, which together form a germline cyst. Division is through a cleavage-like process, with the daughter cells being smaller than the parent cystoblast.</t>
        </is>
      </c>
      <c r="E34" t="inlineStr">
        <is>
          <t>Spradling, 1993, Bate, Martinez Arias, 1993: 1--70 (flybase.org/reports/FBrf0064777)</t>
        </is>
      </c>
      <c r="F34" t="inlineStr"/>
      <c r="G34" t="inlineStr"/>
      <c r="H34" t="inlineStr"/>
    </row>
    <row r="35">
      <c r="A35">
        <f>HYPERLINK("https://www.ebi.ac.uk/ols/ontologies/fbbt/terms?iri=http://purl.obolibrary.org/obo/FBbt_00005275","FBbt:00005275")</f>
        <v/>
      </c>
      <c r="B35" t="inlineStr">
        <is>
          <t>stage S12A oocyte</t>
        </is>
      </c>
      <c r="C35" t="inlineStr">
        <is>
          <t>None</t>
        </is>
      </c>
      <c r="D35" t="inlineStr">
        <is>
          <t>.</t>
        </is>
      </c>
      <c r="E35" t="inlineStr">
        <is>
          <t>King, 1970, Ovarian Development in Drosophila melanogaster. (flybase.org/reports/FBrf0021038)</t>
        </is>
      </c>
      <c r="F35" t="inlineStr"/>
      <c r="G35" t="inlineStr"/>
      <c r="H35" t="inlineStr"/>
    </row>
    <row r="36">
      <c r="A36">
        <f>HYPERLINK("https://www.ebi.ac.uk/ols/ontologies/fbbt/terms?iri=http://purl.obolibrary.org/obo/FBbt_00005274","FBbt:00005274")</f>
        <v/>
      </c>
      <c r="B36" t="inlineStr">
        <is>
          <t>stage S12 oocyte</t>
        </is>
      </c>
      <c r="C36" t="inlineStr">
        <is>
          <t>None</t>
        </is>
      </c>
      <c r="D36" t="inlineStr">
        <is>
          <t>.</t>
        </is>
      </c>
      <c r="E36" t="inlineStr">
        <is>
          <t>King, 1970, Ovarian Development in Drosophila melanogaster. (flybase.org/reports/FBrf0021038)</t>
        </is>
      </c>
      <c r="F36" t="inlineStr"/>
      <c r="G36" t="inlineStr"/>
      <c r="H36" t="inlineStr"/>
    </row>
    <row r="37">
      <c r="A37">
        <f>HYPERLINK("https://www.ebi.ac.uk/ols/ontologies/fbbt/terms?iri=http://purl.obolibrary.org/obo/FBbt_00005273","FBbt:00005273")</f>
        <v/>
      </c>
      <c r="B37" t="inlineStr">
        <is>
          <t>stage S11 oocyte</t>
        </is>
      </c>
      <c r="C37" t="inlineStr">
        <is>
          <t>None</t>
        </is>
      </c>
      <c r="D37" t="inlineStr">
        <is>
          <t>.</t>
        </is>
      </c>
      <c r="E37" t="inlineStr">
        <is>
          <t>King, 1970, Ovarian Development in Drosophila melanogaster. (flybase.org/reports/FBrf0021038)</t>
        </is>
      </c>
      <c r="F37" t="inlineStr"/>
      <c r="G37" t="inlineStr"/>
      <c r="H37" t="inlineStr"/>
    </row>
    <row r="38">
      <c r="A38">
        <f>HYPERLINK("https://www.ebi.ac.uk/ols/ontologies/fbbt/terms?iri=http://purl.obolibrary.org/obo/FBbt_00005272","FBbt:00005272")</f>
        <v/>
      </c>
      <c r="B38" t="inlineStr">
        <is>
          <t>stage S10B oocyte</t>
        </is>
      </c>
      <c r="C38" t="inlineStr">
        <is>
          <t>None</t>
        </is>
      </c>
      <c r="D38" t="inlineStr">
        <is>
          <t>.</t>
        </is>
      </c>
      <c r="E38" t="inlineStr">
        <is>
          <t>King, 1970, Ovarian Development in Drosophila melanogaster. (flybase.org/reports/FBrf0021038)</t>
        </is>
      </c>
      <c r="F38" t="inlineStr"/>
      <c r="G38" t="inlineStr"/>
      <c r="H38" t="inlineStr"/>
    </row>
    <row r="39">
      <c r="A39">
        <f>HYPERLINK("https://www.ebi.ac.uk/ols/ontologies/fbbt/terms?iri=http://purl.obolibrary.org/obo/FBbt_00005271","FBbt:00005271")</f>
        <v/>
      </c>
      <c r="B39" t="inlineStr">
        <is>
          <t>stage S10A oocyte</t>
        </is>
      </c>
      <c r="C39" t="inlineStr">
        <is>
          <t>None</t>
        </is>
      </c>
      <c r="D39" t="inlineStr">
        <is>
          <t>.</t>
        </is>
      </c>
      <c r="E39" t="inlineStr">
        <is>
          <t>King, 1970, Ovarian Development in Drosophila melanogaster. (flybase.org/reports/FBrf0021038)</t>
        </is>
      </c>
      <c r="F39" t="inlineStr"/>
      <c r="G39" t="inlineStr"/>
      <c r="H39" t="inlineStr"/>
    </row>
    <row r="40">
      <c r="A40">
        <f>HYPERLINK("https://www.ebi.ac.uk/ols/ontologies/fbbt/terms?iri=http://purl.obolibrary.org/obo/FBbt_00005270","FBbt:00005270")</f>
        <v/>
      </c>
      <c r="B40" t="inlineStr">
        <is>
          <t>stage S10 oocyte</t>
        </is>
      </c>
      <c r="C40" t="inlineStr">
        <is>
          <t>None</t>
        </is>
      </c>
      <c r="D40" t="inlineStr">
        <is>
          <t>.</t>
        </is>
      </c>
      <c r="E40" t="inlineStr">
        <is>
          <t>King, 1970, Ovarian Development in Drosophila melanogaster. (flybase.org/reports/FBrf0021038)</t>
        </is>
      </c>
      <c r="F40" t="inlineStr"/>
      <c r="G40" t="inlineStr"/>
      <c r="H40" t="inlineStr"/>
    </row>
    <row r="41">
      <c r="A41">
        <f>HYPERLINK("https://www.ebi.ac.uk/ols/ontologies/fbbt/terms?iri=http://purl.obolibrary.org/obo/FBbt_00005279","FBbt:00005279")</f>
        <v/>
      </c>
      <c r="B41" t="inlineStr">
        <is>
          <t>stage S13A oocyte</t>
        </is>
      </c>
      <c r="C41" t="inlineStr">
        <is>
          <t>None</t>
        </is>
      </c>
      <c r="D41" t="inlineStr">
        <is>
          <t>.</t>
        </is>
      </c>
      <c r="E41" t="inlineStr">
        <is>
          <t>King, 1970, Ovarian Development in Drosophila melanogaster. (flybase.org/reports/FBrf0021038)</t>
        </is>
      </c>
      <c r="F41" t="inlineStr"/>
      <c r="G41" t="inlineStr"/>
      <c r="H41" t="inlineStr"/>
    </row>
    <row r="42">
      <c r="A42">
        <f>HYPERLINK("https://www.ebi.ac.uk/ols/ontologies/fbbt/terms?iri=http://purl.obolibrary.org/obo/FBbt_00005278","FBbt:00005278")</f>
        <v/>
      </c>
      <c r="B42" t="inlineStr">
        <is>
          <t>stage S13 oocyte</t>
        </is>
      </c>
      <c r="C42" t="inlineStr">
        <is>
          <t>None</t>
        </is>
      </c>
      <c r="D42" t="inlineStr">
        <is>
          <t>.</t>
        </is>
      </c>
      <c r="E42" t="inlineStr">
        <is>
          <t>King, 1970, Ovarian Development in Drosophila melanogaster. (flybase.org/reports/FBrf0021038)</t>
        </is>
      </c>
      <c r="F42" t="inlineStr"/>
      <c r="G42" t="inlineStr"/>
      <c r="H42" t="inlineStr"/>
    </row>
    <row r="43">
      <c r="A43">
        <f>HYPERLINK("https://www.ebi.ac.uk/ols/ontologies/fbbt/terms?iri=http://purl.obolibrary.org/obo/FBbt_00005277","FBbt:00005277")</f>
        <v/>
      </c>
      <c r="B43" t="inlineStr">
        <is>
          <t>stage S12C oocyte</t>
        </is>
      </c>
      <c r="C43" t="inlineStr">
        <is>
          <t>None</t>
        </is>
      </c>
      <c r="D43" t="inlineStr">
        <is>
          <t>.</t>
        </is>
      </c>
      <c r="E43" t="inlineStr">
        <is>
          <t>King, 1970, Ovarian Development in Drosophila melanogaster. (flybase.org/reports/FBrf0021038)</t>
        </is>
      </c>
      <c r="F43" t="inlineStr"/>
      <c r="G43" t="inlineStr"/>
      <c r="H43" t="inlineStr"/>
    </row>
    <row r="44">
      <c r="A44">
        <f>HYPERLINK("https://www.ebi.ac.uk/ols/ontologies/fbbt/terms?iri=http://purl.obolibrary.org/obo/FBbt_00005276","FBbt:00005276")</f>
        <v/>
      </c>
      <c r="B44" t="inlineStr">
        <is>
          <t>stage S12B oocyte</t>
        </is>
      </c>
      <c r="C44" t="inlineStr">
        <is>
          <t>None</t>
        </is>
      </c>
      <c r="D44" t="inlineStr">
        <is>
          <t>.</t>
        </is>
      </c>
      <c r="E44" t="inlineStr">
        <is>
          <t>King, 1970, Ovarian Development in Drosophila melanogaster. (flybase.org/reports/FBrf0021038)</t>
        </is>
      </c>
      <c r="F44" t="inlineStr"/>
      <c r="G44" t="inlineStr"/>
      <c r="H44" t="inlineStr"/>
    </row>
    <row r="45">
      <c r="A45">
        <f>HYPERLINK("https://www.ebi.ac.uk/ols/ontologies/fbbt/terms?iri=http://purl.obolibrary.org/obo/FBbt_00005262","FBbt:00005262")</f>
        <v/>
      </c>
      <c r="B45" t="inlineStr">
        <is>
          <t>stage S2 oocyte</t>
        </is>
      </c>
      <c r="C45" t="inlineStr">
        <is>
          <t>None</t>
        </is>
      </c>
      <c r="D45" t="inlineStr">
        <is>
          <t>.</t>
        </is>
      </c>
      <c r="E45" t="inlineStr">
        <is>
          <t>King, 1970, Ovarian Development in Drosophila melanogaster. (flybase.org/reports/FBrf0021038)</t>
        </is>
      </c>
      <c r="F45" t="inlineStr"/>
      <c r="G45" t="inlineStr"/>
      <c r="H45" t="inlineStr"/>
    </row>
    <row r="46">
      <c r="A46">
        <f>HYPERLINK("https://www.ebi.ac.uk/ols/ontologies/fbbt/terms?iri=http://purl.obolibrary.org/obo/FBbt_00005261","FBbt:00005261")</f>
        <v/>
      </c>
      <c r="B46" t="inlineStr">
        <is>
          <t>stage S1 oocyte</t>
        </is>
      </c>
      <c r="C46" t="inlineStr">
        <is>
          <t>None</t>
        </is>
      </c>
      <c r="D46" t="inlineStr">
        <is>
          <t>.</t>
        </is>
      </c>
      <c r="E46" t="inlineStr">
        <is>
          <t>King, 1970, Ovarian Development in Drosophila melanogaster. (flybase.org/reports/FBrf0021038)</t>
        </is>
      </c>
      <c r="F46" t="inlineStr"/>
      <c r="G46" t="inlineStr"/>
      <c r="H46" t="inlineStr"/>
    </row>
    <row r="47">
      <c r="A47">
        <f>HYPERLINK("https://www.ebi.ac.uk/ols/ontologies/fbbt/terms?iri=http://purl.obolibrary.org/obo/FBbt_00005269","FBbt:00005269")</f>
        <v/>
      </c>
      <c r="B47" t="inlineStr">
        <is>
          <t>stage S9 oocyte</t>
        </is>
      </c>
      <c r="C47" t="inlineStr">
        <is>
          <t>None</t>
        </is>
      </c>
      <c r="D47" t="inlineStr">
        <is>
          <t>.</t>
        </is>
      </c>
      <c r="E47" t="inlineStr">
        <is>
          <t>King, 1970, Ovarian Development in Drosophila melanogaster. (flybase.org/reports/FBrf0021038)</t>
        </is>
      </c>
      <c r="F47" t="inlineStr"/>
      <c r="G47" t="inlineStr"/>
      <c r="H47" t="inlineStr"/>
    </row>
    <row r="48">
      <c r="A48">
        <f>HYPERLINK("https://www.ebi.ac.uk/ols/ontologies/fbbt/terms?iri=http://purl.obolibrary.org/obo/FBbt_00005268","FBbt:00005268")</f>
        <v/>
      </c>
      <c r="B48" t="inlineStr">
        <is>
          <t>stage S8 oocyte</t>
        </is>
      </c>
      <c r="C48" t="inlineStr">
        <is>
          <t>None</t>
        </is>
      </c>
      <c r="D48" t="inlineStr">
        <is>
          <t>.</t>
        </is>
      </c>
      <c r="E48" t="inlineStr">
        <is>
          <t>King, 1970, Ovarian Development in Drosophila melanogaster. (flybase.org/reports/FBrf0021038)</t>
        </is>
      </c>
      <c r="F48" t="inlineStr"/>
      <c r="G48" t="inlineStr"/>
      <c r="H48" t="inlineStr"/>
    </row>
    <row r="49">
      <c r="A49">
        <f>HYPERLINK("https://www.ebi.ac.uk/ols/ontologies/fbbt/terms?iri=http://purl.obolibrary.org/obo/FBbt_00005267","FBbt:00005267")</f>
        <v/>
      </c>
      <c r="B49" t="inlineStr">
        <is>
          <t>stage S7 oocyte</t>
        </is>
      </c>
      <c r="C49" t="inlineStr">
        <is>
          <t>None</t>
        </is>
      </c>
      <c r="D49" t="inlineStr">
        <is>
          <t>.</t>
        </is>
      </c>
      <c r="E49" t="inlineStr">
        <is>
          <t>King, 1970, Ovarian Development in Drosophila melanogaster. (flybase.org/reports/FBrf0021038)</t>
        </is>
      </c>
      <c r="F49" t="inlineStr"/>
      <c r="G49" t="inlineStr"/>
      <c r="H49" t="inlineStr"/>
    </row>
    <row r="50">
      <c r="A50">
        <f>HYPERLINK("https://www.ebi.ac.uk/ols/ontologies/fbbt/terms?iri=http://purl.obolibrary.org/obo/FBbt_00005266","FBbt:00005266")</f>
        <v/>
      </c>
      <c r="B50" t="inlineStr">
        <is>
          <t>stage S6 oocyte</t>
        </is>
      </c>
      <c r="C50" t="inlineStr">
        <is>
          <t>None</t>
        </is>
      </c>
      <c r="D50" t="inlineStr">
        <is>
          <t>.</t>
        </is>
      </c>
      <c r="E50" t="inlineStr">
        <is>
          <t>King, 1970, Ovarian Development in Drosophila melanogaster. (flybase.org/reports/FBrf0021038)</t>
        </is>
      </c>
      <c r="F50" t="inlineStr"/>
      <c r="G50" t="inlineStr"/>
      <c r="H50" t="inlineStr"/>
    </row>
    <row r="51">
      <c r="A51">
        <f>HYPERLINK("https://www.ebi.ac.uk/ols/ontologies/fbbt/terms?iri=http://purl.obolibrary.org/obo/FBbt_00005265","FBbt:00005265")</f>
        <v/>
      </c>
      <c r="B51" t="inlineStr">
        <is>
          <t>stage S5 oocyte</t>
        </is>
      </c>
      <c r="C51" t="inlineStr">
        <is>
          <t>None</t>
        </is>
      </c>
      <c r="D51" t="inlineStr">
        <is>
          <t>.</t>
        </is>
      </c>
      <c r="E51" t="inlineStr">
        <is>
          <t>King, 1970, Ovarian Development in Drosophila melanogaster. (flybase.org/reports/FBrf0021038)</t>
        </is>
      </c>
      <c r="F51" t="inlineStr"/>
      <c r="G51" t="inlineStr"/>
      <c r="H51" t="inlineStr"/>
    </row>
    <row r="52">
      <c r="A52">
        <f>HYPERLINK("https://www.ebi.ac.uk/ols/ontologies/fbbt/terms?iri=http://purl.obolibrary.org/obo/FBbt_00005264","FBbt:00005264")</f>
        <v/>
      </c>
      <c r="B52" t="inlineStr">
        <is>
          <t>stage S4 oocyte</t>
        </is>
      </c>
      <c r="C52" t="inlineStr">
        <is>
          <t>None</t>
        </is>
      </c>
      <c r="D52" t="inlineStr">
        <is>
          <t>.</t>
        </is>
      </c>
      <c r="E52" t="inlineStr">
        <is>
          <t>King, 1970, Ovarian Development in Drosophila melanogaster. (flybase.org/reports/FBrf0021038)</t>
        </is>
      </c>
      <c r="F52" t="inlineStr"/>
      <c r="G52" t="inlineStr"/>
      <c r="H52" t="inlineStr"/>
    </row>
    <row r="53">
      <c r="A53">
        <f>HYPERLINK("https://www.ebi.ac.uk/ols/ontologies/fbbt/terms?iri=http://purl.obolibrary.org/obo/FBbt_00005263","FBbt:00005263")</f>
        <v/>
      </c>
      <c r="B53" t="inlineStr">
        <is>
          <t>stage S3 oocyte</t>
        </is>
      </c>
      <c r="C53" t="inlineStr">
        <is>
          <t>None</t>
        </is>
      </c>
      <c r="D53" t="inlineStr">
        <is>
          <t>.</t>
        </is>
      </c>
      <c r="E53" t="inlineStr">
        <is>
          <t>King, 1970, Ovarian Development in Drosophila melanogaster. (flybase.org/reports/FBrf0021038)</t>
        </is>
      </c>
      <c r="F53" t="inlineStr"/>
      <c r="G53" t="inlineStr"/>
      <c r="H53" t="inlineStr"/>
    </row>
    <row r="54">
      <c r="A54">
        <f>HYPERLINK("https://www.ebi.ac.uk/ols/ontologies/fbbt/terms?iri=http://purl.obolibrary.org/obo/FBbt_00046038","FBbt:00046038")</f>
        <v/>
      </c>
      <c r="B54" t="inlineStr">
        <is>
          <t>roof cell</t>
        </is>
      </c>
      <c r="C54" t="inlineStr">
        <is>
          <t>roof-forming cell</t>
        </is>
      </c>
      <c r="D54" t="inlineStr">
        <is>
          <t>A dorsal appendage forming follicle cell that forms the roof of the cellular tube encircling the developing dorsal appendages. These cells are initially located in two bilaterally symmetric domains in the dorso-anterior of the oocyte associated follicular epithelium, located immediately posterior and lateral of the floor cells. The roof cells that are adjacent to the floor cells lead the anterior migration of the whole population of roof cells and are responsible for tube elongation during dorsal appendage development.</t>
        </is>
      </c>
      <c r="E54" t="inlineStr">
        <is>
          <t>Dorman et al., 2004, Dev. Biol. 267(2): 320--341 (flybase.org/reports/FBrf0174518); Boyle et al., 2010, Dev. Biol. 346(1): 68--79 (flybase.org/reports/FBrf0211761)</t>
        </is>
      </c>
      <c r="F54" t="inlineStr"/>
      <c r="G54" t="inlineStr"/>
      <c r="H54" t="inlineStr"/>
    </row>
    <row r="55">
      <c r="A55">
        <f>HYPERLINK("https://www.ebi.ac.uk/ols/ontologies/fbbt/terms?iri=http://purl.obolibrary.org/obo/FBbt_00046037","FBbt:00046037")</f>
        <v/>
      </c>
      <c r="B55" t="inlineStr">
        <is>
          <t>floor cell</t>
        </is>
      </c>
      <c r="C55" t="inlineStr">
        <is>
          <t>floor-forming cell</t>
        </is>
      </c>
      <c r="D55" t="inlineStr">
        <is>
          <t>A dorsal appendage forming follicle cell that forms the floor of the cellular tube encircling the developing dorsal appendages. These cells are initially located in two bilaterally symmetric domains in the dorso-anterior of the oocyte associated follicular epithelium, located immediately posterior to the centripetally migrating follicle cells and lateral of the dorsal midline. Each domain consists of a single cell width arc that borders the roof cell domain on its anterior and dorsal sides. During elongation and sealing of the dorsal appendage forming cellular tube, the two sides of each floor cell domain extend beneath the roof cells and meet to form a seam.</t>
        </is>
      </c>
      <c r="E55" t="inlineStr">
        <is>
          <t>Dorman et al., 2004, Dev. Biol. 267(2): 320--341 (flybase.org/reports/FBrf0174518); Osterfield et al., 2013, Dev. Cell 24(4): 400--410 (flybase.org/reports/FBrf0220899)</t>
        </is>
      </c>
      <c r="F55" t="inlineStr"/>
      <c r="G55" t="inlineStr"/>
      <c r="H5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2019-08-09T10:04:55Z</dcterms:created>
  <dcterms:modified xsi:type="dcterms:W3CDTF">2019-08-09T10:04:55Z</dcterms:modified>
</cp:coreProperties>
</file>