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 Dokumente\Studium\ENTECH Studium\Data Aqcuistision Systems\LAB2.2\"/>
    </mc:Choice>
  </mc:AlternateContent>
  <xr:revisionPtr revIDLastSave="0" documentId="10_ncr:100000_{4A1E6743-4486-4EFB-A686-20C31D0E5D61}" xr6:coauthVersionLast="31" xr6:coauthVersionMax="31" xr10:uidLastSave="{00000000-0000-0000-0000-000000000000}"/>
  <bookViews>
    <workbookView xWindow="0" yWindow="0" windowWidth="22956" windowHeight="8772" xr2:uid="{8DFBBB11-836F-43CB-9076-8DC6D10614B6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F4" i="1" s="1"/>
  <c r="C8" i="1" l="1"/>
  <c r="C5" i="1"/>
  <c r="O11" i="1"/>
  <c r="O12" i="1" s="1"/>
  <c r="F41" i="1"/>
  <c r="F40" i="1"/>
  <c r="L9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K15" i="1"/>
  <c r="K16" i="1" s="1"/>
  <c r="H11" i="1"/>
</calcChain>
</file>

<file path=xl/sharedStrings.xml><?xml version="1.0" encoding="utf-8"?>
<sst xmlns="http://schemas.openxmlformats.org/spreadsheetml/2006/main" count="19" uniqueCount="18">
  <si>
    <t>f</t>
  </si>
  <si>
    <t>T</t>
  </si>
  <si>
    <t>time/step</t>
  </si>
  <si>
    <t>bits</t>
  </si>
  <si>
    <t>db</t>
  </si>
  <si>
    <t>V</t>
  </si>
  <si>
    <t>ENOB</t>
  </si>
  <si>
    <t>LSB</t>
  </si>
  <si>
    <t>count</t>
  </si>
  <si>
    <t>f_cutoff</t>
  </si>
  <si>
    <t>Transferfunction</t>
  </si>
  <si>
    <t>V_RMS_db</t>
  </si>
  <si>
    <t>SNR</t>
  </si>
  <si>
    <t>steps</t>
  </si>
  <si>
    <t xml:space="preserve">outputvoltage PWM </t>
  </si>
  <si>
    <t>PWM +Filter</t>
  </si>
  <si>
    <t>MCP4821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</si>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</sst>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outputvoltage PWM+Filter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Tabelle1!$H$16</c:f>
              <c:strCache>
                <c:ptCount val="1"/>
                <c:pt idx="0">
                  <c:v>outputvoltage PWM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1465441819772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Tabelle1!$G$17:$G$36</c:f>
              <c:numCache>
                <c:formatCode>General</c:formatCode>
                <c:ptCount val="20"/>
                <c:pt idx="0">
                  <c:v>204</c:v>
                </c:pt>
                <c:pt idx="1">
                  <c:v>410</c:v>
                </c:pt>
                <c:pt idx="2">
                  <c:v>614</c:v>
                </c:pt>
                <c:pt idx="3">
                  <c:v>819</c:v>
                </c:pt>
                <c:pt idx="4">
                  <c:v>1024</c:v>
                </c:pt>
                <c:pt idx="5">
                  <c:v>1229</c:v>
                </c:pt>
                <c:pt idx="6">
                  <c:v>1434</c:v>
                </c:pt>
                <c:pt idx="7">
                  <c:v>1638</c:v>
                </c:pt>
                <c:pt idx="8">
                  <c:v>1843</c:v>
                </c:pt>
                <c:pt idx="9">
                  <c:v>2048</c:v>
                </c:pt>
                <c:pt idx="10">
                  <c:v>2253</c:v>
                </c:pt>
                <c:pt idx="11">
                  <c:v>2458</c:v>
                </c:pt>
                <c:pt idx="12">
                  <c:v>2662</c:v>
                </c:pt>
                <c:pt idx="13">
                  <c:v>2867</c:v>
                </c:pt>
                <c:pt idx="14">
                  <c:v>3072</c:v>
                </c:pt>
                <c:pt idx="15">
                  <c:v>3277</c:v>
                </c:pt>
                <c:pt idx="16">
                  <c:v>3482</c:v>
                </c:pt>
                <c:pt idx="17">
                  <c:v>3686</c:v>
                </c:pt>
                <c:pt idx="18">
                  <c:v>3891</c:v>
                </c:pt>
                <c:pt idx="19">
                  <c:v>4095</c:v>
                </c:pt>
              </c:numCache>
            </c:numRef>
          </c:xVal>
          <c:yVal>
            <c:numRef>
              <c:f>Tabelle1!$H$17:$H$36</c:f>
              <c:numCache>
                <c:formatCode>0.00</c:formatCode>
                <c:ptCount val="20"/>
                <c:pt idx="0">
                  <c:v>0.16300000000000001</c:v>
                </c:pt>
                <c:pt idx="1">
                  <c:v>0.32900000000000001</c:v>
                </c:pt>
                <c:pt idx="2">
                  <c:v>0.49099999999999999</c:v>
                </c:pt>
                <c:pt idx="3">
                  <c:v>0.65500000000000003</c:v>
                </c:pt>
                <c:pt idx="4">
                  <c:v>0.82099999999999995</c:v>
                </c:pt>
                <c:pt idx="5">
                  <c:v>0.98599999999999999</c:v>
                </c:pt>
                <c:pt idx="6">
                  <c:v>1.1499999999999999</c:v>
                </c:pt>
                <c:pt idx="7">
                  <c:v>1.3120000000000001</c:v>
                </c:pt>
                <c:pt idx="8">
                  <c:v>1.4770000000000001</c:v>
                </c:pt>
                <c:pt idx="9">
                  <c:v>1.643</c:v>
                </c:pt>
                <c:pt idx="10">
                  <c:v>1.8080000000000001</c:v>
                </c:pt>
                <c:pt idx="11">
                  <c:v>1.972</c:v>
                </c:pt>
                <c:pt idx="12">
                  <c:v>2.1349999999999998</c:v>
                </c:pt>
                <c:pt idx="13">
                  <c:v>2.2999999999999998</c:v>
                </c:pt>
                <c:pt idx="14">
                  <c:v>2.4670000000000001</c:v>
                </c:pt>
                <c:pt idx="15">
                  <c:v>2.6309999999999998</c:v>
                </c:pt>
                <c:pt idx="16">
                  <c:v>2.7970000000000002</c:v>
                </c:pt>
                <c:pt idx="17">
                  <c:v>2.9590000000000001</c:v>
                </c:pt>
                <c:pt idx="18">
                  <c:v>3.125</c:v>
                </c:pt>
                <c:pt idx="19">
                  <c:v>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47A-AF1F-87A03856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04240"/>
        <c:axId val="668105224"/>
      </c:scatterChart>
      <c:valAx>
        <c:axId val="6681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5224"/>
        <c:crosses val="autoZero"/>
        <c:crossBetween val="midCat"/>
      </c:valAx>
      <c:valAx>
        <c:axId val="66810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784860</xdr:colOff>
      <xdr:row>17</xdr:row>
      <xdr:rowOff>110490</xdr:rowOff>
    </xdr:from>
    <xdr:to>
      <xdr:col>15</xdr:col>
      <xdr:colOff>601980</xdr:colOff>
      <xdr:row>32</xdr:row>
      <xdr:rowOff>110490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B675F9-BF2B-488B-A1E6-575537B4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F308-84DA-410A-AFD5-05BA81F11893}">
  <dimension ref="B2:O41"/>
  <sheetViews>
    <sheetView tabSelected="1" workbookViewId="0">
      <selection activeCell="C3" sqref="C3"/>
    </sheetView>
  </sheetViews>
  <sheetFormatPr baseColWidth="10" defaultRowHeight="14.4" x14ac:dyDescent="0.3"/>
  <cols>
    <col min="3" max="4" width="12" bestFit="1" customWidth="1"/>
    <col min="8" max="8" width="17.88671875" bestFit="1" customWidth="1"/>
    <col min="9" max="9" width="24" style="3" customWidth="1"/>
  </cols>
  <sheetData>
    <row r="2" spans="2:15" x14ac:dyDescent="0.3">
      <c r="B2" t="s">
        <v>0</v>
      </c>
      <c r="C2">
        <v>13</v>
      </c>
    </row>
    <row r="3" spans="2:15" x14ac:dyDescent="0.3">
      <c r="B3" t="s">
        <v>1</v>
      </c>
      <c r="C3" t="s">
        <v>17</v>
      </c>
      <c r="F3">
        <v>39</v>
      </c>
      <c r="G3">
        <v>381</v>
      </c>
    </row>
    <row r="4" spans="2:15" x14ac:dyDescent="0.3">
      <c r="B4" t="s">
        <v>13</v>
      </c>
      <c r="C4">
        <v>256</v>
      </c>
      <c r="F4">
        <f>F3*G5</f>
        <v>148.59</v>
      </c>
      <c r="G4">
        <v>100</v>
      </c>
    </row>
    <row r="5" spans="2:15" x14ac:dyDescent="0.3">
      <c r="B5" t="s">
        <v>2</v>
      </c>
      <c r="C5" t="e">
        <f>C3/C4*10^6</f>
        <v>#VALUE!</v>
      </c>
      <c r="F5">
        <f>149*2</f>
        <v>298</v>
      </c>
      <c r="G5">
        <f>381/100</f>
        <v>3.81</v>
      </c>
    </row>
    <row r="8" spans="2:15" x14ac:dyDescent="0.3">
      <c r="C8">
        <f>(1/C2)/C4*1000000</f>
        <v>300.48076923076923</v>
      </c>
    </row>
    <row r="9" spans="2:15" x14ac:dyDescent="0.3">
      <c r="K9" t="s">
        <v>9</v>
      </c>
      <c r="L9">
        <f>1/(2000*10^-6*2*PI())</f>
        <v>79.57747154594766</v>
      </c>
    </row>
    <row r="11" spans="2:15" x14ac:dyDescent="0.3">
      <c r="G11" t="s">
        <v>7</v>
      </c>
      <c r="H11">
        <f>3.3/2^12</f>
        <v>8.0566406249999996E-4</v>
      </c>
      <c r="N11" t="s">
        <v>11</v>
      </c>
      <c r="O11">
        <f>20*LOG(3.3/1.67)</f>
        <v>5.9159493746060843</v>
      </c>
    </row>
    <row r="12" spans="2:15" x14ac:dyDescent="0.3">
      <c r="J12" s="2" t="s">
        <v>15</v>
      </c>
      <c r="K12" s="2"/>
      <c r="N12" t="s">
        <v>12</v>
      </c>
      <c r="O12">
        <f>6.02*O11+1.76</f>
        <v>37.374015235128624</v>
      </c>
    </row>
    <row r="13" spans="2:15" x14ac:dyDescent="0.3">
      <c r="K13">
        <v>5.77E-3</v>
      </c>
      <c r="L13" t="s">
        <v>5</v>
      </c>
    </row>
    <row r="14" spans="2:15" x14ac:dyDescent="0.3">
      <c r="K14">
        <v>3.3</v>
      </c>
      <c r="L14" t="s">
        <v>5</v>
      </c>
    </row>
    <row r="15" spans="2:15" x14ac:dyDescent="0.3">
      <c r="F15" s="2" t="s">
        <v>10</v>
      </c>
      <c r="G15" s="2"/>
      <c r="H15" s="2"/>
      <c r="I15" s="2"/>
      <c r="K15">
        <f>LOG(K14/K13)*20</f>
        <v>55.146762534443127</v>
      </c>
      <c r="L15" t="s">
        <v>4</v>
      </c>
    </row>
    <row r="16" spans="2:15" x14ac:dyDescent="0.3">
      <c r="G16" t="s">
        <v>8</v>
      </c>
      <c r="H16" t="s">
        <v>14</v>
      </c>
      <c r="I16" s="3" t="s">
        <v>16</v>
      </c>
      <c r="J16" t="s">
        <v>6</v>
      </c>
      <c r="K16">
        <f>(K15-1.76)/6.02</f>
        <v>8.8682329791433769</v>
      </c>
      <c r="L16" t="s">
        <v>3</v>
      </c>
    </row>
    <row r="17" spans="6:9" x14ac:dyDescent="0.3">
      <c r="F17">
        <v>1</v>
      </c>
      <c r="G17">
        <v>204</v>
      </c>
      <c r="H17" s="1">
        <v>0.16300000000000001</v>
      </c>
      <c r="I17" s="3">
        <v>0.20499999999999999</v>
      </c>
    </row>
    <row r="18" spans="6:9" x14ac:dyDescent="0.3">
      <c r="F18">
        <f>F17+1</f>
        <v>2</v>
      </c>
      <c r="G18">
        <v>410</v>
      </c>
      <c r="H18" s="1">
        <v>0.32900000000000001</v>
      </c>
      <c r="I18" s="3">
        <v>0.41</v>
      </c>
    </row>
    <row r="19" spans="6:9" x14ac:dyDescent="0.3">
      <c r="F19">
        <f t="shared" ref="F19:F36" si="0">F18+1</f>
        <v>3</v>
      </c>
      <c r="G19">
        <v>614</v>
      </c>
      <c r="H19" s="1">
        <v>0.49099999999999999</v>
      </c>
      <c r="I19" s="3">
        <v>0.61499999999999999</v>
      </c>
    </row>
    <row r="20" spans="6:9" x14ac:dyDescent="0.3">
      <c r="F20">
        <f t="shared" si="0"/>
        <v>4</v>
      </c>
      <c r="G20">
        <v>819</v>
      </c>
      <c r="H20" s="1">
        <v>0.65500000000000003</v>
      </c>
      <c r="I20" s="3">
        <v>0.81799999999999995</v>
      </c>
    </row>
    <row r="21" spans="6:9" x14ac:dyDescent="0.3">
      <c r="F21">
        <f t="shared" si="0"/>
        <v>5</v>
      </c>
      <c r="G21">
        <v>1024</v>
      </c>
      <c r="H21" s="1">
        <v>0.82099999999999995</v>
      </c>
      <c r="I21" s="3">
        <v>1.024</v>
      </c>
    </row>
    <row r="22" spans="6:9" x14ac:dyDescent="0.3">
      <c r="F22">
        <f t="shared" si="0"/>
        <v>6</v>
      </c>
      <c r="G22">
        <v>1229</v>
      </c>
      <c r="H22" s="1">
        <v>0.98599999999999999</v>
      </c>
      <c r="I22" s="3">
        <v>1.2250000000000001</v>
      </c>
    </row>
    <row r="23" spans="6:9" x14ac:dyDescent="0.3">
      <c r="F23">
        <f t="shared" si="0"/>
        <v>7</v>
      </c>
      <c r="G23">
        <v>1434</v>
      </c>
      <c r="H23" s="1">
        <v>1.1499999999999999</v>
      </c>
      <c r="I23" s="3">
        <v>1.429</v>
      </c>
    </row>
    <row r="24" spans="6:9" x14ac:dyDescent="0.3">
      <c r="F24">
        <f t="shared" si="0"/>
        <v>8</v>
      </c>
      <c r="G24">
        <v>1638</v>
      </c>
      <c r="H24" s="1">
        <v>1.3120000000000001</v>
      </c>
      <c r="I24" s="3">
        <v>1.6339999999999999</v>
      </c>
    </row>
    <row r="25" spans="6:9" x14ac:dyDescent="0.3">
      <c r="F25">
        <f t="shared" si="0"/>
        <v>9</v>
      </c>
      <c r="G25">
        <v>1843</v>
      </c>
      <c r="H25" s="1">
        <v>1.4770000000000001</v>
      </c>
      <c r="I25" s="3">
        <v>1.8360000000000001</v>
      </c>
    </row>
    <row r="26" spans="6:9" x14ac:dyDescent="0.3">
      <c r="F26">
        <f t="shared" si="0"/>
        <v>10</v>
      </c>
      <c r="G26">
        <v>2048</v>
      </c>
      <c r="H26" s="1">
        <v>1.643</v>
      </c>
      <c r="I26" s="3">
        <v>2.0430000000000001</v>
      </c>
    </row>
    <row r="27" spans="6:9" x14ac:dyDescent="0.3">
      <c r="F27">
        <f t="shared" si="0"/>
        <v>11</v>
      </c>
      <c r="G27">
        <v>2253</v>
      </c>
      <c r="H27" s="1">
        <v>1.8080000000000001</v>
      </c>
      <c r="I27" s="3">
        <v>2.2450000000000001</v>
      </c>
    </row>
    <row r="28" spans="6:9" x14ac:dyDescent="0.3">
      <c r="F28">
        <f t="shared" si="0"/>
        <v>12</v>
      </c>
      <c r="G28">
        <v>2458</v>
      </c>
      <c r="H28" s="1">
        <v>1.972</v>
      </c>
      <c r="I28" s="3">
        <v>2.4500000000000002</v>
      </c>
    </row>
    <row r="29" spans="6:9" x14ac:dyDescent="0.3">
      <c r="F29">
        <f t="shared" si="0"/>
        <v>13</v>
      </c>
      <c r="G29">
        <v>2662</v>
      </c>
      <c r="H29" s="1">
        <v>2.1349999999999998</v>
      </c>
      <c r="I29" s="3">
        <v>2.6549999999999998</v>
      </c>
    </row>
    <row r="30" spans="6:9" x14ac:dyDescent="0.3">
      <c r="F30">
        <f t="shared" si="0"/>
        <v>14</v>
      </c>
      <c r="G30">
        <v>2867</v>
      </c>
      <c r="H30" s="1">
        <v>2.2999999999999998</v>
      </c>
      <c r="I30" s="3">
        <v>2.8580000000000001</v>
      </c>
    </row>
    <row r="31" spans="6:9" x14ac:dyDescent="0.3">
      <c r="F31">
        <f t="shared" si="0"/>
        <v>15</v>
      </c>
      <c r="G31">
        <v>3072</v>
      </c>
      <c r="H31" s="1">
        <v>2.4670000000000001</v>
      </c>
      <c r="I31" s="3">
        <v>3.0670000000000002</v>
      </c>
    </row>
    <row r="32" spans="6:9" x14ac:dyDescent="0.3">
      <c r="F32">
        <f t="shared" si="0"/>
        <v>16</v>
      </c>
      <c r="G32">
        <v>3277</v>
      </c>
      <c r="H32" s="1">
        <v>2.6309999999999998</v>
      </c>
      <c r="I32" s="3">
        <v>3.2690000000000001</v>
      </c>
    </row>
    <row r="33" spans="6:9" x14ac:dyDescent="0.3">
      <c r="F33">
        <f t="shared" si="0"/>
        <v>17</v>
      </c>
      <c r="G33">
        <v>3482</v>
      </c>
      <c r="H33" s="1">
        <v>2.7970000000000002</v>
      </c>
      <c r="I33" s="3">
        <v>3.48</v>
      </c>
    </row>
    <row r="34" spans="6:9" x14ac:dyDescent="0.3">
      <c r="F34">
        <f t="shared" si="0"/>
        <v>18</v>
      </c>
      <c r="G34">
        <v>3686</v>
      </c>
      <c r="H34" s="1">
        <v>2.9590000000000001</v>
      </c>
      <c r="I34" s="3">
        <v>3.6779999999999999</v>
      </c>
    </row>
    <row r="35" spans="6:9" x14ac:dyDescent="0.3">
      <c r="F35">
        <f t="shared" si="0"/>
        <v>19</v>
      </c>
      <c r="G35">
        <v>3891</v>
      </c>
      <c r="H35" s="1">
        <v>3.125</v>
      </c>
      <c r="I35" s="3">
        <v>3.88</v>
      </c>
    </row>
    <row r="36" spans="6:9" x14ac:dyDescent="0.3">
      <c r="F36">
        <f t="shared" si="0"/>
        <v>20</v>
      </c>
      <c r="G36">
        <v>4095</v>
      </c>
      <c r="H36" s="1">
        <v>3.29</v>
      </c>
      <c r="I36" s="3">
        <v>4.085</v>
      </c>
    </row>
    <row r="40" spans="6:9" x14ac:dyDescent="0.3">
      <c r="F40">
        <f>4096*0.01</f>
        <v>40.96</v>
      </c>
    </row>
    <row r="41" spans="6:9" x14ac:dyDescent="0.3">
      <c r="F41">
        <f>4096*0.99</f>
        <v>4055.04</v>
      </c>
    </row>
  </sheetData>
  <mergeCells count="2">
    <mergeCell ref="J12:K12"/>
    <mergeCell ref="F15:I1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2018-04-18T09:26:44Z</dcterms:created>
  <dcterms:modified xsi:type="dcterms:W3CDTF">2018-04-20T16:13:01Z</dcterms:modified>
</cp:coreProperties>
</file>