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0600" yWindow="160" windowWidth="21460" windowHeight="19020" tabRatio="500" activeTab="1"/>
  </bookViews>
  <sheets>
    <sheet name="Tokens" sheetId="1" r:id="rId1"/>
    <sheet name="Alarm Typ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1" i="2"/>
  <c r="D201" i="2"/>
  <c r="F201" i="2"/>
  <c r="G201" i="2"/>
  <c r="D202" i="2"/>
  <c r="F202" i="2"/>
  <c r="G202" i="2"/>
  <c r="D203" i="2"/>
  <c r="F203" i="2"/>
  <c r="G203" i="2"/>
  <c r="D204" i="2"/>
  <c r="F204" i="2"/>
  <c r="G204" i="2"/>
  <c r="D205" i="2"/>
  <c r="F205" i="2"/>
  <c r="G205" i="2"/>
  <c r="D206" i="2"/>
  <c r="F206" i="2"/>
  <c r="G206" i="2"/>
  <c r="D207" i="2"/>
  <c r="F207" i="2"/>
  <c r="G207" i="2"/>
  <c r="D208" i="2"/>
  <c r="F208" i="2"/>
  <c r="G208" i="2"/>
  <c r="D209" i="2"/>
  <c r="F209" i="2"/>
  <c r="G209" i="2"/>
  <c r="D210" i="2"/>
  <c r="F210" i="2"/>
  <c r="G210" i="2"/>
  <c r="D211" i="2"/>
  <c r="F211" i="2"/>
  <c r="G211" i="2"/>
  <c r="D212" i="2"/>
  <c r="F212" i="2"/>
  <c r="G212" i="2"/>
  <c r="D213" i="2"/>
  <c r="F213" i="2"/>
  <c r="G213" i="2"/>
  <c r="D214" i="2"/>
  <c r="F214" i="2"/>
  <c r="G214" i="2"/>
  <c r="D215" i="2"/>
  <c r="F215" i="2"/>
  <c r="G215" i="2"/>
  <c r="D216" i="2"/>
  <c r="F216" i="2"/>
  <c r="G216" i="2"/>
  <c r="D217" i="2"/>
  <c r="F217" i="2"/>
  <c r="G217" i="2"/>
  <c r="D218" i="2"/>
  <c r="F218" i="2"/>
  <c r="G218" i="2"/>
  <c r="D219" i="2"/>
  <c r="F219" i="2"/>
  <c r="G219" i="2"/>
  <c r="D220" i="2"/>
  <c r="F220" i="2"/>
  <c r="G220" i="2"/>
  <c r="D221" i="2"/>
  <c r="F221" i="2"/>
  <c r="G221" i="2"/>
  <c r="D222" i="2"/>
  <c r="F222" i="2"/>
  <c r="G222" i="2"/>
  <c r="D223" i="2"/>
  <c r="F223" i="2"/>
  <c r="G223" i="2"/>
  <c r="D224" i="2"/>
  <c r="F224" i="2"/>
  <c r="G224" i="2"/>
  <c r="D225" i="2"/>
  <c r="F225" i="2"/>
  <c r="G225" i="2"/>
  <c r="D226" i="2"/>
  <c r="F226" i="2"/>
  <c r="G226" i="2"/>
  <c r="D227" i="2"/>
  <c r="F227" i="2"/>
  <c r="G227" i="2"/>
  <c r="D228" i="2"/>
  <c r="F228" i="2"/>
  <c r="G228" i="2"/>
  <c r="D229" i="2"/>
  <c r="F229" i="2"/>
  <c r="G229" i="2"/>
  <c r="D230" i="2"/>
  <c r="F230" i="2"/>
  <c r="G230" i="2"/>
  <c r="D231" i="2"/>
  <c r="F231" i="2"/>
  <c r="G231" i="2"/>
  <c r="D232" i="2"/>
  <c r="F232" i="2"/>
  <c r="G232" i="2"/>
  <c r="D233" i="2"/>
  <c r="F233" i="2"/>
  <c r="G233" i="2"/>
  <c r="D234" i="2"/>
  <c r="F234" i="2"/>
  <c r="G234" i="2"/>
  <c r="D235" i="2"/>
  <c r="F235" i="2"/>
  <c r="G235" i="2"/>
  <c r="D236" i="2"/>
  <c r="F236" i="2"/>
  <c r="G236" i="2"/>
  <c r="D237" i="2"/>
  <c r="F237" i="2"/>
  <c r="G237" i="2"/>
  <c r="D238" i="2"/>
  <c r="F238" i="2"/>
  <c r="G238" i="2"/>
  <c r="D239" i="2"/>
  <c r="F239" i="2"/>
  <c r="G239" i="2"/>
  <c r="D240" i="2"/>
  <c r="F240" i="2"/>
  <c r="G240" i="2"/>
  <c r="D241" i="2"/>
  <c r="F241" i="2"/>
  <c r="G241" i="2"/>
  <c r="D242" i="2"/>
  <c r="F242" i="2"/>
  <c r="G242" i="2"/>
  <c r="D243" i="2"/>
  <c r="F243" i="2"/>
  <c r="G243" i="2"/>
  <c r="D244" i="2"/>
  <c r="F244" i="2"/>
  <c r="G244" i="2"/>
  <c r="D245" i="2"/>
  <c r="F245" i="2"/>
  <c r="G245" i="2"/>
  <c r="D246" i="2"/>
  <c r="F246" i="2"/>
  <c r="G246" i="2"/>
  <c r="D247" i="2"/>
  <c r="F247" i="2"/>
  <c r="G247" i="2"/>
  <c r="D248" i="2"/>
  <c r="F248" i="2"/>
  <c r="G248" i="2"/>
  <c r="D249" i="2"/>
  <c r="F249" i="2"/>
  <c r="G249" i="2"/>
  <c r="D250" i="2"/>
  <c r="F250" i="2"/>
  <c r="G250" i="2"/>
  <c r="D251" i="2"/>
  <c r="F251" i="2"/>
  <c r="G251" i="2"/>
  <c r="D252" i="2"/>
  <c r="F252" i="2"/>
  <c r="G252" i="2"/>
  <c r="D253" i="2"/>
  <c r="F253" i="2"/>
  <c r="G253" i="2"/>
  <c r="D254" i="2"/>
  <c r="F254" i="2"/>
  <c r="G254" i="2"/>
  <c r="D255" i="2"/>
  <c r="F255" i="2"/>
  <c r="G255" i="2"/>
  <c r="D256" i="2"/>
  <c r="F256" i="2"/>
  <c r="G256" i="2"/>
  <c r="D257" i="2"/>
  <c r="F257" i="2"/>
  <c r="G257" i="2"/>
  <c r="D258" i="2"/>
  <c r="F258" i="2"/>
  <c r="G258" i="2"/>
  <c r="D259" i="2"/>
  <c r="F259" i="2"/>
  <c r="G259" i="2"/>
  <c r="D260" i="2"/>
  <c r="F260" i="2"/>
  <c r="G260" i="2"/>
  <c r="D261" i="2"/>
  <c r="F261" i="2"/>
  <c r="G261" i="2"/>
  <c r="D262" i="2"/>
  <c r="F262" i="2"/>
  <c r="G262" i="2"/>
  <c r="D263" i="2"/>
  <c r="F263" i="2"/>
  <c r="G263" i="2"/>
  <c r="D264" i="2"/>
  <c r="F264" i="2"/>
  <c r="G264" i="2"/>
  <c r="D265" i="2"/>
  <c r="F265" i="2"/>
  <c r="G265" i="2"/>
  <c r="D266" i="2"/>
  <c r="F266" i="2"/>
  <c r="G266" i="2"/>
  <c r="D267" i="2"/>
  <c r="F267" i="2"/>
  <c r="G267" i="2"/>
  <c r="D268" i="2"/>
  <c r="F268" i="2"/>
  <c r="G268" i="2"/>
  <c r="D269" i="2"/>
  <c r="F269" i="2"/>
  <c r="G269" i="2"/>
  <c r="D270" i="2"/>
  <c r="F270" i="2"/>
  <c r="G270" i="2"/>
  <c r="D271" i="2"/>
  <c r="F271" i="2"/>
  <c r="G271" i="2"/>
  <c r="D272" i="2"/>
  <c r="F272" i="2"/>
  <c r="G272" i="2"/>
  <c r="D273" i="2"/>
  <c r="F273" i="2"/>
  <c r="G273" i="2"/>
  <c r="D274" i="2"/>
  <c r="F274" i="2"/>
  <c r="G274" i="2"/>
  <c r="D275" i="2"/>
  <c r="F275" i="2"/>
  <c r="G275" i="2"/>
  <c r="D276" i="2"/>
  <c r="F276" i="2"/>
  <c r="G276" i="2"/>
  <c r="D277" i="2"/>
  <c r="F277" i="2"/>
  <c r="G277" i="2"/>
  <c r="D278" i="2"/>
  <c r="F278" i="2"/>
  <c r="G278" i="2"/>
  <c r="D279" i="2"/>
  <c r="F279" i="2"/>
  <c r="G279" i="2"/>
  <c r="D280" i="2"/>
  <c r="F280" i="2"/>
  <c r="G280" i="2"/>
  <c r="D281" i="2"/>
  <c r="F281" i="2"/>
  <c r="G281" i="2"/>
  <c r="D282" i="2"/>
  <c r="F282" i="2"/>
  <c r="G282" i="2"/>
  <c r="D283" i="2"/>
  <c r="F283" i="2"/>
  <c r="G283" i="2"/>
  <c r="D284" i="2"/>
  <c r="F284" i="2"/>
  <c r="G284" i="2"/>
  <c r="D285" i="2"/>
  <c r="F285" i="2"/>
  <c r="G285" i="2"/>
  <c r="D286" i="2"/>
  <c r="F286" i="2"/>
  <c r="G286" i="2"/>
  <c r="D287" i="2"/>
  <c r="F287" i="2"/>
  <c r="G287" i="2"/>
  <c r="D288" i="2"/>
  <c r="F288" i="2"/>
  <c r="G288" i="2"/>
  <c r="D289" i="2"/>
  <c r="F289" i="2"/>
  <c r="G289" i="2"/>
  <c r="D290" i="2"/>
  <c r="F290" i="2"/>
  <c r="G290" i="2"/>
  <c r="D291" i="2"/>
  <c r="F291" i="2"/>
  <c r="G291" i="2"/>
  <c r="D292" i="2"/>
  <c r="F292" i="2"/>
  <c r="G292" i="2"/>
  <c r="D293" i="2"/>
  <c r="F293" i="2"/>
  <c r="G293" i="2"/>
  <c r="D294" i="2"/>
  <c r="F294" i="2"/>
  <c r="G294" i="2"/>
  <c r="D295" i="2"/>
  <c r="F295" i="2"/>
  <c r="G295" i="2"/>
  <c r="D296" i="2"/>
  <c r="F296" i="2"/>
  <c r="G296" i="2"/>
  <c r="D297" i="2"/>
  <c r="F297" i="2"/>
  <c r="G297" i="2"/>
  <c r="D298" i="2"/>
  <c r="F298" i="2"/>
  <c r="G298" i="2"/>
  <c r="D299" i="2"/>
  <c r="F299" i="2"/>
  <c r="G299" i="2"/>
  <c r="D300" i="2"/>
  <c r="F300" i="2"/>
  <c r="G300" i="2"/>
  <c r="D301" i="2"/>
  <c r="F301" i="2"/>
  <c r="G301" i="2"/>
  <c r="D302" i="2"/>
  <c r="F302" i="2"/>
  <c r="G302" i="2"/>
  <c r="D303" i="2"/>
  <c r="F303" i="2"/>
  <c r="G303" i="2"/>
  <c r="D304" i="2"/>
  <c r="F304" i="2"/>
  <c r="G304" i="2"/>
  <c r="D305" i="2"/>
  <c r="F305" i="2"/>
  <c r="G305" i="2"/>
  <c r="D306" i="2"/>
  <c r="F306" i="2"/>
  <c r="G306" i="2"/>
  <c r="D307" i="2"/>
  <c r="F307" i="2"/>
  <c r="G307" i="2"/>
  <c r="D308" i="2"/>
  <c r="F308" i="2"/>
  <c r="G308" i="2"/>
  <c r="D309" i="2"/>
  <c r="F309" i="2"/>
  <c r="G309" i="2"/>
  <c r="D310" i="2"/>
  <c r="F310" i="2"/>
  <c r="G310" i="2"/>
  <c r="D311" i="2"/>
  <c r="F311" i="2"/>
  <c r="G311" i="2"/>
  <c r="D312" i="2"/>
  <c r="F312" i="2"/>
  <c r="G312" i="2"/>
  <c r="D313" i="2"/>
  <c r="F313" i="2"/>
  <c r="G313" i="2"/>
  <c r="D314" i="2"/>
  <c r="F314" i="2"/>
  <c r="G314" i="2"/>
  <c r="D315" i="2"/>
  <c r="F315" i="2"/>
  <c r="G315" i="2"/>
  <c r="D316" i="2"/>
  <c r="F316" i="2"/>
  <c r="G316" i="2"/>
  <c r="D317" i="2"/>
  <c r="F317" i="2"/>
  <c r="G317" i="2"/>
  <c r="D318" i="2"/>
  <c r="F318" i="2"/>
  <c r="G318" i="2"/>
  <c r="D319" i="2"/>
  <c r="F319" i="2"/>
  <c r="G319" i="2"/>
  <c r="D320" i="2"/>
  <c r="F320" i="2"/>
  <c r="G320" i="2"/>
  <c r="D321" i="2"/>
  <c r="F321" i="2"/>
  <c r="G321" i="2"/>
  <c r="D322" i="2"/>
  <c r="F322" i="2"/>
  <c r="G322" i="2"/>
  <c r="D323" i="2"/>
  <c r="F323" i="2"/>
  <c r="G323" i="2"/>
  <c r="D324" i="2"/>
  <c r="F324" i="2"/>
  <c r="G324" i="2"/>
  <c r="D325" i="2"/>
  <c r="F325" i="2"/>
  <c r="G325" i="2"/>
  <c r="D326" i="2"/>
  <c r="F326" i="2"/>
  <c r="G326" i="2"/>
  <c r="D327" i="2"/>
  <c r="F327" i="2"/>
  <c r="G327" i="2"/>
  <c r="D328" i="2"/>
  <c r="F328" i="2"/>
  <c r="G328" i="2"/>
  <c r="D329" i="2"/>
  <c r="F329" i="2"/>
  <c r="G329" i="2"/>
  <c r="D330" i="2"/>
  <c r="F330" i="2"/>
  <c r="G330" i="2"/>
  <c r="D331" i="2"/>
  <c r="F331" i="2"/>
  <c r="G331" i="2"/>
  <c r="D332" i="2"/>
  <c r="F332" i="2"/>
  <c r="G332" i="2"/>
  <c r="D333" i="2"/>
  <c r="F333" i="2"/>
  <c r="G333" i="2"/>
  <c r="D334" i="2"/>
  <c r="F334" i="2"/>
  <c r="G334" i="2"/>
  <c r="D335" i="2"/>
  <c r="F335" i="2"/>
  <c r="G335" i="2"/>
  <c r="D336" i="2"/>
  <c r="F336" i="2"/>
  <c r="G336" i="2"/>
  <c r="D337" i="2"/>
  <c r="F337" i="2"/>
  <c r="G337" i="2"/>
  <c r="D338" i="2"/>
  <c r="F338" i="2"/>
  <c r="G338" i="2"/>
  <c r="D339" i="2"/>
  <c r="F339" i="2"/>
  <c r="G339" i="2"/>
  <c r="D340" i="2"/>
  <c r="F340" i="2"/>
  <c r="G340" i="2"/>
  <c r="D341" i="2"/>
  <c r="F341" i="2"/>
  <c r="G341" i="2"/>
  <c r="D342" i="2"/>
  <c r="F342" i="2"/>
  <c r="G342" i="2"/>
  <c r="D343" i="2"/>
  <c r="F343" i="2"/>
  <c r="G343" i="2"/>
  <c r="D344" i="2"/>
  <c r="F344" i="2"/>
  <c r="G344" i="2"/>
  <c r="D345" i="2"/>
  <c r="F345" i="2"/>
  <c r="G345" i="2"/>
  <c r="D346" i="2"/>
  <c r="F346" i="2"/>
  <c r="G346" i="2"/>
  <c r="D347" i="2"/>
  <c r="F347" i="2"/>
  <c r="G347" i="2"/>
  <c r="D348" i="2"/>
  <c r="F348" i="2"/>
  <c r="G348" i="2"/>
  <c r="D349" i="2"/>
  <c r="F349" i="2"/>
  <c r="G349" i="2"/>
  <c r="D350" i="2"/>
  <c r="F350" i="2"/>
  <c r="G350" i="2"/>
  <c r="D351" i="2"/>
  <c r="F351" i="2"/>
  <c r="G351" i="2"/>
  <c r="D352" i="2"/>
  <c r="F352" i="2"/>
  <c r="G352" i="2"/>
  <c r="D353" i="2"/>
  <c r="F353" i="2"/>
  <c r="G353" i="2"/>
  <c r="D354" i="2"/>
  <c r="F354" i="2"/>
  <c r="G354" i="2"/>
  <c r="D355" i="2"/>
  <c r="F355" i="2"/>
  <c r="G355" i="2"/>
  <c r="D356" i="2"/>
  <c r="F356" i="2"/>
  <c r="G356" i="2"/>
  <c r="D357" i="2"/>
  <c r="F357" i="2"/>
  <c r="G357" i="2"/>
  <c r="D358" i="2"/>
  <c r="F358" i="2"/>
  <c r="G358" i="2"/>
  <c r="D359" i="2"/>
  <c r="F359" i="2"/>
  <c r="G359" i="2"/>
  <c r="D360" i="2"/>
  <c r="F360" i="2"/>
  <c r="G360" i="2"/>
  <c r="D361" i="2"/>
  <c r="F361" i="2"/>
  <c r="G361" i="2"/>
  <c r="D362" i="2"/>
  <c r="F362" i="2"/>
  <c r="G362" i="2"/>
  <c r="D363" i="2"/>
  <c r="F363" i="2"/>
  <c r="G363" i="2"/>
  <c r="D364" i="2"/>
  <c r="F364" i="2"/>
  <c r="G364" i="2"/>
  <c r="D365" i="2"/>
  <c r="F365" i="2"/>
  <c r="G365" i="2"/>
  <c r="D366" i="2"/>
  <c r="F366" i="2"/>
  <c r="G366" i="2"/>
  <c r="D367" i="2"/>
  <c r="F367" i="2"/>
  <c r="G367" i="2"/>
  <c r="D368" i="2"/>
  <c r="F368" i="2"/>
  <c r="G368" i="2"/>
  <c r="D369" i="2"/>
  <c r="F369" i="2"/>
  <c r="G369" i="2"/>
  <c r="D370" i="2"/>
  <c r="F370" i="2"/>
  <c r="G370" i="2"/>
  <c r="D371" i="2"/>
  <c r="F371" i="2"/>
  <c r="G371" i="2"/>
  <c r="D372" i="2"/>
  <c r="F372" i="2"/>
  <c r="G372" i="2"/>
  <c r="D373" i="2"/>
  <c r="F373" i="2"/>
  <c r="G373" i="2"/>
  <c r="D374" i="2"/>
  <c r="F374" i="2"/>
  <c r="G374" i="2"/>
  <c r="D375" i="2"/>
  <c r="F375" i="2"/>
  <c r="G375" i="2"/>
  <c r="D376" i="2"/>
  <c r="F376" i="2"/>
  <c r="G376" i="2"/>
  <c r="D377" i="2"/>
  <c r="F377" i="2"/>
  <c r="G377" i="2"/>
  <c r="D378" i="2"/>
  <c r="F378" i="2"/>
  <c r="G378" i="2"/>
  <c r="D379" i="2"/>
  <c r="F379" i="2"/>
  <c r="G379" i="2"/>
  <c r="D380" i="2"/>
  <c r="F380" i="2"/>
  <c r="G380" i="2"/>
  <c r="D381" i="2"/>
  <c r="F381" i="2"/>
  <c r="G381" i="2"/>
  <c r="D382" i="2"/>
  <c r="F382" i="2"/>
  <c r="G382" i="2"/>
  <c r="D383" i="2"/>
  <c r="F383" i="2"/>
  <c r="G383" i="2"/>
  <c r="D384" i="2"/>
  <c r="F384" i="2"/>
  <c r="G384" i="2"/>
  <c r="D385" i="2"/>
  <c r="F385" i="2"/>
  <c r="G385" i="2"/>
  <c r="D386" i="2"/>
  <c r="F386" i="2"/>
  <c r="G386" i="2"/>
  <c r="D387" i="2"/>
  <c r="F387" i="2"/>
  <c r="G387" i="2"/>
  <c r="D388" i="2"/>
  <c r="F388" i="2"/>
  <c r="G388" i="2"/>
  <c r="D389" i="2"/>
  <c r="F389" i="2"/>
  <c r="G389" i="2"/>
  <c r="D118" i="2"/>
  <c r="F118" i="2"/>
  <c r="G118" i="2"/>
  <c r="D119" i="2"/>
  <c r="F119" i="2"/>
  <c r="G119" i="2"/>
  <c r="D120" i="2"/>
  <c r="F120" i="2"/>
  <c r="G120" i="2"/>
  <c r="D121" i="2"/>
  <c r="F121" i="2"/>
  <c r="G121" i="2"/>
  <c r="D122" i="2"/>
  <c r="F122" i="2"/>
  <c r="G122" i="2"/>
  <c r="D123" i="2"/>
  <c r="F123" i="2"/>
  <c r="G123" i="2"/>
  <c r="D124" i="2"/>
  <c r="F124" i="2"/>
  <c r="G124" i="2"/>
  <c r="D125" i="2"/>
  <c r="F125" i="2"/>
  <c r="G125" i="2"/>
  <c r="D126" i="2"/>
  <c r="F126" i="2"/>
  <c r="G126" i="2"/>
  <c r="D127" i="2"/>
  <c r="F127" i="2"/>
  <c r="G127" i="2"/>
  <c r="D128" i="2"/>
  <c r="F128" i="2"/>
  <c r="G128" i="2"/>
  <c r="D129" i="2"/>
  <c r="F129" i="2"/>
  <c r="G129" i="2"/>
  <c r="D130" i="2"/>
  <c r="F130" i="2"/>
  <c r="G130" i="2"/>
  <c r="D131" i="2"/>
  <c r="F131" i="2"/>
  <c r="G131" i="2"/>
  <c r="D132" i="2"/>
  <c r="F132" i="2"/>
  <c r="G132" i="2"/>
  <c r="D133" i="2"/>
  <c r="F133" i="2"/>
  <c r="G133" i="2"/>
  <c r="D134" i="2"/>
  <c r="F134" i="2"/>
  <c r="G134" i="2"/>
  <c r="D135" i="2"/>
  <c r="F135" i="2"/>
  <c r="G135" i="2"/>
  <c r="D136" i="2"/>
  <c r="F136" i="2"/>
  <c r="G136" i="2"/>
  <c r="D137" i="2"/>
  <c r="F137" i="2"/>
  <c r="G137" i="2"/>
  <c r="D138" i="2"/>
  <c r="F138" i="2"/>
  <c r="G138" i="2"/>
  <c r="D139" i="2"/>
  <c r="F139" i="2"/>
  <c r="G139" i="2"/>
  <c r="D140" i="2"/>
  <c r="F140" i="2"/>
  <c r="G140" i="2"/>
  <c r="D141" i="2"/>
  <c r="F141" i="2"/>
  <c r="G141" i="2"/>
  <c r="D142" i="2"/>
  <c r="F142" i="2"/>
  <c r="G142" i="2"/>
  <c r="D143" i="2"/>
  <c r="F143" i="2"/>
  <c r="G143" i="2"/>
  <c r="D144" i="2"/>
  <c r="F144" i="2"/>
  <c r="G144" i="2"/>
  <c r="D145" i="2"/>
  <c r="F145" i="2"/>
  <c r="G145" i="2"/>
  <c r="D146" i="2"/>
  <c r="F146" i="2"/>
  <c r="G146" i="2"/>
  <c r="D147" i="2"/>
  <c r="F147" i="2"/>
  <c r="G147" i="2"/>
  <c r="D148" i="2"/>
  <c r="F148" i="2"/>
  <c r="G148" i="2"/>
  <c r="D149" i="2"/>
  <c r="F149" i="2"/>
  <c r="G149" i="2"/>
  <c r="D150" i="2"/>
  <c r="F150" i="2"/>
  <c r="G150" i="2"/>
  <c r="D151" i="2"/>
  <c r="F151" i="2"/>
  <c r="G151" i="2"/>
  <c r="D152" i="2"/>
  <c r="F152" i="2"/>
  <c r="G152" i="2"/>
  <c r="D153" i="2"/>
  <c r="F153" i="2"/>
  <c r="G153" i="2"/>
  <c r="D154" i="2"/>
  <c r="F154" i="2"/>
  <c r="G154" i="2"/>
  <c r="D155" i="2"/>
  <c r="F155" i="2"/>
  <c r="G155" i="2"/>
  <c r="D156" i="2"/>
  <c r="F156" i="2"/>
  <c r="G156" i="2"/>
  <c r="D157" i="2"/>
  <c r="F157" i="2"/>
  <c r="G157" i="2"/>
  <c r="D158" i="2"/>
  <c r="F158" i="2"/>
  <c r="G158" i="2"/>
  <c r="D159" i="2"/>
  <c r="F159" i="2"/>
  <c r="G159" i="2"/>
  <c r="D160" i="2"/>
  <c r="F160" i="2"/>
  <c r="G160" i="2"/>
  <c r="D161" i="2"/>
  <c r="F161" i="2"/>
  <c r="G161" i="2"/>
  <c r="D162" i="2"/>
  <c r="F162" i="2"/>
  <c r="G162" i="2"/>
  <c r="D163" i="2"/>
  <c r="F163" i="2"/>
  <c r="G163" i="2"/>
  <c r="D164" i="2"/>
  <c r="F164" i="2"/>
  <c r="G164" i="2"/>
  <c r="D165" i="2"/>
  <c r="F165" i="2"/>
  <c r="G165" i="2"/>
  <c r="D166" i="2"/>
  <c r="F166" i="2"/>
  <c r="G166" i="2"/>
  <c r="D167" i="2"/>
  <c r="F167" i="2"/>
  <c r="G167" i="2"/>
  <c r="D168" i="2"/>
  <c r="F168" i="2"/>
  <c r="G168" i="2"/>
  <c r="D169" i="2"/>
  <c r="F169" i="2"/>
  <c r="G169" i="2"/>
  <c r="D170" i="2"/>
  <c r="F170" i="2"/>
  <c r="G170" i="2"/>
  <c r="D171" i="2"/>
  <c r="F171" i="2"/>
  <c r="G171" i="2"/>
  <c r="D172" i="2"/>
  <c r="F172" i="2"/>
  <c r="G172" i="2"/>
  <c r="D173" i="2"/>
  <c r="F173" i="2"/>
  <c r="G173" i="2"/>
  <c r="D174" i="2"/>
  <c r="F174" i="2"/>
  <c r="G174" i="2"/>
  <c r="D175" i="2"/>
  <c r="F175" i="2"/>
  <c r="G175" i="2"/>
  <c r="D176" i="2"/>
  <c r="F176" i="2"/>
  <c r="G176" i="2"/>
  <c r="D177" i="2"/>
  <c r="F177" i="2"/>
  <c r="G177" i="2"/>
  <c r="D178" i="2"/>
  <c r="F178" i="2"/>
  <c r="G178" i="2"/>
  <c r="D179" i="2"/>
  <c r="F179" i="2"/>
  <c r="G179" i="2"/>
  <c r="D180" i="2"/>
  <c r="F180" i="2"/>
  <c r="G180" i="2"/>
  <c r="D181" i="2"/>
  <c r="F181" i="2"/>
  <c r="G181" i="2"/>
  <c r="D182" i="2"/>
  <c r="F182" i="2"/>
  <c r="G182" i="2"/>
  <c r="D183" i="2"/>
  <c r="F183" i="2"/>
  <c r="G183" i="2"/>
  <c r="D184" i="2"/>
  <c r="F184" i="2"/>
  <c r="G184" i="2"/>
  <c r="D185" i="2"/>
  <c r="F185" i="2"/>
  <c r="G185" i="2"/>
  <c r="D186" i="2"/>
  <c r="F186" i="2"/>
  <c r="G186" i="2"/>
  <c r="D187" i="2"/>
  <c r="F187" i="2"/>
  <c r="G187" i="2"/>
  <c r="D188" i="2"/>
  <c r="F188" i="2"/>
  <c r="G188" i="2"/>
  <c r="D189" i="2"/>
  <c r="F189" i="2"/>
  <c r="G189" i="2"/>
  <c r="D190" i="2"/>
  <c r="F190" i="2"/>
  <c r="G190" i="2"/>
  <c r="D191" i="2"/>
  <c r="F191" i="2"/>
  <c r="G191" i="2"/>
  <c r="D192" i="2"/>
  <c r="F192" i="2"/>
  <c r="G192" i="2"/>
  <c r="D193" i="2"/>
  <c r="F193" i="2"/>
  <c r="G193" i="2"/>
  <c r="D194" i="2"/>
  <c r="F194" i="2"/>
  <c r="G194" i="2"/>
  <c r="D195" i="2"/>
  <c r="F195" i="2"/>
  <c r="G195" i="2"/>
  <c r="D196" i="2"/>
  <c r="F196" i="2"/>
  <c r="G196" i="2"/>
  <c r="D197" i="2"/>
  <c r="F197" i="2"/>
  <c r="G197" i="2"/>
  <c r="D198" i="2"/>
  <c r="F198" i="2"/>
  <c r="G198" i="2"/>
  <c r="D199" i="2"/>
  <c r="F199" i="2"/>
  <c r="G199" i="2"/>
  <c r="D200" i="2"/>
  <c r="F200" i="2"/>
  <c r="G200" i="2"/>
  <c r="D77" i="2"/>
  <c r="F77" i="2"/>
  <c r="G77" i="2"/>
  <c r="D78" i="2"/>
  <c r="F78" i="2"/>
  <c r="G78" i="2"/>
  <c r="D79" i="2"/>
  <c r="F79" i="2"/>
  <c r="G79" i="2"/>
  <c r="D80" i="2"/>
  <c r="F80" i="2"/>
  <c r="G80" i="2"/>
  <c r="D81" i="2"/>
  <c r="F81" i="2"/>
  <c r="G81" i="2"/>
  <c r="D82" i="2"/>
  <c r="F82" i="2"/>
  <c r="G82" i="2"/>
  <c r="D83" i="2"/>
  <c r="F83" i="2"/>
  <c r="G83" i="2"/>
  <c r="D84" i="2"/>
  <c r="F84" i="2"/>
  <c r="G84" i="2"/>
  <c r="D85" i="2"/>
  <c r="F85" i="2"/>
  <c r="G85" i="2"/>
  <c r="D86" i="2"/>
  <c r="F86" i="2"/>
  <c r="G86" i="2"/>
  <c r="D87" i="2"/>
  <c r="F87" i="2"/>
  <c r="G87" i="2"/>
  <c r="D88" i="2"/>
  <c r="F88" i="2"/>
  <c r="G88" i="2"/>
  <c r="D89" i="2"/>
  <c r="F89" i="2"/>
  <c r="G89" i="2"/>
  <c r="D90" i="2"/>
  <c r="F90" i="2"/>
  <c r="G90" i="2"/>
  <c r="D91" i="2"/>
  <c r="F91" i="2"/>
  <c r="G91" i="2"/>
  <c r="D92" i="2"/>
  <c r="F92" i="2"/>
  <c r="G92" i="2"/>
  <c r="D93" i="2"/>
  <c r="F93" i="2"/>
  <c r="G93" i="2"/>
  <c r="D94" i="2"/>
  <c r="F94" i="2"/>
  <c r="G94" i="2"/>
  <c r="D95" i="2"/>
  <c r="F95" i="2"/>
  <c r="G95" i="2"/>
  <c r="D96" i="2"/>
  <c r="F96" i="2"/>
  <c r="G96" i="2"/>
  <c r="D97" i="2"/>
  <c r="F97" i="2"/>
  <c r="G97" i="2"/>
  <c r="D98" i="2"/>
  <c r="F98" i="2"/>
  <c r="G98" i="2"/>
  <c r="D99" i="2"/>
  <c r="F99" i="2"/>
  <c r="G99" i="2"/>
  <c r="D100" i="2"/>
  <c r="F100" i="2"/>
  <c r="G100" i="2"/>
  <c r="D101" i="2"/>
  <c r="F101" i="2"/>
  <c r="G101" i="2"/>
  <c r="D102" i="2"/>
  <c r="F102" i="2"/>
  <c r="G102" i="2"/>
  <c r="D103" i="2"/>
  <c r="F103" i="2"/>
  <c r="G103" i="2"/>
  <c r="D104" i="2"/>
  <c r="F104" i="2"/>
  <c r="G104" i="2"/>
  <c r="D105" i="2"/>
  <c r="F105" i="2"/>
  <c r="G105" i="2"/>
  <c r="D106" i="2"/>
  <c r="F106" i="2"/>
  <c r="G106" i="2"/>
  <c r="D107" i="2"/>
  <c r="F107" i="2"/>
  <c r="G107" i="2"/>
  <c r="D108" i="2"/>
  <c r="F108" i="2"/>
  <c r="G108" i="2"/>
  <c r="D109" i="2"/>
  <c r="F109" i="2"/>
  <c r="G109" i="2"/>
  <c r="D110" i="2"/>
  <c r="F110" i="2"/>
  <c r="G110" i="2"/>
  <c r="D111" i="2"/>
  <c r="F111" i="2"/>
  <c r="G111" i="2"/>
  <c r="D112" i="2"/>
  <c r="F112" i="2"/>
  <c r="G112" i="2"/>
  <c r="D113" i="2"/>
  <c r="F113" i="2"/>
  <c r="G113" i="2"/>
  <c r="D114" i="2"/>
  <c r="F114" i="2"/>
  <c r="G114" i="2"/>
  <c r="D115" i="2"/>
  <c r="F115" i="2"/>
  <c r="G115" i="2"/>
  <c r="D116" i="2"/>
  <c r="F116" i="2"/>
  <c r="G116" i="2"/>
  <c r="D117" i="2"/>
  <c r="F117" i="2"/>
  <c r="G117" i="2"/>
  <c r="D2" i="2"/>
  <c r="G2" i="2"/>
  <c r="D3" i="2"/>
  <c r="G3" i="2"/>
  <c r="D4" i="2"/>
  <c r="G4" i="2"/>
  <c r="D5" i="2"/>
  <c r="G5" i="2"/>
  <c r="D6" i="2"/>
  <c r="G6" i="2"/>
  <c r="D7" i="2"/>
  <c r="G7" i="2"/>
  <c r="D8" i="2"/>
  <c r="G8" i="2"/>
  <c r="D9" i="2"/>
  <c r="G9" i="2"/>
  <c r="D10" i="2"/>
  <c r="G10" i="2"/>
  <c r="D11" i="2"/>
  <c r="G11" i="2"/>
  <c r="D12" i="2"/>
  <c r="G12" i="2"/>
  <c r="D13" i="2"/>
  <c r="G13" i="2"/>
  <c r="D14" i="2"/>
  <c r="G14" i="2"/>
  <c r="D15" i="2"/>
  <c r="G15" i="2"/>
  <c r="D16" i="2"/>
  <c r="G16" i="2"/>
  <c r="D17" i="2"/>
  <c r="G17" i="2"/>
  <c r="D18" i="2"/>
  <c r="G18" i="2"/>
  <c r="D19" i="2"/>
  <c r="G19" i="2"/>
  <c r="D20" i="2"/>
  <c r="G20" i="2"/>
  <c r="D21" i="2"/>
  <c r="G21" i="2"/>
  <c r="D22" i="2"/>
  <c r="G22" i="2"/>
  <c r="D23" i="2"/>
  <c r="G23" i="2"/>
  <c r="D24" i="2"/>
  <c r="G24" i="2"/>
  <c r="D25" i="2"/>
  <c r="G25" i="2"/>
  <c r="D26" i="2"/>
  <c r="G26" i="2"/>
  <c r="D27" i="2"/>
  <c r="G27" i="2"/>
  <c r="D28" i="2"/>
  <c r="G28" i="2"/>
  <c r="D29" i="2"/>
  <c r="G29" i="2"/>
  <c r="D30" i="2"/>
  <c r="G30" i="2"/>
  <c r="D31" i="2"/>
  <c r="G31" i="2"/>
  <c r="D32" i="2"/>
  <c r="G32" i="2"/>
  <c r="D33" i="2"/>
  <c r="G33" i="2"/>
  <c r="D34" i="2"/>
  <c r="G34" i="2"/>
  <c r="D35" i="2"/>
  <c r="G35" i="2"/>
  <c r="D36" i="2"/>
  <c r="G36" i="2"/>
  <c r="D37" i="2"/>
  <c r="G37" i="2"/>
  <c r="D38" i="2"/>
  <c r="G38" i="2"/>
  <c r="D39" i="2"/>
  <c r="G39" i="2"/>
  <c r="D40" i="2"/>
  <c r="G40" i="2"/>
  <c r="D41" i="2"/>
  <c r="G41" i="2"/>
  <c r="D42" i="2"/>
  <c r="G42" i="2"/>
  <c r="D43" i="2"/>
  <c r="G43" i="2"/>
  <c r="D44" i="2"/>
  <c r="G44" i="2"/>
  <c r="D45" i="2"/>
  <c r="G45" i="2"/>
  <c r="D46" i="2"/>
  <c r="G46" i="2"/>
  <c r="D47" i="2"/>
  <c r="G47" i="2"/>
  <c r="D48" i="2"/>
  <c r="G48" i="2"/>
  <c r="D49" i="2"/>
  <c r="G49" i="2"/>
  <c r="D50" i="2"/>
  <c r="G50" i="2"/>
  <c r="D51" i="2"/>
  <c r="G51" i="2"/>
  <c r="D52" i="2"/>
  <c r="G52" i="2"/>
  <c r="D53" i="2"/>
  <c r="G53" i="2"/>
  <c r="D54" i="2"/>
  <c r="G54" i="2"/>
  <c r="D55" i="2"/>
  <c r="G55" i="2"/>
  <c r="D56" i="2"/>
  <c r="G56" i="2"/>
  <c r="D57" i="2"/>
  <c r="G57" i="2"/>
  <c r="D58" i="2"/>
  <c r="G58" i="2"/>
  <c r="D59" i="2"/>
  <c r="G59" i="2"/>
  <c r="D60" i="2"/>
  <c r="G60" i="2"/>
  <c r="D61" i="2"/>
  <c r="G61" i="2"/>
  <c r="D62" i="2"/>
  <c r="G62" i="2"/>
  <c r="D63" i="2"/>
  <c r="G63" i="2"/>
  <c r="D64" i="2"/>
  <c r="G64" i="2"/>
  <c r="D65" i="2"/>
  <c r="G65" i="2"/>
  <c r="D66" i="2"/>
  <c r="G66" i="2"/>
  <c r="D67" i="2"/>
  <c r="G67" i="2"/>
  <c r="D68" i="2"/>
  <c r="G68" i="2"/>
  <c r="D69" i="2"/>
  <c r="G69" i="2"/>
  <c r="D70" i="2"/>
  <c r="G70" i="2"/>
  <c r="D71" i="2"/>
  <c r="G71" i="2"/>
  <c r="D72" i="2"/>
  <c r="G72" i="2"/>
  <c r="D73" i="2"/>
  <c r="G73" i="2"/>
  <c r="D74" i="2"/>
  <c r="G74" i="2"/>
  <c r="D75" i="2"/>
  <c r="G75" i="2"/>
  <c r="D76" i="2"/>
  <c r="G76" i="2"/>
  <c r="D1" i="2"/>
  <c r="G1" i="2"/>
  <c r="F74" i="2"/>
  <c r="F75" i="2"/>
  <c r="F7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1" i="2"/>
  <c r="C223" i="1"/>
  <c r="C222" i="1"/>
  <c r="C219" i="1"/>
  <c r="C221" i="1"/>
  <c r="C220" i="1"/>
  <c r="C218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51" i="1"/>
  <c r="E152" i="1"/>
  <c r="E153" i="1"/>
  <c r="E154" i="1"/>
  <c r="E155" i="1"/>
  <c r="E156" i="1"/>
  <c r="E157" i="1"/>
  <c r="E158" i="1"/>
  <c r="E150" i="1"/>
  <c r="A2" i="1"/>
  <c r="A3" i="1"/>
  <c r="A4" i="1"/>
  <c r="A5" i="1"/>
  <c r="A6" i="1"/>
  <c r="A7" i="1"/>
  <c r="A8" i="1"/>
  <c r="A9" i="1"/>
  <c r="A10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F94" i="1"/>
  <c r="F95" i="1"/>
  <c r="F96" i="1"/>
  <c r="F99" i="1"/>
  <c r="F55" i="1"/>
  <c r="F56" i="1"/>
  <c r="F57" i="1"/>
  <c r="F58" i="1"/>
  <c r="F59" i="1"/>
  <c r="F60" i="1"/>
  <c r="F61" i="1"/>
  <c r="F62" i="1"/>
  <c r="F63" i="1"/>
  <c r="F65" i="1"/>
  <c r="F66" i="1"/>
  <c r="F70" i="1"/>
  <c r="F71" i="1"/>
  <c r="F72" i="1"/>
  <c r="F73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53" i="1"/>
  <c r="F54" i="1"/>
  <c r="F51" i="1"/>
  <c r="C44" i="1"/>
  <c r="C49" i="1"/>
  <c r="C45" i="1"/>
  <c r="C46" i="1"/>
  <c r="C47" i="1"/>
  <c r="C48" i="1"/>
  <c r="C2" i="1"/>
  <c r="C3" i="1"/>
  <c r="C4" i="1"/>
  <c r="C5" i="1"/>
  <c r="C6" i="1"/>
  <c r="C7" i="1"/>
  <c r="C8" i="1"/>
  <c r="C9" i="1"/>
  <c r="C10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" i="1"/>
</calcChain>
</file>

<file path=xl/sharedStrings.xml><?xml version="1.0" encoding="utf-8"?>
<sst xmlns="http://schemas.openxmlformats.org/spreadsheetml/2006/main" count="526" uniqueCount="511">
  <si>
    <t>#</t>
  </si>
  <si>
    <t>:</t>
  </si>
  <si>
    <t>/</t>
  </si>
  <si>
    <t>?</t>
  </si>
  <si>
    <t>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</si>
  <si>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</si>
  <si>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</si>
  <si>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</si>
  <si>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</si>
  <si>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</si>
  <si>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</si>
  <si>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</si>
  <si>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</si>
  <si>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</si>
  <si>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</si>
  <si>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</si>
  <si>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</si>
  <si>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</si>
  <si>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</si>
  <si>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</si>
  <si>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</si>
  <si>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</si>
  <si>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</si>
  <si>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</si>
  <si>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</si>
  <si>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</si>
  <si>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</si>
  <si>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</si>
  <si>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</si>
  <si>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</si>
  <si>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-</t>
  </si>
  <si>
    <t>_</t>
  </si>
  <si>
    <t>*</t>
  </si>
  <si>
    <t xml:space="preserve">AC POWER </t>
  </si>
  <si>
    <t>Z</t>
  </si>
  <si>
    <t>'</t>
  </si>
  <si>
    <t xml:space="preserve">  </t>
  </si>
  <si>
    <t xml:space="preserve">ACCESS 31 ACCOUNT 32 </t>
  </si>
  <si>
    <t>ALARM 33</t>
  </si>
  <si>
    <t>ALL 34</t>
  </si>
  <si>
    <t>ARM 35</t>
  </si>
  <si>
    <t>ARMING 36</t>
  </si>
  <si>
    <t>AREA 37</t>
  </si>
  <si>
    <t>ATTIC 38</t>
  </si>
  <si>
    <t>AUTO 39</t>
  </si>
  <si>
    <t>AUXILIARY 3A</t>
  </si>
  <si>
    <t>AWAY 3B</t>
  </si>
  <si>
    <t>BACK 3C</t>
  </si>
  <si>
    <t>BATTERY 3D BEDROOM 3E</t>
  </si>
  <si>
    <t>BEEPS 3F</t>
  </si>
  <si>
    <t>BOTTOM 40 BREEZEWAY 41 BASEMENT 42 BATHROOM 43</t>
  </si>
  <si>
    <t>BUS 44</t>
  </si>
  <si>
    <t>BYPASS 45</t>
  </si>
  <si>
    <t>BYPASSED 46</t>
  </si>
  <si>
    <t>CABINET 47 CANCELED 48</t>
  </si>
  <si>
    <t>CARPET 49</t>
  </si>
  <si>
    <t>CHIME 4A</t>
  </si>
  <si>
    <t>CLOSET 4B</t>
  </si>
  <si>
    <t>CLOSING 4C</t>
  </si>
  <si>
    <t>CODE 4D CONTROL 4E</t>
  </si>
  <si>
    <t>CPU 4F</t>
  </si>
  <si>
    <t>DEGREES 50</t>
  </si>
  <si>
    <t>DEN 51</t>
  </si>
  <si>
    <t>DESK 52</t>
  </si>
  <si>
    <t>DELAY 53</t>
  </si>
  <si>
    <t>DELETE 54</t>
  </si>
  <si>
    <t>DINING 55</t>
  </si>
  <si>
    <t>DIRECT 56</t>
  </si>
  <si>
    <t>DOOR 57</t>
  </si>
  <si>
    <t xml:space="preserve">DOWN 58 DOWNLOAD 59 DOWNSTAIRS 5A DRAWER 5B </t>
  </si>
  <si>
    <t>DISPLAY 5C</t>
  </si>
  <si>
    <t>DURESS 5D</t>
  </si>
  <si>
    <t>EAST 5E</t>
  </si>
  <si>
    <t xml:space="preserve">ENERGY SAVER 5F ENTER 60 </t>
  </si>
  <si>
    <t xml:space="preserve">ENTRY 61 ERROR 62 </t>
  </si>
  <si>
    <t>ACCOUNT</t>
  </si>
  <si>
    <t>BREEZEWAY</t>
  </si>
  <si>
    <t>BASEMENT</t>
  </si>
  <si>
    <t>BATHROOM</t>
  </si>
  <si>
    <t>BEDROOM</t>
  </si>
  <si>
    <t>CANCELED</t>
  </si>
  <si>
    <t>CONTROL</t>
  </si>
  <si>
    <t>ENERGY SAVER</t>
  </si>
  <si>
    <t>ENTER</t>
  </si>
  <si>
    <t>ERROR</t>
  </si>
  <si>
    <t>DOWNLOAD</t>
  </si>
  <si>
    <t>DOWNSTAIRS</t>
  </si>
  <si>
    <t>DRAWER</t>
  </si>
  <si>
    <t xml:space="preserve">ACCESS </t>
  </si>
  <si>
    <t xml:space="preserve">ALARM </t>
  </si>
  <si>
    <t xml:space="preserve">ALL </t>
  </si>
  <si>
    <t xml:space="preserve">ARM </t>
  </si>
  <si>
    <t xml:space="preserve">ARMING </t>
  </si>
  <si>
    <t xml:space="preserve">AREA </t>
  </si>
  <si>
    <t xml:space="preserve">ATTIC </t>
  </si>
  <si>
    <t xml:space="preserve">AUTO </t>
  </si>
  <si>
    <t xml:space="preserve">AUXILIARY </t>
  </si>
  <si>
    <t xml:space="preserve">AWAY </t>
  </si>
  <si>
    <t xml:space="preserve">BACK </t>
  </si>
  <si>
    <t xml:space="preserve">BATTERY </t>
  </si>
  <si>
    <t xml:space="preserve">BEEPS </t>
  </si>
  <si>
    <t xml:space="preserve">BOTTOM </t>
  </si>
  <si>
    <t xml:space="preserve">BUS </t>
  </si>
  <si>
    <t xml:space="preserve">BYPASS </t>
  </si>
  <si>
    <t xml:space="preserve">BYPASSED </t>
  </si>
  <si>
    <t xml:space="preserve">CABINET </t>
  </si>
  <si>
    <t xml:space="preserve">CARPET </t>
  </si>
  <si>
    <t xml:space="preserve">CHIME </t>
  </si>
  <si>
    <t xml:space="preserve">CLOSET </t>
  </si>
  <si>
    <t xml:space="preserve">CLOSING </t>
  </si>
  <si>
    <t xml:space="preserve">CODE </t>
  </si>
  <si>
    <t xml:space="preserve">CPU </t>
  </si>
  <si>
    <t xml:space="preserve">DEGREES </t>
  </si>
  <si>
    <t xml:space="preserve">DEN </t>
  </si>
  <si>
    <t xml:space="preserve">DESK </t>
  </si>
  <si>
    <t xml:space="preserve">DELAY </t>
  </si>
  <si>
    <t xml:space="preserve">DELETE </t>
  </si>
  <si>
    <t xml:space="preserve">DINING </t>
  </si>
  <si>
    <t xml:space="preserve">DIRECT </t>
  </si>
  <si>
    <t xml:space="preserve">DOOR </t>
  </si>
  <si>
    <t xml:space="preserve">DOWN </t>
  </si>
  <si>
    <t xml:space="preserve">DISPLAY </t>
  </si>
  <si>
    <t xml:space="preserve">DURESS </t>
  </si>
  <si>
    <t xml:space="preserve">EAST </t>
  </si>
  <si>
    <t xml:space="preserve">ENTRY </t>
  </si>
  <si>
    <t># No 0xa</t>
  </si>
  <si>
    <t># No 0xb</t>
  </si>
  <si>
    <t>EXIT</t>
  </si>
  <si>
    <t xml:space="preserve">FAIL FAILURE FAMILY FEATURES FIRE </t>
  </si>
  <si>
    <t xml:space="preserve">FIRST FLOOR FORCE FORMAT FREEZE FRONT FURNACE GARAGE GALLERY GOODBYE GROUP HALL </t>
  </si>
  <si>
    <t>HEAT HELLO HELP</t>
  </si>
  <si>
    <t xml:space="preserve">HIGH HOURLY HOUSE IMMEDIATE IN SERVICE INTERIOR INTRUSION INVALID </t>
  </si>
  <si>
    <t>IS</t>
  </si>
  <si>
    <t xml:space="preserve">KEY KITCHEN LAUNDRY LEARN LEFT LIBRARY LEVEL LIGHT LIGHTS LIVING LOW MAIN MASTER MEDICAL MEMORY MIN MODE MOTION NIGHT NORTH </t>
  </si>
  <si>
    <t>Token Value -------------- 63</t>
  </si>
  <si>
    <t xml:space="preserve">65 66 67 68 69 6A 6B 6C 6D 6E 6F 70 71 72 73 74 75 76 77 78 79 7A 7B 7C 7D 7E 7F 80 81 82 83 84 85 86 87 88 89 8A 8B 8C 8D 8E 8F 90 91 92 93 94 </t>
  </si>
  <si>
    <t>FAIL</t>
  </si>
  <si>
    <t>FAILURE</t>
  </si>
  <si>
    <t>FAMILY</t>
  </si>
  <si>
    <t>FEATURES</t>
  </si>
  <si>
    <t>FIRE</t>
  </si>
  <si>
    <t>FIRST</t>
  </si>
  <si>
    <t>FLOOR</t>
  </si>
  <si>
    <t>FORCE</t>
  </si>
  <si>
    <t>FORMAT</t>
  </si>
  <si>
    <t>FREEZE</t>
  </si>
  <si>
    <t>FRONT</t>
  </si>
  <si>
    <t>FURNACE</t>
  </si>
  <si>
    <t>GARGE</t>
  </si>
  <si>
    <t>GALLERY</t>
  </si>
  <si>
    <t>GOODBYE</t>
  </si>
  <si>
    <t>GROUP</t>
  </si>
  <si>
    <t>HALL</t>
  </si>
  <si>
    <t>HEAT</t>
  </si>
  <si>
    <t>HELLO</t>
  </si>
  <si>
    <t>HELP</t>
  </si>
  <si>
    <t>HIGH</t>
  </si>
  <si>
    <t>HOURLY</t>
  </si>
  <si>
    <t>HOUSE</t>
  </si>
  <si>
    <t>IMMEDIATE</t>
  </si>
  <si>
    <t>IN SERVICE</t>
  </si>
  <si>
    <t>INVALID</t>
  </si>
  <si>
    <t>KEY</t>
  </si>
  <si>
    <t>KITCHEN</t>
  </si>
  <si>
    <t>LAUNDRY</t>
  </si>
  <si>
    <t>LEARN</t>
  </si>
  <si>
    <t>LEFT</t>
  </si>
  <si>
    <t>LIBRARY</t>
  </si>
  <si>
    <t>INTERIOR</t>
  </si>
  <si>
    <t>INTRUSION</t>
  </si>
  <si>
    <t>LEVEL</t>
  </si>
  <si>
    <t>LIGHT</t>
  </si>
  <si>
    <t>LIGHTS</t>
  </si>
  <si>
    <t>LVING</t>
  </si>
  <si>
    <t>LOW</t>
  </si>
  <si>
    <t>MAIN</t>
  </si>
  <si>
    <t>MASTER</t>
  </si>
  <si>
    <t>MEDICAL</t>
  </si>
  <si>
    <t>MEMORY</t>
  </si>
  <si>
    <t>MIN</t>
  </si>
  <si>
    <t>MODE</t>
  </si>
  <si>
    <t>MOTION</t>
  </si>
  <si>
    <t>NIGHT</t>
  </si>
  <si>
    <t>NORTH</t>
  </si>
  <si>
    <t>NOT 95</t>
  </si>
  <si>
    <t xml:space="preserve">NUMBER 96 </t>
  </si>
  <si>
    <t>OFF 97</t>
  </si>
  <si>
    <t>OFFICE 98</t>
  </si>
  <si>
    <t>OK 99</t>
  </si>
  <si>
    <t>ON 9A</t>
  </si>
  <si>
    <t>OPEN 9B</t>
  </si>
  <si>
    <t>OPENING 9C</t>
  </si>
  <si>
    <t>PANIC 9D PARTITION 9E</t>
  </si>
  <si>
    <t>PATIO 9F</t>
  </si>
  <si>
    <t>PHONE A0</t>
  </si>
  <si>
    <t>POLICE A1</t>
  </si>
  <si>
    <t>POOL A2</t>
  </si>
  <si>
    <t>PORCH A3</t>
  </si>
  <si>
    <t>PRESS A4</t>
  </si>
  <si>
    <t>QUIET A5</t>
  </si>
  <si>
    <t>QUICK A6</t>
  </si>
  <si>
    <t>RECEIVER A7</t>
  </si>
  <si>
    <t>REAR A8</t>
  </si>
  <si>
    <t>REPORT A9</t>
  </si>
  <si>
    <t>REMOTE AA</t>
  </si>
  <si>
    <t>RESTORE AB</t>
  </si>
  <si>
    <t>RIGHT AC</t>
  </si>
  <si>
    <t>ROOM AD SCHEDULE AE</t>
  </si>
  <si>
    <t>SCRIPT AF</t>
  </si>
  <si>
    <t>SEC B0</t>
  </si>
  <si>
    <t>SECOND B1</t>
  </si>
  <si>
    <t>SET B2</t>
  </si>
  <si>
    <t>SENSOR B3</t>
  </si>
  <si>
    <t>SHOCK B4</t>
  </si>
  <si>
    <t>SIDE B5</t>
  </si>
  <si>
    <t>SIREN B6</t>
  </si>
  <si>
    <t>SLIDING B7</t>
  </si>
  <si>
    <t>SMOKE B8</t>
  </si>
  <si>
    <t>Sn B9</t>
  </si>
  <si>
    <t>SOUND BA</t>
  </si>
  <si>
    <t>SOUTH BB</t>
  </si>
  <si>
    <t>SPECIAL BC</t>
  </si>
  <si>
    <t>STAIRS BD</t>
  </si>
  <si>
    <t>START BE</t>
  </si>
  <si>
    <t>STATUS BF</t>
  </si>
  <si>
    <t>STAY C0</t>
  </si>
  <si>
    <t xml:space="preserve">STOP C1 SUPERVISORY C2 SYSTEM C3 </t>
  </si>
  <si>
    <t xml:space="preserve">TAMPER C4 TEMPERATURE C5 TEMPORARY C6 </t>
  </si>
  <si>
    <t xml:space="preserve">NOT </t>
  </si>
  <si>
    <t xml:space="preserve">NUMBER </t>
  </si>
  <si>
    <t xml:space="preserve">OFF </t>
  </si>
  <si>
    <t xml:space="preserve">OFFICE </t>
  </si>
  <si>
    <t xml:space="preserve">OK </t>
  </si>
  <si>
    <t xml:space="preserve">ON </t>
  </si>
  <si>
    <t xml:space="preserve">OPEN </t>
  </si>
  <si>
    <t xml:space="preserve">OPENING </t>
  </si>
  <si>
    <t xml:space="preserve">PANIC </t>
  </si>
  <si>
    <t xml:space="preserve">PATIO </t>
  </si>
  <si>
    <t xml:space="preserve">PHONE </t>
  </si>
  <si>
    <t xml:space="preserve">POLICE </t>
  </si>
  <si>
    <t xml:space="preserve">POOL </t>
  </si>
  <si>
    <t xml:space="preserve">PORCH </t>
  </si>
  <si>
    <t xml:space="preserve">PRESS </t>
  </si>
  <si>
    <t xml:space="preserve">QUIET </t>
  </si>
  <si>
    <t xml:space="preserve">QUICK </t>
  </si>
  <si>
    <t xml:space="preserve">RECEIVER </t>
  </si>
  <si>
    <t xml:space="preserve">REAR </t>
  </si>
  <si>
    <t xml:space="preserve">REPORT </t>
  </si>
  <si>
    <t xml:space="preserve">REMOTE </t>
  </si>
  <si>
    <t xml:space="preserve">RESTORE </t>
  </si>
  <si>
    <t xml:space="preserve">RIGHT </t>
  </si>
  <si>
    <t xml:space="preserve">SCRIPT </t>
  </si>
  <si>
    <t xml:space="preserve">SEC </t>
  </si>
  <si>
    <t xml:space="preserve">SECOND </t>
  </si>
  <si>
    <t xml:space="preserve">SET </t>
  </si>
  <si>
    <t xml:space="preserve">SENSOR </t>
  </si>
  <si>
    <t xml:space="preserve">SHOCK </t>
  </si>
  <si>
    <t xml:space="preserve">SIDE </t>
  </si>
  <si>
    <t xml:space="preserve">SIREN </t>
  </si>
  <si>
    <t xml:space="preserve">SLIDING </t>
  </si>
  <si>
    <t xml:space="preserve">SMOKE </t>
  </si>
  <si>
    <t xml:space="preserve">Sn </t>
  </si>
  <si>
    <t xml:space="preserve">SOUND </t>
  </si>
  <si>
    <t xml:space="preserve">SOUTH </t>
  </si>
  <si>
    <t xml:space="preserve">SPECIAL </t>
  </si>
  <si>
    <t xml:space="preserve">STAIRS </t>
  </si>
  <si>
    <t xml:space="preserve">START </t>
  </si>
  <si>
    <t xml:space="preserve">STATUS </t>
  </si>
  <si>
    <t xml:space="preserve">STAY </t>
  </si>
  <si>
    <t xml:space="preserve">STOP </t>
  </si>
  <si>
    <t>PARTITION</t>
  </si>
  <si>
    <t>ROOM</t>
  </si>
  <si>
    <t>SCHEDULE</t>
  </si>
  <si>
    <t>SUPERVISORY</t>
  </si>
  <si>
    <t>SYSTEM</t>
  </si>
  <si>
    <t>TAMPER</t>
  </si>
  <si>
    <t>TEMPERATURE</t>
  </si>
  <si>
    <t>TEMPORARY</t>
  </si>
  <si>
    <t>TEST</t>
  </si>
  <si>
    <t>TIME</t>
  </si>
  <si>
    <t>TIMEOUT</t>
  </si>
  <si>
    <t>TOUCHPAD</t>
  </si>
  <si>
    <t>TRIP</t>
  </si>
  <si>
    <t>TROUBLE</t>
  </si>
  <si>
    <t>UNBYPASS</t>
  </si>
  <si>
    <t>UNIT</t>
  </si>
  <si>
    <t>UP</t>
  </si>
  <si>
    <t>VERIFY</t>
  </si>
  <si>
    <t>VIOLATION</t>
  </si>
  <si>
    <t>WARNING</t>
  </si>
  <si>
    <t>WEST</t>
  </si>
  <si>
    <t>WINDOW</t>
  </si>
  <si>
    <t>MENU</t>
  </si>
  <si>
    <t>RETURN</t>
  </si>
  <si>
    <t>POUND</t>
  </si>
  <si>
    <t>HOME</t>
  </si>
  <si>
    <t xml:space="preserve">1.0  Unspecified </t>
  </si>
  <si>
    <t xml:space="preserve">1.1  Fire </t>
  </si>
  <si>
    <t xml:space="preserve">1.2  Fire Panic </t>
  </si>
  <si>
    <t xml:space="preserve">1.3  Police </t>
  </si>
  <si>
    <t xml:space="preserve">1.4  Police Panic </t>
  </si>
  <si>
    <t xml:space="preserve">1.5  Medical </t>
  </si>
  <si>
    <t xml:space="preserve">1.6  Medical Panic </t>
  </si>
  <si>
    <t xml:space="preserve">1.7  Auxiliary </t>
  </si>
  <si>
    <t xml:space="preserve">1.8  Auxiliary Panic </t>
  </si>
  <si>
    <t xml:space="preserve">1.9  Tamper </t>
  </si>
  <si>
    <t xml:space="preserve">1.10  No Activity </t>
  </si>
  <si>
    <t xml:space="preserve">1.11  Suspicion </t>
  </si>
  <si>
    <t xml:space="preserve">1.12  Not used </t>
  </si>
  <si>
    <t xml:space="preserve">1.13  Low Temperature </t>
  </si>
  <si>
    <t xml:space="preserve">1.14  High Temperature </t>
  </si>
  <si>
    <t xml:space="preserve">1.15  Keystroke Violation (Touchpad Tamper) </t>
  </si>
  <si>
    <t xml:space="preserve">1.16  Duress </t>
  </si>
  <si>
    <t xml:space="preserve">1.17  Exit Fault </t>
  </si>
  <si>
    <t xml:space="preserve">1.18  Explosive Gas </t>
  </si>
  <si>
    <t xml:space="preserve">1.19  Carbon Monoxide </t>
  </si>
  <si>
    <t xml:space="preserve">1.20  Environmental </t>
  </si>
  <si>
    <t xml:space="preserve">1.21  Latchkey </t>
  </si>
  <si>
    <t xml:space="preserve">1.22  Equipment Tamper </t>
  </si>
  <si>
    <t xml:space="preserve">1.23  Holdup </t>
  </si>
  <si>
    <t xml:space="preserve">1.24  Sprinkler </t>
  </si>
  <si>
    <t xml:space="preserve">1.25  Heat </t>
  </si>
  <si>
    <t xml:space="preserve">1.26  Siren Tamper </t>
  </si>
  <si>
    <t xml:space="preserve">1.27  Smoke </t>
  </si>
  <si>
    <t xml:space="preserve">1.28  Repeater Tamper </t>
  </si>
  <si>
    <t xml:space="preserve">1.29  Fire Pump Activated </t>
  </si>
  <si>
    <t xml:space="preserve">1.30  Fire Pump Failure </t>
  </si>
  <si>
    <t xml:space="preserve">1.31  Fire Gate Valve </t>
  </si>
  <si>
    <t xml:space="preserve">1.32  Low CO2 Pressure </t>
  </si>
  <si>
    <t xml:space="preserve">1.33  Low Liquid Pressure </t>
  </si>
  <si>
    <t xml:space="preserve">1.34  Low Liquid Level </t>
  </si>
  <si>
    <t xml:space="preserve">1.35  Entry/Exit </t>
  </si>
  <si>
    <t xml:space="preserve">1.36  Perimeter </t>
  </si>
  <si>
    <t>1.37 Interior</t>
  </si>
  <si>
    <t xml:space="preserve">1.38 Near (Two Trip, Concord only) </t>
  </si>
  <si>
    <t xml:space="preserve">1.39 Water Alarm </t>
  </si>
  <si>
    <t xml:space="preserve">4.0  Unspecified </t>
  </si>
  <si>
    <t xml:space="preserve">4.1  Hardwire </t>
  </si>
  <si>
    <t xml:space="preserve">4.2  Ground Fault </t>
  </si>
  <si>
    <t xml:space="preserve">4.3  Device </t>
  </si>
  <si>
    <t xml:space="preserve">4.4  Supervisory </t>
  </si>
  <si>
    <t xml:space="preserve">4.5  Low Battery </t>
  </si>
  <si>
    <t xml:space="preserve">4.6  Tamper </t>
  </si>
  <si>
    <t xml:space="preserve">4.7  SAM </t>
  </si>
  <si>
    <t xml:space="preserve">4.8  Partial Obscurity </t>
  </si>
  <si>
    <t xml:space="preserve">4.9  Jam </t>
  </si>
  <si>
    <t xml:space="preserve">4.10  Zone AC Fail </t>
  </si>
  <si>
    <t xml:space="preserve">4.11  n/u </t>
  </si>
  <si>
    <t xml:space="preserve">4.12  NAC Trouble </t>
  </si>
  <si>
    <t xml:space="preserve">4.13  Analog Zone Trouble </t>
  </si>
  <si>
    <t xml:space="preserve">4.14  Fire Supervisory </t>
  </si>
  <si>
    <t xml:space="preserve">4.15  Pump Fail </t>
  </si>
  <si>
    <t xml:space="preserve">4.16  Fire Gate Valve Closed </t>
  </si>
  <si>
    <t xml:space="preserve">4.17  CO2 Pressure Trouble </t>
  </si>
  <si>
    <t xml:space="preserve">4.18  Liquid Pressure Trouble </t>
  </si>
  <si>
    <t xml:space="preserve">4.19  Liquid Level Trouble </t>
  </si>
  <si>
    <t xml:space="preserve">8.0  Direct Bypass </t>
  </si>
  <si>
    <t xml:space="preserve">8.1  Indirect Bypass </t>
  </si>
  <si>
    <t xml:space="preserve">8.2  Swinger Bypass </t>
  </si>
  <si>
    <t xml:space="preserve">8.3  Inhibit </t>
  </si>
  <si>
    <t xml:space="preserve">Unbypass (General Type = 9) </t>
  </si>
  <si>
    <t xml:space="preserve">9.0  Direct Bypass </t>
  </si>
  <si>
    <t xml:space="preserve">9.1  Indirect Bypass </t>
  </si>
  <si>
    <t xml:space="preserve">9.2  Swinger Bypass </t>
  </si>
  <si>
    <t xml:space="preserve">9.3  Inhibit </t>
  </si>
  <si>
    <t xml:space="preserve">Opening (General Type = 10) </t>
  </si>
  <si>
    <t xml:space="preserve">10.0  Normal Open </t>
  </si>
  <si>
    <t xml:space="preserve">10.1  Early Open </t>
  </si>
  <si>
    <t xml:space="preserve">10.2  Late Open </t>
  </si>
  <si>
    <t xml:space="preserve">10.3  Fail To Open </t>
  </si>
  <si>
    <t xml:space="preserve">10.4  Open Exception </t>
  </si>
  <si>
    <t xml:space="preserve">10.5  Open Extension </t>
  </si>
  <si>
    <t xml:space="preserve">10.6  Open Using Keyfob/Keyswitch </t>
  </si>
  <si>
    <t xml:space="preserve">10.7  Scheduled Open </t>
  </si>
  <si>
    <t xml:space="preserve">10.8  Remote Open </t>
  </si>
  <si>
    <t xml:space="preserve">Closing (General Type = 11) </t>
  </si>
  <si>
    <t xml:space="preserve">11.0  Normal Close </t>
  </si>
  <si>
    <t xml:space="preserve">11.1  Early Close </t>
  </si>
  <si>
    <t xml:space="preserve">11.2  Late Close </t>
  </si>
  <si>
    <t xml:space="preserve">11.3  Fail To Close </t>
  </si>
  <si>
    <t xml:space="preserve">11.4  Close Exception </t>
  </si>
  <si>
    <t xml:space="preserve">11.5  Close Extension </t>
  </si>
  <si>
    <t xml:space="preserve">11.6  Close Using Keyfob/Keyswitch </t>
  </si>
  <si>
    <t xml:space="preserve">11.7  Scheduled Close </t>
  </si>
  <si>
    <t xml:space="preserve">11.8  Remote Close </t>
  </si>
  <si>
    <t xml:space="preserve">11.9  Recent Close (Concord only) </t>
  </si>
  <si>
    <t xml:space="preserve">Partition Configuration Change (General Type = 12) </t>
  </si>
  <si>
    <t xml:space="preserve">12.0  User Access Code Added </t>
  </si>
  <si>
    <t xml:space="preserve">12.1  User Access Code Deleted </t>
  </si>
  <si>
    <t xml:space="preserve">12.2  User Access Code Changed </t>
  </si>
  <si>
    <t xml:space="preserve">12.3  User Access Code Expired </t>
  </si>
  <si>
    <t xml:space="preserve">12.4  User Code Authority Changed </t>
  </si>
  <si>
    <t xml:space="preserve">12.5  Authority Levels Changed </t>
  </si>
  <si>
    <t xml:space="preserve">12.6  Schedule Changed </t>
  </si>
  <si>
    <t xml:space="preserve">12.7  Arming or O/C Schedule Changed </t>
  </si>
  <si>
    <t xml:space="preserve">12.8  Zone Added </t>
  </si>
  <si>
    <t xml:space="preserve">12.9  Zone Deleted </t>
  </si>
  <si>
    <t xml:space="preserve">Partition Event (General Type = 13) </t>
  </si>
  <si>
    <t xml:space="preserve">13.0  Schedule On </t>
  </si>
  <si>
    <t xml:space="preserve">13.1  Schedule Off </t>
  </si>
  <si>
    <t xml:space="preserve">13.2  Latchkey On </t>
  </si>
  <si>
    <t xml:space="preserve">13.3  Latchkey Off </t>
  </si>
  <si>
    <t xml:space="preserve">13.4  Smoke Detectors Reset </t>
  </si>
  <si>
    <t xml:space="preserve">13.5  Valid User Access Code Entered </t>
  </si>
  <si>
    <t xml:space="preserve">13.6  Arming Level Changed </t>
  </si>
  <si>
    <t xml:space="preserve">13.7  Alarm Reported </t>
  </si>
  <si>
    <t xml:space="preserve">13.8  Agent Release </t>
  </si>
  <si>
    <t xml:space="preserve">13.9  Agent Release Restoral </t>
  </si>
  <si>
    <t xml:space="preserve">13.10  Partition Remote Access </t>
  </si>
  <si>
    <t xml:space="preserve">13.11  Keystroke Violation in Partition </t>
  </si>
  <si>
    <t xml:space="preserve">13.12  Manual Force Arm </t>
  </si>
  <si>
    <t xml:space="preserve">13.13  Auto Force Arm </t>
  </si>
  <si>
    <t xml:space="preserve">13.14  Auto Force Arm Failed </t>
  </si>
  <si>
    <t xml:space="preserve">13.15  Arming Protest Begun </t>
  </si>
  <si>
    <t xml:space="preserve">13.16  Arming Protest Ended </t>
  </si>
  <si>
    <t xml:space="preserve">Partition Test (General Type = 14) </t>
  </si>
  <si>
    <t xml:space="preserve">14.0  Manual Phone Test </t>
  </si>
  <si>
    <t xml:space="preserve">14.1  Auto Phone Test </t>
  </si>
  <si>
    <t xml:space="preserve">14.2  Auto Phone Test with existing trouble </t>
  </si>
  <si>
    <t xml:space="preserve">14.3  Phone Test OK </t>
  </si>
  <si>
    <t xml:space="preserve">14.4  Phone Test Failed </t>
  </si>
  <si>
    <t xml:space="preserve">14.5  User Sensor Test Started </t>
  </si>
  <si>
    <t xml:space="preserve">14.6  User Sensor Test Ended </t>
  </si>
  <si>
    <t xml:space="preserve">14.7  User Sensor Test Completed </t>
  </si>
  <si>
    <t xml:space="preserve">14.8  User Sensor Test Incomplete </t>
  </si>
  <si>
    <t xml:space="preserve">14.9  user Sensor Test Trip </t>
  </si>
  <si>
    <t xml:space="preserve">14.10  Installer Sensor Test Started </t>
  </si>
  <si>
    <t xml:space="preserve">14.11  Installer Sensor Test Ended </t>
  </si>
  <si>
    <t xml:space="preserve">14.12  Installer Sensor Test Completed </t>
  </si>
  <si>
    <t xml:space="preserve">14.13  Installer Sensor Test Incomplete </t>
  </si>
  <si>
    <t xml:space="preserve">14.14  Installer Sensor Test Trip </t>
  </si>
  <si>
    <t xml:space="preserve">14.15  Fire Drill Started </t>
  </si>
  <si>
    <t xml:space="preserve">System Trouble (General Type = 15) </t>
  </si>
  <si>
    <t xml:space="preserve">15.0  Bus Receiver Failure </t>
  </si>
  <si>
    <t xml:space="preserve">15.1  Bus Antenna Tamper </t>
  </si>
  <si>
    <t xml:space="preserve">15.2  Main Low Battery </t>
  </si>
  <si>
    <t xml:space="preserve">15.3  SnapCard Low Battery </t>
  </si>
  <si>
    <t xml:space="preserve">15.4  Module Low Battery </t>
  </si>
  <si>
    <t xml:space="preserve">15.5  Main AC Failure </t>
  </si>
  <si>
    <t xml:space="preserve">15.6  SnapCard AC Failure </t>
  </si>
  <si>
    <t xml:space="preserve">15.7  Module AC Failure </t>
  </si>
  <si>
    <t xml:space="preserve">15.8  Aux. Power Failure </t>
  </si>
  <si>
    <t xml:space="preserve">15.9  Bus Shutdown </t>
  </si>
  <si>
    <t>15.15 RAM Failure</t>
  </si>
  <si>
    <t>15.16 Flash Failure</t>
  </si>
  <si>
    <t>15.17 Printer Error</t>
  </si>
  <si>
    <t xml:space="preserve">15.30 Buddy 2 Failure </t>
  </si>
  <si>
    <t>15.31 Buddy 3 Failure</t>
  </si>
  <si>
    <t>15.32 Buddy 4 Failure</t>
  </si>
  <si>
    <t>15.33 SnapCard Trouble</t>
  </si>
  <si>
    <t>15.34 Analog Loop Short</t>
  </si>
  <si>
    <t>15.35 Analog Loop Break</t>
  </si>
  <si>
    <t>15.36 Analog Address 0</t>
  </si>
  <si>
    <t>15.48 Microburst Not In Service</t>
  </si>
  <si>
    <t xml:space="preserve">System Trouble Restoral (General Type = 16) </t>
  </si>
  <si>
    <t xml:space="preserve">16.xx xx = same as General Type = 15 </t>
  </si>
  <si>
    <t xml:space="preserve">System Configuration Change (General Type = 17) </t>
  </si>
  <si>
    <t xml:space="preserve">17.0  Program Mode Entry </t>
  </si>
  <si>
    <t xml:space="preserve">17.1  Program Mode Exit Without Change </t>
  </si>
  <si>
    <t xml:space="preserve">17.2  Program Mode Exit With Change </t>
  </si>
  <si>
    <t xml:space="preserve">17.3  Downloader Session Start </t>
  </si>
  <si>
    <t xml:space="preserve">17.4  Downloader Session End Without Change </t>
  </si>
  <si>
    <t xml:space="preserve">17.5  Downloader Session End With Change </t>
  </si>
  <si>
    <t xml:space="preserve">17.6  Downloader Error </t>
  </si>
  <si>
    <t xml:space="preserve">17.7  Downloader Connection Denied </t>
  </si>
  <si>
    <t xml:space="preserve">17.8  Date/Time Changed </t>
  </si>
  <si>
    <t xml:space="preserve">17.9  Module Added </t>
  </si>
  <si>
    <t xml:space="preserve">17.10  Module Deleted </t>
  </si>
  <si>
    <t xml:space="preserve">17.11  Speech Tokens Changed </t>
  </si>
  <si>
    <t xml:space="preserve">17.12  Code Changed </t>
  </si>
  <si>
    <t xml:space="preserve">17.13  Panel First Service (cold reset) </t>
  </si>
  <si>
    <t xml:space="preserve">17.14  Panel Back In Service (warm reset) </t>
  </si>
  <si>
    <t xml:space="preserve">17.15  Installer Code Changed </t>
  </si>
  <si>
    <t xml:space="preserve">System Event (General Type = 18) </t>
  </si>
  <si>
    <t xml:space="preserve">18.0  Callback Requested </t>
  </si>
  <si>
    <t xml:space="preserve">18.1  Output Activity (not used, see 18.5 &amp; 18.6) </t>
  </si>
  <si>
    <t xml:space="preserve">18.2  Buddy Reception </t>
  </si>
  <si>
    <t xml:space="preserve">18.3  Buddy Transmission Request </t>
  </si>
  <si>
    <t xml:space="preserve">18.4  History Buffer Cleared </t>
  </si>
  <si>
    <t xml:space="preserve">18.5  Output On </t>
  </si>
  <si>
    <t xml:space="preserve">18.6  Output Off </t>
  </si>
  <si>
    <t>15.10 Bus Low Power Mode</t>
  </si>
  <si>
    <t>15.11 Phone Line 1 Failure</t>
  </si>
  <si>
    <t>15.12 Phone Line 2 Failure</t>
  </si>
  <si>
    <t>15.13 Remote Phone Tamper</t>
  </si>
  <si>
    <t>15.14 Watchdog Reset</t>
  </si>
  <si>
    <t>15.18 History Buffer (almost) Full</t>
  </si>
  <si>
    <t>15.19 History Buffer Overflow</t>
  </si>
  <si>
    <t>15.20 Report Buffer Overflor</t>
  </si>
  <si>
    <t>15.21 Bus Device Failure</t>
  </si>
  <si>
    <t>15.22 Failure To Communicate</t>
  </si>
  <si>
    <t>15.23 Long Range Radio Trouble</t>
  </si>
  <si>
    <t>15.24 Module Tamper Trouble</t>
  </si>
  <si>
    <t>15.25 Un-enrolled Modulte Trouble</t>
  </si>
  <si>
    <t>15.26 Audio Output Trouble</t>
  </si>
  <si>
    <t>15.27 Analog Module Trouble</t>
  </si>
  <si>
    <t>15.28 Cell Module Trouble</t>
  </si>
  <si>
    <t>15.29 Buddy 1 Failure</t>
  </si>
  <si>
    <t>15.37 Un-enrolled Analog Head</t>
  </si>
  <si>
    <t>15.39 Duplicate Analog Head</t>
  </si>
  <si>
    <t>15.40 Microphone Switch Trouble</t>
  </si>
  <si>
    <t>15.41 Microphone Trouble</t>
  </si>
  <si>
    <t>15.42 Microhone Wiring Trouble</t>
  </si>
  <si>
    <t>15.43 JTECH Premise Paging Trouble</t>
  </si>
  <si>
    <t>15.44 Voice Siren Tamper Trouble</t>
  </si>
  <si>
    <t>15.45 Microburst Transmit Failure</t>
  </si>
  <si>
    <t>15.46 Microbust Transmit Disable</t>
  </si>
  <si>
    <t>15.47 Micorburst Module Failure</t>
  </si>
  <si>
    <t>15.49 Automation Supervisory Trouble</t>
  </si>
  <si>
    <t>15.50 Microburst Module Initializing</t>
  </si>
  <si>
    <t>15.51 Printer Paper Out Trouble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</si>
</sst>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Century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TimesNewRomanPSMT"/>
    </font>
    <font>
      <sz val="12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2" borderId="0" xfId="0" applyFont="1" applyFill="1"/>
    <xf numFmtId="0" fontId="0" fillId="0" borderId="0" xfId="0" applyFont="1" applyAlignment="1">
      <alignment horizontal="left"/>
    </xf>
    <xf numFmtId="0" fontId="0" fillId="0" borderId="0" xfId="0" quotePrefix="1" applyFont="1"/>
    <xf numFmtId="0" fontId="0" fillId="2" borderId="0" xfId="0" applyFont="1" applyFill="1" applyAlignment="1">
      <alignment horizontal="center"/>
    </xf>
    <xf numFmtId="0" fontId="0" fillId="2" borderId="0" xfId="0" quotePrefix="1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5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opLeftCell="A7" workbookViewId="0">
      <selection activeCell="C223" sqref="C1:C223"/>
    </sheetView>
  </sheetViews>
  <sheetFormatPr baseColWidth="10" defaultRowHeight="15" x14ac:dyDescent="0"/>
  <cols>
    <col min="1" max="1" width="10.83203125" style="2"/>
    <col min="2" max="2" width="13.5" style="3" bestFit="1" customWidth="1"/>
    <col min="3" max="16384" width="10.83203125" style="2"/>
  </cols>
  <sheetData>
    <row r="1" spans="1:3">
      <c r="A1" s="2">
        <v>0</v>
      </c>
      <c r="B1" s="3">
        <v>0</v>
      </c>
      <c r="C1" s="2" t="str">
        <f>"0x"&amp;DEC2HEX(A1)&amp;": '"&amp;TRIM(B1)&amp;"',"</f>
        <v>0x0: '0',</v>
      </c>
    </row>
    <row r="2" spans="1:3">
      <c r="A2" s="2">
        <f>A1+1</f>
        <v>1</v>
      </c>
      <c r="B2" s="3">
        <v>1</v>
      </c>
      <c r="C2" s="2" t="str">
        <f t="shared" ref="C2:C48" si="0">"0x"&amp;DEC2HEX(A2)&amp;": '"&amp;TRIM(B2)&amp;"',"</f>
        <v>0x1: '1',</v>
      </c>
    </row>
    <row r="3" spans="1:3">
      <c r="A3" s="2">
        <f>A2+1</f>
        <v>2</v>
      </c>
      <c r="B3" s="3">
        <v>2</v>
      </c>
      <c r="C3" s="2" t="str">
        <f t="shared" si="0"/>
        <v>0x2: '2',</v>
      </c>
    </row>
    <row r="4" spans="1:3">
      <c r="A4" s="2">
        <f t="shared" ref="A4:A43" si="1">A3+1</f>
        <v>3</v>
      </c>
      <c r="B4" s="3">
        <v>3</v>
      </c>
      <c r="C4" s="2" t="str">
        <f t="shared" si="0"/>
        <v>0x3: '3',</v>
      </c>
    </row>
    <row r="5" spans="1:3">
      <c r="A5" s="2">
        <f t="shared" si="1"/>
        <v>4</v>
      </c>
      <c r="B5" s="3">
        <v>4</v>
      </c>
      <c r="C5" s="2" t="str">
        <f t="shared" si="0"/>
        <v>0x4: '4',</v>
      </c>
    </row>
    <row r="6" spans="1:3">
      <c r="A6" s="2">
        <f t="shared" si="1"/>
        <v>5</v>
      </c>
      <c r="B6" s="3">
        <v>5</v>
      </c>
      <c r="C6" s="2" t="str">
        <f t="shared" si="0"/>
        <v>0x5: '5',</v>
      </c>
    </row>
    <row r="7" spans="1:3">
      <c r="A7" s="2">
        <f t="shared" si="1"/>
        <v>6</v>
      </c>
      <c r="B7" s="3">
        <v>6</v>
      </c>
      <c r="C7" s="2" t="str">
        <f t="shared" si="0"/>
        <v>0x6: '6',</v>
      </c>
    </row>
    <row r="8" spans="1:3">
      <c r="A8" s="2">
        <f t="shared" si="1"/>
        <v>7</v>
      </c>
      <c r="B8" s="3">
        <v>7</v>
      </c>
      <c r="C8" s="2" t="str">
        <f t="shared" si="0"/>
        <v>0x7: '7',</v>
      </c>
    </row>
    <row r="9" spans="1:3">
      <c r="A9" s="2">
        <f t="shared" si="1"/>
        <v>8</v>
      </c>
      <c r="B9" s="3">
        <v>8</v>
      </c>
      <c r="C9" s="2" t="str">
        <f t="shared" si="0"/>
        <v>0x8: '8',</v>
      </c>
    </row>
    <row r="10" spans="1:3">
      <c r="A10" s="2">
        <f t="shared" si="1"/>
        <v>9</v>
      </c>
      <c r="B10" s="3">
        <v>9</v>
      </c>
      <c r="C10" s="2" t="str">
        <f t="shared" si="0"/>
        <v>0x9: '9',</v>
      </c>
    </row>
    <row r="11" spans="1:3">
      <c r="C11" s="7" t="s">
        <v>125</v>
      </c>
    </row>
    <row r="12" spans="1:3">
      <c r="C12" s="7" t="s">
        <v>126</v>
      </c>
    </row>
    <row r="13" spans="1:3">
      <c r="A13" s="5">
        <f>A10+3</f>
        <v>12</v>
      </c>
      <c r="B13" s="8" t="s">
        <v>0</v>
      </c>
      <c r="C13" s="5" t="str">
        <f t="shared" si="0"/>
        <v>0xC: '#',</v>
      </c>
    </row>
    <row r="14" spans="1:3">
      <c r="A14" s="2">
        <f t="shared" si="1"/>
        <v>13</v>
      </c>
      <c r="B14" s="3" t="s">
        <v>1</v>
      </c>
      <c r="C14" s="2" t="str">
        <f t="shared" si="0"/>
        <v>0xD: ':',</v>
      </c>
    </row>
    <row r="15" spans="1:3">
      <c r="A15" s="2">
        <f t="shared" si="1"/>
        <v>14</v>
      </c>
      <c r="B15" s="3" t="s">
        <v>2</v>
      </c>
      <c r="C15" s="2" t="str">
        <f t="shared" si="0"/>
        <v>0xE: '/',</v>
      </c>
    </row>
    <row r="16" spans="1:3">
      <c r="A16" s="2">
        <f t="shared" si="1"/>
        <v>15</v>
      </c>
      <c r="B16" s="3" t="s">
        <v>3</v>
      </c>
      <c r="C16" s="2" t="str">
        <f t="shared" si="0"/>
        <v>0xF: '?',</v>
      </c>
    </row>
    <row r="17" spans="1:3">
      <c r="A17" s="2">
        <f t="shared" si="1"/>
        <v>16</v>
      </c>
      <c r="B17" s="3" t="s">
        <v>4</v>
      </c>
      <c r="C17" s="2" t="str">
        <f t="shared" si="0"/>
        <v>0x10: '.',</v>
      </c>
    </row>
    <row r="18" spans="1:3">
      <c r="A18" s="2">
        <f t="shared" si="1"/>
        <v>17</v>
      </c>
      <c r="B18" s="3" t="s">
        <v>5</v>
      </c>
      <c r="C18" s="2" t="str">
        <f t="shared" si="0"/>
        <v>0x11: 'A',</v>
      </c>
    </row>
    <row r="19" spans="1:3">
      <c r="A19" s="2">
        <f t="shared" si="1"/>
        <v>18</v>
      </c>
      <c r="B19" s="3" t="s">
        <v>6</v>
      </c>
      <c r="C19" s="2" t="str">
        <f t="shared" si="0"/>
        <v>0x12: 'B',</v>
      </c>
    </row>
    <row r="20" spans="1:3">
      <c r="A20" s="2">
        <f t="shared" si="1"/>
        <v>19</v>
      </c>
      <c r="B20" s="3" t="s">
        <v>7</v>
      </c>
      <c r="C20" s="2" t="str">
        <f t="shared" si="0"/>
        <v>0x13: 'C',</v>
      </c>
    </row>
    <row r="21" spans="1:3">
      <c r="A21" s="2">
        <f t="shared" si="1"/>
        <v>20</v>
      </c>
      <c r="B21" s="3" t="s">
        <v>8</v>
      </c>
      <c r="C21" s="2" t="str">
        <f t="shared" si="0"/>
        <v>0x14: 'D',</v>
      </c>
    </row>
    <row r="22" spans="1:3">
      <c r="A22" s="2">
        <f t="shared" si="1"/>
        <v>21</v>
      </c>
      <c r="B22" s="3" t="s">
        <v>9</v>
      </c>
      <c r="C22" s="2" t="str">
        <f t="shared" si="0"/>
        <v>0x15: 'E',</v>
      </c>
    </row>
    <row r="23" spans="1:3">
      <c r="A23" s="2">
        <f t="shared" si="1"/>
        <v>22</v>
      </c>
      <c r="B23" s="3" t="s">
        <v>10</v>
      </c>
      <c r="C23" s="2" t="str">
        <f t="shared" si="0"/>
        <v>0x16: 'F',</v>
      </c>
    </row>
    <row r="24" spans="1:3">
      <c r="A24" s="2">
        <f t="shared" si="1"/>
        <v>23</v>
      </c>
      <c r="B24" s="3" t="s">
        <v>11</v>
      </c>
      <c r="C24" s="2" t="str">
        <f t="shared" si="0"/>
        <v>0x17: 'G',</v>
      </c>
    </row>
    <row r="25" spans="1:3">
      <c r="A25" s="2">
        <f t="shared" si="1"/>
        <v>24</v>
      </c>
      <c r="B25" s="3" t="s">
        <v>12</v>
      </c>
      <c r="C25" s="2" t="str">
        <f t="shared" si="0"/>
        <v>0x18: 'H',</v>
      </c>
    </row>
    <row r="26" spans="1:3">
      <c r="A26" s="2">
        <f t="shared" si="1"/>
        <v>25</v>
      </c>
      <c r="B26" s="3" t="s">
        <v>13</v>
      </c>
      <c r="C26" s="2" t="str">
        <f t="shared" si="0"/>
        <v>0x19: 'I',</v>
      </c>
    </row>
    <row r="27" spans="1:3">
      <c r="A27" s="2">
        <f t="shared" si="1"/>
        <v>26</v>
      </c>
      <c r="B27" s="3" t="s">
        <v>14</v>
      </c>
      <c r="C27" s="2" t="str">
        <f t="shared" si="0"/>
        <v>0x1A: 'J',</v>
      </c>
    </row>
    <row r="28" spans="1:3">
      <c r="A28" s="2">
        <f t="shared" si="1"/>
        <v>27</v>
      </c>
      <c r="B28" s="3" t="s">
        <v>15</v>
      </c>
      <c r="C28" s="2" t="str">
        <f t="shared" si="0"/>
        <v>0x1B: 'K',</v>
      </c>
    </row>
    <row r="29" spans="1:3">
      <c r="A29" s="2">
        <f t="shared" si="1"/>
        <v>28</v>
      </c>
      <c r="B29" s="3" t="s">
        <v>16</v>
      </c>
      <c r="C29" s="2" t="str">
        <f t="shared" si="0"/>
        <v>0x1C: 'L',</v>
      </c>
    </row>
    <row r="30" spans="1:3">
      <c r="A30" s="2">
        <f t="shared" si="1"/>
        <v>29</v>
      </c>
      <c r="B30" s="3" t="s">
        <v>17</v>
      </c>
      <c r="C30" s="2" t="str">
        <f t="shared" si="0"/>
        <v>0x1D: 'M',</v>
      </c>
    </row>
    <row r="31" spans="1:3">
      <c r="A31" s="2">
        <f t="shared" si="1"/>
        <v>30</v>
      </c>
      <c r="B31" s="3" t="s">
        <v>18</v>
      </c>
      <c r="C31" s="2" t="str">
        <f t="shared" si="0"/>
        <v>0x1E: 'N',</v>
      </c>
    </row>
    <row r="32" spans="1:3">
      <c r="A32" s="2">
        <f t="shared" si="1"/>
        <v>31</v>
      </c>
      <c r="B32" s="3" t="s">
        <v>19</v>
      </c>
      <c r="C32" s="2" t="str">
        <f t="shared" si="0"/>
        <v>0x1F: 'O',</v>
      </c>
    </row>
    <row r="33" spans="1:3">
      <c r="A33" s="2">
        <f t="shared" si="1"/>
        <v>32</v>
      </c>
      <c r="B33" s="3" t="s">
        <v>20</v>
      </c>
      <c r="C33" s="2" t="str">
        <f t="shared" si="0"/>
        <v>0x20: 'P',</v>
      </c>
    </row>
    <row r="34" spans="1:3">
      <c r="A34" s="2">
        <f t="shared" si="1"/>
        <v>33</v>
      </c>
      <c r="B34" s="3" t="s">
        <v>21</v>
      </c>
      <c r="C34" s="2" t="str">
        <f t="shared" si="0"/>
        <v>0x21: 'Q',</v>
      </c>
    </row>
    <row r="35" spans="1:3">
      <c r="A35" s="2">
        <f t="shared" si="1"/>
        <v>34</v>
      </c>
      <c r="B35" s="3" t="s">
        <v>22</v>
      </c>
      <c r="C35" s="2" t="str">
        <f t="shared" si="0"/>
        <v>0x22: 'R',</v>
      </c>
    </row>
    <row r="36" spans="1:3">
      <c r="A36" s="2">
        <f t="shared" si="1"/>
        <v>35</v>
      </c>
      <c r="B36" s="3" t="s">
        <v>23</v>
      </c>
      <c r="C36" s="2" t="str">
        <f t="shared" si="0"/>
        <v>0x23: 'S',</v>
      </c>
    </row>
    <row r="37" spans="1:3">
      <c r="A37" s="2">
        <f t="shared" si="1"/>
        <v>36</v>
      </c>
      <c r="B37" s="3" t="s">
        <v>24</v>
      </c>
      <c r="C37" s="2" t="str">
        <f t="shared" si="0"/>
        <v>0x24: 'T',</v>
      </c>
    </row>
    <row r="38" spans="1:3">
      <c r="A38" s="2">
        <f t="shared" si="1"/>
        <v>37</v>
      </c>
      <c r="B38" s="3" t="s">
        <v>25</v>
      </c>
      <c r="C38" s="2" t="str">
        <f t="shared" si="0"/>
        <v>0x25: 'U',</v>
      </c>
    </row>
    <row r="39" spans="1:3">
      <c r="A39" s="2">
        <f t="shared" si="1"/>
        <v>38</v>
      </c>
      <c r="B39" s="3" t="s">
        <v>26</v>
      </c>
      <c r="C39" s="2" t="str">
        <f t="shared" si="0"/>
        <v>0x26: 'V',</v>
      </c>
    </row>
    <row r="40" spans="1:3">
      <c r="A40" s="2">
        <f t="shared" si="1"/>
        <v>39</v>
      </c>
      <c r="B40" s="3" t="s">
        <v>27</v>
      </c>
      <c r="C40" s="2" t="str">
        <f t="shared" si="0"/>
        <v>0x27: 'W',</v>
      </c>
    </row>
    <row r="41" spans="1:3">
      <c r="A41" s="2">
        <f t="shared" si="1"/>
        <v>40</v>
      </c>
      <c r="B41" s="3" t="s">
        <v>28</v>
      </c>
      <c r="C41" s="2" t="str">
        <f t="shared" si="0"/>
        <v>0x28: 'X',</v>
      </c>
    </row>
    <row r="42" spans="1:3">
      <c r="A42" s="2">
        <f t="shared" si="1"/>
        <v>41</v>
      </c>
      <c r="B42" s="3" t="s">
        <v>29</v>
      </c>
      <c r="C42" s="2" t="str">
        <f t="shared" si="0"/>
        <v>0x29: 'Y',</v>
      </c>
    </row>
    <row r="43" spans="1:3">
      <c r="A43" s="2">
        <f t="shared" si="1"/>
        <v>42</v>
      </c>
      <c r="B43" s="3" t="s">
        <v>34</v>
      </c>
      <c r="C43" s="2" t="str">
        <f t="shared" si="0"/>
        <v>0x2A: 'Z',</v>
      </c>
    </row>
    <row r="44" spans="1:3">
      <c r="A44" s="5">
        <f>A43+1</f>
        <v>43</v>
      </c>
      <c r="B44" s="9" t="s">
        <v>36</v>
      </c>
      <c r="C44" s="5" t="str">
        <f>"0x"&amp;DEC2HEX(A44)&amp;": ' ',"</f>
        <v>0x2B: ' ',</v>
      </c>
    </row>
    <row r="45" spans="1:3">
      <c r="A45" s="2">
        <f>A44+1</f>
        <v>44</v>
      </c>
      <c r="B45" s="4" t="s">
        <v>35</v>
      </c>
      <c r="C45" s="2" t="str">
        <f t="shared" si="0"/>
        <v>0x2C: ''',</v>
      </c>
    </row>
    <row r="46" spans="1:3">
      <c r="A46" s="2">
        <f t="shared" ref="A46:A109" si="2">A45+1</f>
        <v>45</v>
      </c>
      <c r="B46" s="3" t="s">
        <v>30</v>
      </c>
      <c r="C46" s="2" t="str">
        <f t="shared" si="0"/>
        <v>0x2D: '-',</v>
      </c>
    </row>
    <row r="47" spans="1:3">
      <c r="A47" s="2">
        <f t="shared" si="2"/>
        <v>46</v>
      </c>
      <c r="B47" s="3" t="s">
        <v>31</v>
      </c>
      <c r="C47" s="2" t="str">
        <f t="shared" si="0"/>
        <v>0x2E: '_',</v>
      </c>
    </row>
    <row r="48" spans="1:3">
      <c r="A48" s="2">
        <f t="shared" si="2"/>
        <v>47</v>
      </c>
      <c r="B48" s="3" t="s">
        <v>32</v>
      </c>
      <c r="C48" s="2" t="str">
        <f t="shared" si="0"/>
        <v>0x2F: '*',</v>
      </c>
    </row>
    <row r="49" spans="1:7">
      <c r="A49" s="2">
        <f t="shared" si="2"/>
        <v>48</v>
      </c>
      <c r="B49" s="6" t="s">
        <v>33</v>
      </c>
      <c r="C49" s="2" t="str">
        <f>"0x"&amp;DEC2HEX(A49)&amp;": '"&amp;TRIM(B49)&amp;"',"</f>
        <v>0x30: 'AC POWER',</v>
      </c>
    </row>
    <row r="50" spans="1:7">
      <c r="A50" s="2">
        <f t="shared" si="2"/>
        <v>49</v>
      </c>
      <c r="B50" s="6" t="s">
        <v>88</v>
      </c>
      <c r="C50" s="2" t="str">
        <f t="shared" ref="C50:C113" si="3">"0x"&amp;DEC2HEX(A50)&amp;": '"&amp;TRIM(B50)&amp;"',"</f>
        <v>0x31: 'ACCESS',</v>
      </c>
    </row>
    <row r="51" spans="1:7">
      <c r="A51" s="2">
        <f t="shared" si="2"/>
        <v>50</v>
      </c>
      <c r="B51" s="6" t="s">
        <v>75</v>
      </c>
      <c r="C51" s="2" t="str">
        <f t="shared" si="3"/>
        <v>0x32: 'ACCOUNT',</v>
      </c>
      <c r="F51" s="2" t="str">
        <f>LEFT(G51, FIND(" ",G51))</f>
        <v xml:space="preserve">ACCESS </v>
      </c>
      <c r="G51" s="1" t="s">
        <v>37</v>
      </c>
    </row>
    <row r="52" spans="1:7">
      <c r="A52" s="2">
        <f t="shared" si="2"/>
        <v>51</v>
      </c>
      <c r="B52" s="6" t="s">
        <v>89</v>
      </c>
      <c r="C52" s="2" t="str">
        <f t="shared" si="3"/>
        <v>0x33: 'ALARM',</v>
      </c>
      <c r="F52" s="2" t="s">
        <v>75</v>
      </c>
      <c r="G52"/>
    </row>
    <row r="53" spans="1:7">
      <c r="A53" s="2">
        <f t="shared" si="2"/>
        <v>52</v>
      </c>
      <c r="B53" s="6" t="s">
        <v>90</v>
      </c>
      <c r="C53" s="2" t="str">
        <f t="shared" si="3"/>
        <v>0x34: 'ALL',</v>
      </c>
      <c r="F53" s="2" t="str">
        <f t="shared" ref="F53:F99" si="4">LEFT(G53, FIND(" ",G53))</f>
        <v xml:space="preserve">ALARM </v>
      </c>
      <c r="G53" s="1" t="s">
        <v>38</v>
      </c>
    </row>
    <row r="54" spans="1:7">
      <c r="A54" s="2">
        <f t="shared" si="2"/>
        <v>53</v>
      </c>
      <c r="B54" s="6" t="s">
        <v>91</v>
      </c>
      <c r="C54" s="2" t="str">
        <f t="shared" si="3"/>
        <v>0x35: 'ARM',</v>
      </c>
      <c r="F54" s="2" t="str">
        <f t="shared" si="4"/>
        <v xml:space="preserve">ALL </v>
      </c>
      <c r="G54" s="1" t="s">
        <v>39</v>
      </c>
    </row>
    <row r="55" spans="1:7">
      <c r="A55" s="2">
        <f t="shared" si="2"/>
        <v>54</v>
      </c>
      <c r="B55" s="6" t="s">
        <v>92</v>
      </c>
      <c r="C55" s="2" t="str">
        <f t="shared" si="3"/>
        <v>0x36: 'ARMING',</v>
      </c>
      <c r="F55" s="2" t="str">
        <f t="shared" si="4"/>
        <v xml:space="preserve">ARM </v>
      </c>
      <c r="G55" s="1" t="s">
        <v>40</v>
      </c>
    </row>
    <row r="56" spans="1:7">
      <c r="A56" s="2">
        <f t="shared" si="2"/>
        <v>55</v>
      </c>
      <c r="B56" s="6" t="s">
        <v>93</v>
      </c>
      <c r="C56" s="2" t="str">
        <f t="shared" si="3"/>
        <v>0x37: 'AREA',</v>
      </c>
      <c r="F56" s="2" t="str">
        <f t="shared" si="4"/>
        <v xml:space="preserve">ARMING </v>
      </c>
      <c r="G56" s="1" t="s">
        <v>41</v>
      </c>
    </row>
    <row r="57" spans="1:7">
      <c r="A57" s="2">
        <f t="shared" si="2"/>
        <v>56</v>
      </c>
      <c r="B57" s="6" t="s">
        <v>94</v>
      </c>
      <c r="C57" s="2" t="str">
        <f t="shared" si="3"/>
        <v>0x38: 'ATTIC',</v>
      </c>
      <c r="F57" s="2" t="str">
        <f t="shared" si="4"/>
        <v xml:space="preserve">AREA </v>
      </c>
      <c r="G57" s="1" t="s">
        <v>42</v>
      </c>
    </row>
    <row r="58" spans="1:7">
      <c r="A58" s="2">
        <f t="shared" si="2"/>
        <v>57</v>
      </c>
      <c r="B58" s="6" t="s">
        <v>95</v>
      </c>
      <c r="C58" s="2" t="str">
        <f t="shared" si="3"/>
        <v>0x39: 'AUTO',</v>
      </c>
      <c r="F58" s="2" t="str">
        <f t="shared" si="4"/>
        <v xml:space="preserve">ATTIC </v>
      </c>
      <c r="G58" s="1" t="s">
        <v>43</v>
      </c>
    </row>
    <row r="59" spans="1:7">
      <c r="A59" s="2">
        <f t="shared" si="2"/>
        <v>58</v>
      </c>
      <c r="B59" s="6" t="s">
        <v>96</v>
      </c>
      <c r="C59" s="2" t="str">
        <f t="shared" si="3"/>
        <v>0x3A: 'AUXILIARY',</v>
      </c>
      <c r="F59" s="2" t="str">
        <f t="shared" si="4"/>
        <v xml:space="preserve">AUTO </v>
      </c>
      <c r="G59" s="1" t="s">
        <v>44</v>
      </c>
    </row>
    <row r="60" spans="1:7">
      <c r="A60" s="2">
        <f t="shared" si="2"/>
        <v>59</v>
      </c>
      <c r="B60" s="6" t="s">
        <v>97</v>
      </c>
      <c r="C60" s="2" t="str">
        <f t="shared" si="3"/>
        <v>0x3B: 'AWAY',</v>
      </c>
      <c r="F60" s="2" t="str">
        <f t="shared" si="4"/>
        <v xml:space="preserve">AUXILIARY </v>
      </c>
      <c r="G60" s="1" t="s">
        <v>45</v>
      </c>
    </row>
    <row r="61" spans="1:7">
      <c r="A61" s="2">
        <f t="shared" si="2"/>
        <v>60</v>
      </c>
      <c r="B61" s="6" t="s">
        <v>98</v>
      </c>
      <c r="C61" s="2" t="str">
        <f t="shared" si="3"/>
        <v>0x3C: 'BACK',</v>
      </c>
      <c r="F61" s="2" t="str">
        <f t="shared" si="4"/>
        <v xml:space="preserve">AWAY </v>
      </c>
      <c r="G61" s="1" t="s">
        <v>46</v>
      </c>
    </row>
    <row r="62" spans="1:7">
      <c r="A62" s="2">
        <f t="shared" si="2"/>
        <v>61</v>
      </c>
      <c r="B62" s="6" t="s">
        <v>99</v>
      </c>
      <c r="C62" s="2" t="str">
        <f t="shared" si="3"/>
        <v>0x3D: 'BATTERY',</v>
      </c>
      <c r="F62" s="2" t="str">
        <f t="shared" si="4"/>
        <v xml:space="preserve">BACK </v>
      </c>
      <c r="G62" s="1" t="s">
        <v>47</v>
      </c>
    </row>
    <row r="63" spans="1:7">
      <c r="A63" s="2">
        <f t="shared" si="2"/>
        <v>62</v>
      </c>
      <c r="B63" s="6" t="s">
        <v>79</v>
      </c>
      <c r="C63" s="2" t="str">
        <f t="shared" si="3"/>
        <v>0x3E: 'BEDROOM',</v>
      </c>
      <c r="F63" s="2" t="str">
        <f t="shared" si="4"/>
        <v xml:space="preserve">BATTERY </v>
      </c>
      <c r="G63" s="1" t="s">
        <v>48</v>
      </c>
    </row>
    <row r="64" spans="1:7">
      <c r="A64" s="2">
        <f t="shared" si="2"/>
        <v>63</v>
      </c>
      <c r="B64" s="6" t="s">
        <v>100</v>
      </c>
      <c r="C64" s="2" t="str">
        <f t="shared" si="3"/>
        <v>0x3F: 'BEEPS',</v>
      </c>
      <c r="F64" s="2" t="s">
        <v>79</v>
      </c>
      <c r="G64" s="1"/>
    </row>
    <row r="65" spans="1:7">
      <c r="A65" s="2">
        <f t="shared" si="2"/>
        <v>64</v>
      </c>
      <c r="B65" s="6" t="s">
        <v>101</v>
      </c>
      <c r="C65" s="2" t="str">
        <f t="shared" si="3"/>
        <v>0x40: 'BOTTOM',</v>
      </c>
      <c r="F65" s="2" t="str">
        <f t="shared" si="4"/>
        <v xml:space="preserve">BEEPS </v>
      </c>
      <c r="G65" s="1" t="s">
        <v>49</v>
      </c>
    </row>
    <row r="66" spans="1:7">
      <c r="A66" s="2">
        <f t="shared" si="2"/>
        <v>65</v>
      </c>
      <c r="B66" s="6" t="s">
        <v>76</v>
      </c>
      <c r="C66" s="2" t="str">
        <f t="shared" si="3"/>
        <v>0x41: 'BREEZEWAY',</v>
      </c>
      <c r="F66" s="2" t="str">
        <f t="shared" si="4"/>
        <v xml:space="preserve">BOTTOM </v>
      </c>
      <c r="G66" s="1" t="s">
        <v>50</v>
      </c>
    </row>
    <row r="67" spans="1:7">
      <c r="A67" s="2">
        <f t="shared" si="2"/>
        <v>66</v>
      </c>
      <c r="B67" s="6" t="s">
        <v>77</v>
      </c>
      <c r="C67" s="2" t="str">
        <f t="shared" si="3"/>
        <v>0x42: 'BASEMENT',</v>
      </c>
      <c r="F67" s="2" t="s">
        <v>76</v>
      </c>
      <c r="G67" s="1"/>
    </row>
    <row r="68" spans="1:7">
      <c r="A68" s="2">
        <f t="shared" si="2"/>
        <v>67</v>
      </c>
      <c r="B68" s="6" t="s">
        <v>78</v>
      </c>
      <c r="C68" s="2" t="str">
        <f t="shared" si="3"/>
        <v>0x43: 'BATHROOM',</v>
      </c>
      <c r="F68" s="2" t="s">
        <v>77</v>
      </c>
      <c r="G68" s="1"/>
    </row>
    <row r="69" spans="1:7">
      <c r="A69" s="2">
        <f t="shared" si="2"/>
        <v>68</v>
      </c>
      <c r="B69" s="6" t="s">
        <v>102</v>
      </c>
      <c r="C69" s="2" t="str">
        <f t="shared" si="3"/>
        <v>0x44: 'BUS',</v>
      </c>
      <c r="F69" s="2" t="s">
        <v>78</v>
      </c>
      <c r="G69" s="1"/>
    </row>
    <row r="70" spans="1:7">
      <c r="A70" s="2">
        <f t="shared" si="2"/>
        <v>69</v>
      </c>
      <c r="B70" s="6" t="s">
        <v>103</v>
      </c>
      <c r="C70" s="2" t="str">
        <f t="shared" si="3"/>
        <v>0x45: 'BYPASS',</v>
      </c>
      <c r="F70" s="2" t="str">
        <f t="shared" si="4"/>
        <v xml:space="preserve">BUS </v>
      </c>
      <c r="G70" s="1" t="s">
        <v>51</v>
      </c>
    </row>
    <row r="71" spans="1:7">
      <c r="A71" s="2">
        <f t="shared" si="2"/>
        <v>70</v>
      </c>
      <c r="B71" s="6" t="s">
        <v>104</v>
      </c>
      <c r="C71" s="2" t="str">
        <f t="shared" si="3"/>
        <v>0x46: 'BYPASSED',</v>
      </c>
      <c r="F71" s="2" t="str">
        <f t="shared" si="4"/>
        <v xml:space="preserve">BYPASS </v>
      </c>
      <c r="G71" s="1" t="s">
        <v>52</v>
      </c>
    </row>
    <row r="72" spans="1:7">
      <c r="A72" s="2">
        <f t="shared" si="2"/>
        <v>71</v>
      </c>
      <c r="B72" s="6" t="s">
        <v>105</v>
      </c>
      <c r="C72" s="2" t="str">
        <f t="shared" si="3"/>
        <v>0x47: 'CABINET',</v>
      </c>
      <c r="F72" s="2" t="str">
        <f t="shared" si="4"/>
        <v xml:space="preserve">BYPASSED </v>
      </c>
      <c r="G72" s="1" t="s">
        <v>53</v>
      </c>
    </row>
    <row r="73" spans="1:7">
      <c r="A73" s="2">
        <f t="shared" si="2"/>
        <v>72</v>
      </c>
      <c r="B73" s="6" t="s">
        <v>80</v>
      </c>
      <c r="C73" s="2" t="str">
        <f t="shared" si="3"/>
        <v>0x48: 'CANCELED',</v>
      </c>
      <c r="F73" s="2" t="str">
        <f t="shared" si="4"/>
        <v xml:space="preserve">CABINET </v>
      </c>
      <c r="G73" s="1" t="s">
        <v>54</v>
      </c>
    </row>
    <row r="74" spans="1:7">
      <c r="A74" s="2">
        <f t="shared" si="2"/>
        <v>73</v>
      </c>
      <c r="B74" s="6" t="s">
        <v>106</v>
      </c>
      <c r="C74" s="2" t="str">
        <f t="shared" si="3"/>
        <v>0x49: 'CARPET',</v>
      </c>
      <c r="F74" s="2" t="s">
        <v>80</v>
      </c>
      <c r="G74" s="1"/>
    </row>
    <row r="75" spans="1:7">
      <c r="A75" s="2">
        <f t="shared" si="2"/>
        <v>74</v>
      </c>
      <c r="B75" s="6" t="s">
        <v>107</v>
      </c>
      <c r="C75" s="2" t="str">
        <f t="shared" si="3"/>
        <v>0x4A: 'CHIME',</v>
      </c>
      <c r="F75" s="2" t="str">
        <f t="shared" si="4"/>
        <v xml:space="preserve">CARPET </v>
      </c>
      <c r="G75" s="1" t="s">
        <v>55</v>
      </c>
    </row>
    <row r="76" spans="1:7">
      <c r="A76" s="2">
        <f t="shared" si="2"/>
        <v>75</v>
      </c>
      <c r="B76" s="6" t="s">
        <v>108</v>
      </c>
      <c r="C76" s="2" t="str">
        <f t="shared" si="3"/>
        <v>0x4B: 'CLOSET',</v>
      </c>
      <c r="F76" s="2" t="str">
        <f t="shared" si="4"/>
        <v xml:space="preserve">CHIME </v>
      </c>
      <c r="G76" s="1" t="s">
        <v>56</v>
      </c>
    </row>
    <row r="77" spans="1:7">
      <c r="A77" s="2">
        <f t="shared" si="2"/>
        <v>76</v>
      </c>
      <c r="B77" s="6" t="s">
        <v>109</v>
      </c>
      <c r="C77" s="2" t="str">
        <f t="shared" si="3"/>
        <v>0x4C: 'CLOSING',</v>
      </c>
      <c r="F77" s="2" t="str">
        <f t="shared" si="4"/>
        <v xml:space="preserve">CLOSET </v>
      </c>
      <c r="G77" s="1" t="s">
        <v>57</v>
      </c>
    </row>
    <row r="78" spans="1:7">
      <c r="A78" s="2">
        <f t="shared" si="2"/>
        <v>77</v>
      </c>
      <c r="B78" s="6" t="s">
        <v>110</v>
      </c>
      <c r="C78" s="2" t="str">
        <f t="shared" si="3"/>
        <v>0x4D: 'CODE',</v>
      </c>
      <c r="F78" s="2" t="str">
        <f t="shared" si="4"/>
        <v xml:space="preserve">CLOSING </v>
      </c>
      <c r="G78" s="1" t="s">
        <v>58</v>
      </c>
    </row>
    <row r="79" spans="1:7">
      <c r="A79" s="2">
        <f t="shared" si="2"/>
        <v>78</v>
      </c>
      <c r="B79" s="6" t="s">
        <v>81</v>
      </c>
      <c r="C79" s="2" t="str">
        <f t="shared" si="3"/>
        <v>0x4E: 'CONTROL',</v>
      </c>
      <c r="F79" s="2" t="str">
        <f t="shared" si="4"/>
        <v xml:space="preserve">CODE </v>
      </c>
      <c r="G79" s="1" t="s">
        <v>59</v>
      </c>
    </row>
    <row r="80" spans="1:7">
      <c r="A80" s="2">
        <f t="shared" si="2"/>
        <v>79</v>
      </c>
      <c r="B80" s="6" t="s">
        <v>111</v>
      </c>
      <c r="C80" s="2" t="str">
        <f t="shared" si="3"/>
        <v>0x4F: 'CPU',</v>
      </c>
      <c r="F80" s="2" t="s">
        <v>81</v>
      </c>
      <c r="G80" s="1"/>
    </row>
    <row r="81" spans="1:7">
      <c r="A81" s="2">
        <f t="shared" si="2"/>
        <v>80</v>
      </c>
      <c r="B81" s="6" t="s">
        <v>112</v>
      </c>
      <c r="C81" s="2" t="str">
        <f t="shared" si="3"/>
        <v>0x50: 'DEGREES',</v>
      </c>
      <c r="F81" s="2" t="str">
        <f t="shared" si="4"/>
        <v xml:space="preserve">CPU </v>
      </c>
      <c r="G81" s="1" t="s">
        <v>60</v>
      </c>
    </row>
    <row r="82" spans="1:7">
      <c r="A82" s="2">
        <f t="shared" si="2"/>
        <v>81</v>
      </c>
      <c r="B82" s="6" t="s">
        <v>113</v>
      </c>
      <c r="C82" s="2" t="str">
        <f t="shared" si="3"/>
        <v>0x51: 'DEN',</v>
      </c>
      <c r="F82" s="2" t="str">
        <f t="shared" si="4"/>
        <v xml:space="preserve">DEGREES </v>
      </c>
      <c r="G82" s="1" t="s">
        <v>61</v>
      </c>
    </row>
    <row r="83" spans="1:7">
      <c r="A83" s="2">
        <f t="shared" si="2"/>
        <v>82</v>
      </c>
      <c r="B83" s="6" t="s">
        <v>114</v>
      </c>
      <c r="C83" s="2" t="str">
        <f t="shared" si="3"/>
        <v>0x52: 'DESK',</v>
      </c>
      <c r="F83" s="2" t="str">
        <f t="shared" si="4"/>
        <v xml:space="preserve">DEN </v>
      </c>
      <c r="G83" s="1" t="s">
        <v>62</v>
      </c>
    </row>
    <row r="84" spans="1:7">
      <c r="A84" s="2">
        <f t="shared" si="2"/>
        <v>83</v>
      </c>
      <c r="B84" s="6" t="s">
        <v>115</v>
      </c>
      <c r="C84" s="2" t="str">
        <f t="shared" si="3"/>
        <v>0x53: 'DELAY',</v>
      </c>
      <c r="F84" s="2" t="str">
        <f t="shared" si="4"/>
        <v xml:space="preserve">DESK </v>
      </c>
      <c r="G84" s="1" t="s">
        <v>63</v>
      </c>
    </row>
    <row r="85" spans="1:7">
      <c r="A85" s="2">
        <f t="shared" si="2"/>
        <v>84</v>
      </c>
      <c r="B85" s="6" t="s">
        <v>116</v>
      </c>
      <c r="C85" s="2" t="str">
        <f t="shared" si="3"/>
        <v>0x54: 'DELETE',</v>
      </c>
      <c r="F85" s="2" t="str">
        <f t="shared" si="4"/>
        <v xml:space="preserve">DELAY </v>
      </c>
      <c r="G85" s="1" t="s">
        <v>64</v>
      </c>
    </row>
    <row r="86" spans="1:7">
      <c r="A86" s="2">
        <f t="shared" si="2"/>
        <v>85</v>
      </c>
      <c r="B86" s="6" t="s">
        <v>117</v>
      </c>
      <c r="C86" s="2" t="str">
        <f t="shared" si="3"/>
        <v>0x55: 'DINING',</v>
      </c>
      <c r="F86" s="2" t="str">
        <f t="shared" si="4"/>
        <v xml:space="preserve">DELETE </v>
      </c>
      <c r="G86" s="1" t="s">
        <v>65</v>
      </c>
    </row>
    <row r="87" spans="1:7">
      <c r="A87" s="2">
        <f t="shared" si="2"/>
        <v>86</v>
      </c>
      <c r="B87" s="6" t="s">
        <v>118</v>
      </c>
      <c r="C87" s="2" t="str">
        <f t="shared" si="3"/>
        <v>0x56: 'DIRECT',</v>
      </c>
      <c r="F87" s="2" t="str">
        <f t="shared" si="4"/>
        <v xml:space="preserve">DINING </v>
      </c>
      <c r="G87" s="1" t="s">
        <v>66</v>
      </c>
    </row>
    <row r="88" spans="1:7">
      <c r="A88" s="2">
        <f t="shared" si="2"/>
        <v>87</v>
      </c>
      <c r="B88" s="6" t="s">
        <v>119</v>
      </c>
      <c r="C88" s="2" t="str">
        <f t="shared" si="3"/>
        <v>0x57: 'DOOR',</v>
      </c>
      <c r="F88" s="2" t="str">
        <f t="shared" si="4"/>
        <v xml:space="preserve">DIRECT </v>
      </c>
      <c r="G88" s="1" t="s">
        <v>67</v>
      </c>
    </row>
    <row r="89" spans="1:7">
      <c r="A89" s="2">
        <f t="shared" si="2"/>
        <v>88</v>
      </c>
      <c r="B89" s="6" t="s">
        <v>120</v>
      </c>
      <c r="C89" s="2" t="str">
        <f t="shared" si="3"/>
        <v>0x58: 'DOWN',</v>
      </c>
      <c r="F89" s="2" t="str">
        <f t="shared" si="4"/>
        <v xml:space="preserve">DOOR </v>
      </c>
      <c r="G89" s="1" t="s">
        <v>68</v>
      </c>
    </row>
    <row r="90" spans="1:7">
      <c r="A90" s="2">
        <f t="shared" si="2"/>
        <v>89</v>
      </c>
      <c r="B90" s="6" t="s">
        <v>85</v>
      </c>
      <c r="C90" s="2" t="str">
        <f t="shared" si="3"/>
        <v>0x59: 'DOWNLOAD',</v>
      </c>
      <c r="F90" s="2" t="str">
        <f t="shared" si="4"/>
        <v xml:space="preserve">DOWN </v>
      </c>
      <c r="G90" s="1" t="s">
        <v>69</v>
      </c>
    </row>
    <row r="91" spans="1:7">
      <c r="A91" s="2">
        <f t="shared" si="2"/>
        <v>90</v>
      </c>
      <c r="B91" s="6" t="s">
        <v>86</v>
      </c>
      <c r="C91" s="2" t="str">
        <f t="shared" si="3"/>
        <v>0x5A: 'DOWNSTAIRS',</v>
      </c>
      <c r="F91" s="2" t="s">
        <v>85</v>
      </c>
      <c r="G91" s="1"/>
    </row>
    <row r="92" spans="1:7">
      <c r="A92" s="2">
        <f t="shared" si="2"/>
        <v>91</v>
      </c>
      <c r="B92" s="6" t="s">
        <v>87</v>
      </c>
      <c r="C92" s="2" t="str">
        <f t="shared" si="3"/>
        <v>0x5B: 'DRAWER',</v>
      </c>
      <c r="F92" s="2" t="s">
        <v>86</v>
      </c>
      <c r="G92" s="1"/>
    </row>
    <row r="93" spans="1:7">
      <c r="A93" s="2">
        <f t="shared" si="2"/>
        <v>92</v>
      </c>
      <c r="B93" s="6" t="s">
        <v>121</v>
      </c>
      <c r="C93" s="2" t="str">
        <f t="shared" si="3"/>
        <v>0x5C: 'DISPLAY',</v>
      </c>
      <c r="F93" s="2" t="s">
        <v>87</v>
      </c>
      <c r="G93"/>
    </row>
    <row r="94" spans="1:7">
      <c r="A94" s="2">
        <f t="shared" si="2"/>
        <v>93</v>
      </c>
      <c r="B94" s="6" t="s">
        <v>122</v>
      </c>
      <c r="C94" s="2" t="str">
        <f t="shared" si="3"/>
        <v>0x5D: 'DURESS',</v>
      </c>
      <c r="F94" s="2" t="str">
        <f t="shared" si="4"/>
        <v xml:space="preserve">DISPLAY </v>
      </c>
      <c r="G94" s="1" t="s">
        <v>70</v>
      </c>
    </row>
    <row r="95" spans="1:7">
      <c r="A95" s="2">
        <f t="shared" si="2"/>
        <v>94</v>
      </c>
      <c r="B95" s="6" t="s">
        <v>123</v>
      </c>
      <c r="C95" s="2" t="str">
        <f t="shared" si="3"/>
        <v>0x5E: 'EAST',</v>
      </c>
      <c r="F95" s="2" t="str">
        <f t="shared" si="4"/>
        <v xml:space="preserve">DURESS </v>
      </c>
      <c r="G95" s="1" t="s">
        <v>71</v>
      </c>
    </row>
    <row r="96" spans="1:7">
      <c r="A96" s="2">
        <f t="shared" si="2"/>
        <v>95</v>
      </c>
      <c r="B96" s="6" t="s">
        <v>82</v>
      </c>
      <c r="C96" s="2" t="str">
        <f t="shared" si="3"/>
        <v>0x5F: 'ENERGY SAVER',</v>
      </c>
      <c r="F96" s="2" t="str">
        <f t="shared" si="4"/>
        <v xml:space="preserve">EAST </v>
      </c>
      <c r="G96" s="1" t="s">
        <v>72</v>
      </c>
    </row>
    <row r="97" spans="1:7">
      <c r="A97" s="2">
        <f t="shared" si="2"/>
        <v>96</v>
      </c>
      <c r="B97" s="6" t="s">
        <v>83</v>
      </c>
      <c r="C97" s="2" t="str">
        <f t="shared" si="3"/>
        <v>0x60: 'ENTER',</v>
      </c>
      <c r="F97" s="2" t="s">
        <v>82</v>
      </c>
      <c r="G97" s="1" t="s">
        <v>73</v>
      </c>
    </row>
    <row r="98" spans="1:7">
      <c r="A98" s="2">
        <f t="shared" si="2"/>
        <v>97</v>
      </c>
      <c r="B98" s="6" t="s">
        <v>124</v>
      </c>
      <c r="C98" s="2" t="str">
        <f t="shared" si="3"/>
        <v>0x61: 'ENTRY',</v>
      </c>
      <c r="F98" s="2" t="s">
        <v>83</v>
      </c>
      <c r="G98"/>
    </row>
    <row r="99" spans="1:7">
      <c r="A99" s="2">
        <f t="shared" si="2"/>
        <v>98</v>
      </c>
      <c r="B99" s="6" t="s">
        <v>84</v>
      </c>
      <c r="C99" s="2" t="str">
        <f t="shared" si="3"/>
        <v>0x62: 'ERROR',</v>
      </c>
      <c r="F99" s="2" t="str">
        <f t="shared" si="4"/>
        <v xml:space="preserve">ENTRY </v>
      </c>
      <c r="G99" s="1" t="s">
        <v>74</v>
      </c>
    </row>
    <row r="100" spans="1:7">
      <c r="A100" s="2">
        <f t="shared" si="2"/>
        <v>99</v>
      </c>
      <c r="B100" s="2" t="s">
        <v>127</v>
      </c>
      <c r="C100" s="2" t="str">
        <f t="shared" si="3"/>
        <v>0x63: 'EXIT',</v>
      </c>
      <c r="F100" s="2" t="s">
        <v>84</v>
      </c>
    </row>
    <row r="101" spans="1:7">
      <c r="A101" s="2">
        <f t="shared" si="2"/>
        <v>100</v>
      </c>
      <c r="B101" s="2" t="s">
        <v>136</v>
      </c>
      <c r="C101" s="2" t="str">
        <f t="shared" si="3"/>
        <v>0x64: 'FAIL',</v>
      </c>
      <c r="F101" s="1" t="s">
        <v>127</v>
      </c>
    </row>
    <row r="102" spans="1:7">
      <c r="A102" s="2">
        <f t="shared" si="2"/>
        <v>101</v>
      </c>
      <c r="B102" s="6" t="s">
        <v>137</v>
      </c>
      <c r="C102" s="2" t="str">
        <f t="shared" si="3"/>
        <v>0x65: 'FAILURE',</v>
      </c>
      <c r="F102" s="1" t="s">
        <v>128</v>
      </c>
    </row>
    <row r="103" spans="1:7">
      <c r="A103" s="2">
        <f t="shared" si="2"/>
        <v>102</v>
      </c>
      <c r="B103" s="6" t="s">
        <v>138</v>
      </c>
      <c r="C103" s="2" t="str">
        <f t="shared" si="3"/>
        <v>0x66: 'FAMILY',</v>
      </c>
      <c r="F103"/>
    </row>
    <row r="104" spans="1:7">
      <c r="A104" s="2">
        <f t="shared" si="2"/>
        <v>103</v>
      </c>
      <c r="B104" s="6" t="s">
        <v>139</v>
      </c>
      <c r="C104" s="2" t="str">
        <f t="shared" si="3"/>
        <v>0x67: 'FEATURES',</v>
      </c>
      <c r="F104" s="1" t="s">
        <v>129</v>
      </c>
    </row>
    <row r="105" spans="1:7">
      <c r="A105" s="2">
        <f t="shared" si="2"/>
        <v>104</v>
      </c>
      <c r="B105" s="2" t="s">
        <v>140</v>
      </c>
      <c r="C105" s="2" t="str">
        <f t="shared" si="3"/>
        <v>0x68: 'FIRE',</v>
      </c>
      <c r="F105"/>
    </row>
    <row r="106" spans="1:7">
      <c r="A106" s="2">
        <f t="shared" si="2"/>
        <v>105</v>
      </c>
      <c r="B106" s="6" t="s">
        <v>141</v>
      </c>
      <c r="C106" s="2" t="str">
        <f t="shared" si="3"/>
        <v>0x69: 'FIRST',</v>
      </c>
      <c r="F106" s="1" t="s">
        <v>130</v>
      </c>
    </row>
    <row r="107" spans="1:7">
      <c r="A107" s="2">
        <f t="shared" si="2"/>
        <v>106</v>
      </c>
      <c r="B107" s="6" t="s">
        <v>142</v>
      </c>
      <c r="C107" s="2" t="str">
        <f t="shared" si="3"/>
        <v>0x6A: 'FLOOR',</v>
      </c>
      <c r="F107" s="1" t="s">
        <v>131</v>
      </c>
    </row>
    <row r="108" spans="1:7">
      <c r="A108" s="2">
        <f t="shared" si="2"/>
        <v>107</v>
      </c>
      <c r="B108" s="6" t="s">
        <v>143</v>
      </c>
      <c r="C108" s="2" t="str">
        <f t="shared" si="3"/>
        <v>0x6B: 'FORCE',</v>
      </c>
      <c r="F108"/>
    </row>
    <row r="109" spans="1:7">
      <c r="A109" s="2">
        <f t="shared" si="2"/>
        <v>108</v>
      </c>
      <c r="B109" s="6" t="s">
        <v>144</v>
      </c>
      <c r="C109" s="2" t="str">
        <f t="shared" si="3"/>
        <v>0x6C: 'FORMAT',</v>
      </c>
      <c r="F109" s="1" t="s">
        <v>132</v>
      </c>
    </row>
    <row r="110" spans="1:7">
      <c r="A110" s="2">
        <f t="shared" ref="A110:A173" si="5">A109+1</f>
        <v>109</v>
      </c>
      <c r="B110" s="6" t="s">
        <v>145</v>
      </c>
      <c r="C110" s="2" t="str">
        <f t="shared" si="3"/>
        <v>0x6D: 'FREEZE',</v>
      </c>
      <c r="F110" s="1" t="s">
        <v>133</v>
      </c>
    </row>
    <row r="111" spans="1:7">
      <c r="A111" s="2">
        <f t="shared" si="5"/>
        <v>110</v>
      </c>
      <c r="B111" s="6" t="s">
        <v>146</v>
      </c>
      <c r="C111" s="2" t="str">
        <f t="shared" si="3"/>
        <v>0x6E: 'FRONT',</v>
      </c>
      <c r="F111"/>
    </row>
    <row r="112" spans="1:7">
      <c r="A112" s="2">
        <f t="shared" si="5"/>
        <v>111</v>
      </c>
      <c r="B112" s="6" t="s">
        <v>147</v>
      </c>
      <c r="C112" s="2" t="str">
        <f t="shared" si="3"/>
        <v>0x6F: 'FURNACE',</v>
      </c>
      <c r="F112" s="1" t="s">
        <v>134</v>
      </c>
    </row>
    <row r="113" spans="1:6">
      <c r="A113" s="2">
        <f t="shared" si="5"/>
        <v>112</v>
      </c>
      <c r="B113" s="6" t="s">
        <v>148</v>
      </c>
      <c r="C113" s="2" t="str">
        <f t="shared" si="3"/>
        <v>0x70: 'GARGE',</v>
      </c>
      <c r="F113" s="1">
        <v>64</v>
      </c>
    </row>
    <row r="114" spans="1:6">
      <c r="A114" s="2">
        <f t="shared" si="5"/>
        <v>113</v>
      </c>
      <c r="B114" s="6" t="s">
        <v>149</v>
      </c>
      <c r="C114" s="2" t="str">
        <f t="shared" ref="C114:C177" si="6">"0x"&amp;DEC2HEX(A114)&amp;": '"&amp;TRIM(B114)&amp;"',"</f>
        <v>0x71: 'GALLERY',</v>
      </c>
      <c r="F114"/>
    </row>
    <row r="115" spans="1:6">
      <c r="A115" s="2">
        <f t="shared" si="5"/>
        <v>114</v>
      </c>
      <c r="B115" s="6" t="s">
        <v>150</v>
      </c>
      <c r="C115" s="2" t="str">
        <f t="shared" si="6"/>
        <v>0x72: 'GOODBYE',</v>
      </c>
      <c r="F115" s="1" t="s">
        <v>135</v>
      </c>
    </row>
    <row r="116" spans="1:6">
      <c r="A116" s="2">
        <f t="shared" si="5"/>
        <v>115</v>
      </c>
      <c r="B116" s="6" t="s">
        <v>151</v>
      </c>
      <c r="C116" s="2" t="str">
        <f t="shared" si="6"/>
        <v>0x73: 'GROUP',</v>
      </c>
    </row>
    <row r="117" spans="1:6">
      <c r="A117" s="2">
        <f t="shared" si="5"/>
        <v>116</v>
      </c>
      <c r="B117" s="6" t="s">
        <v>152</v>
      </c>
      <c r="C117" s="2" t="str">
        <f t="shared" si="6"/>
        <v>0x74: 'HALL',</v>
      </c>
    </row>
    <row r="118" spans="1:6">
      <c r="A118" s="2">
        <f t="shared" si="5"/>
        <v>117</v>
      </c>
      <c r="B118" s="6" t="s">
        <v>153</v>
      </c>
      <c r="C118" s="2" t="str">
        <f t="shared" si="6"/>
        <v>0x75: 'HEAT',</v>
      </c>
    </row>
    <row r="119" spans="1:6">
      <c r="A119" s="2">
        <f t="shared" si="5"/>
        <v>118</v>
      </c>
      <c r="B119" s="6" t="s">
        <v>154</v>
      </c>
      <c r="C119" s="2" t="str">
        <f t="shared" si="6"/>
        <v>0x76: 'HELLO',</v>
      </c>
    </row>
    <row r="120" spans="1:6">
      <c r="A120" s="2">
        <f t="shared" si="5"/>
        <v>119</v>
      </c>
      <c r="B120" s="6" t="s">
        <v>155</v>
      </c>
      <c r="C120" s="2" t="str">
        <f t="shared" si="6"/>
        <v>0x77: 'HELP',</v>
      </c>
    </row>
    <row r="121" spans="1:6">
      <c r="A121" s="2">
        <f t="shared" si="5"/>
        <v>120</v>
      </c>
      <c r="B121" s="6" t="s">
        <v>156</v>
      </c>
      <c r="C121" s="2" t="str">
        <f t="shared" si="6"/>
        <v>0x78: 'HIGH',</v>
      </c>
    </row>
    <row r="122" spans="1:6">
      <c r="A122" s="2">
        <f t="shared" si="5"/>
        <v>121</v>
      </c>
      <c r="B122" s="6" t="s">
        <v>157</v>
      </c>
      <c r="C122" s="2" t="str">
        <f t="shared" si="6"/>
        <v>0x79: 'HOURLY',</v>
      </c>
    </row>
    <row r="123" spans="1:6">
      <c r="A123" s="2">
        <f t="shared" si="5"/>
        <v>122</v>
      </c>
      <c r="B123" s="6" t="s">
        <v>158</v>
      </c>
      <c r="C123" s="2" t="str">
        <f t="shared" si="6"/>
        <v>0x7A: 'HOUSE',</v>
      </c>
    </row>
    <row r="124" spans="1:6">
      <c r="A124" s="2">
        <f t="shared" si="5"/>
        <v>123</v>
      </c>
      <c r="B124" s="6" t="s">
        <v>159</v>
      </c>
      <c r="C124" s="2" t="str">
        <f t="shared" si="6"/>
        <v>0x7B: 'IMMEDIATE',</v>
      </c>
    </row>
    <row r="125" spans="1:6">
      <c r="A125" s="2">
        <f t="shared" si="5"/>
        <v>124</v>
      </c>
      <c r="B125" s="6" t="s">
        <v>160</v>
      </c>
      <c r="C125" s="2" t="str">
        <f t="shared" si="6"/>
        <v>0x7C: 'IN SERVICE',</v>
      </c>
    </row>
    <row r="126" spans="1:6">
      <c r="A126" s="2">
        <f t="shared" si="5"/>
        <v>125</v>
      </c>
      <c r="B126" s="6" t="s">
        <v>168</v>
      </c>
      <c r="C126" s="2" t="str">
        <f t="shared" si="6"/>
        <v>0x7D: 'INTERIOR',</v>
      </c>
    </row>
    <row r="127" spans="1:6">
      <c r="A127" s="2">
        <f t="shared" si="5"/>
        <v>126</v>
      </c>
      <c r="B127" s="6" t="s">
        <v>169</v>
      </c>
      <c r="C127" s="2" t="str">
        <f t="shared" si="6"/>
        <v>0x7E: 'INTRUSION',</v>
      </c>
    </row>
    <row r="128" spans="1:6">
      <c r="A128" s="2">
        <f t="shared" si="5"/>
        <v>127</v>
      </c>
      <c r="B128" s="6" t="s">
        <v>161</v>
      </c>
      <c r="C128" s="2" t="str">
        <f t="shared" si="6"/>
        <v>0x7F: 'INVALID',</v>
      </c>
    </row>
    <row r="129" spans="1:3">
      <c r="A129" s="2">
        <f t="shared" si="5"/>
        <v>128</v>
      </c>
      <c r="B129" s="6" t="s">
        <v>132</v>
      </c>
      <c r="C129" s="2" t="str">
        <f t="shared" si="6"/>
        <v>0x80: 'IS',</v>
      </c>
    </row>
    <row r="130" spans="1:3">
      <c r="A130" s="2">
        <f t="shared" si="5"/>
        <v>129</v>
      </c>
      <c r="B130" s="6" t="s">
        <v>162</v>
      </c>
      <c r="C130" s="2" t="str">
        <f t="shared" si="6"/>
        <v>0x81: 'KEY',</v>
      </c>
    </row>
    <row r="131" spans="1:3">
      <c r="A131" s="2">
        <f t="shared" si="5"/>
        <v>130</v>
      </c>
      <c r="B131" s="6" t="s">
        <v>163</v>
      </c>
      <c r="C131" s="2" t="str">
        <f t="shared" si="6"/>
        <v>0x82: 'KITCHEN',</v>
      </c>
    </row>
    <row r="132" spans="1:3">
      <c r="A132" s="2">
        <f t="shared" si="5"/>
        <v>131</v>
      </c>
      <c r="B132" s="6" t="s">
        <v>164</v>
      </c>
      <c r="C132" s="2" t="str">
        <f t="shared" si="6"/>
        <v>0x83: 'LAUNDRY',</v>
      </c>
    </row>
    <row r="133" spans="1:3">
      <c r="A133" s="2">
        <f t="shared" si="5"/>
        <v>132</v>
      </c>
      <c r="B133" s="6" t="s">
        <v>165</v>
      </c>
      <c r="C133" s="2" t="str">
        <f t="shared" si="6"/>
        <v>0x84: 'LEARN',</v>
      </c>
    </row>
    <row r="134" spans="1:3">
      <c r="A134" s="2">
        <f t="shared" si="5"/>
        <v>133</v>
      </c>
      <c r="B134" s="6" t="s">
        <v>166</v>
      </c>
      <c r="C134" s="2" t="str">
        <f t="shared" si="6"/>
        <v>0x85: 'LEFT',</v>
      </c>
    </row>
    <row r="135" spans="1:3">
      <c r="A135" s="2">
        <f t="shared" si="5"/>
        <v>134</v>
      </c>
      <c r="B135" s="6" t="s">
        <v>167</v>
      </c>
      <c r="C135" s="2" t="str">
        <f t="shared" si="6"/>
        <v>0x86: 'LIBRARY',</v>
      </c>
    </row>
    <row r="136" spans="1:3">
      <c r="A136" s="2">
        <f t="shared" si="5"/>
        <v>135</v>
      </c>
      <c r="B136" s="6" t="s">
        <v>170</v>
      </c>
      <c r="C136" s="2" t="str">
        <f t="shared" si="6"/>
        <v>0x87: 'LEVEL',</v>
      </c>
    </row>
    <row r="137" spans="1:3">
      <c r="A137" s="2">
        <f t="shared" si="5"/>
        <v>136</v>
      </c>
      <c r="B137" s="6" t="s">
        <v>171</v>
      </c>
      <c r="C137" s="2" t="str">
        <f t="shared" si="6"/>
        <v>0x88: 'LIGHT',</v>
      </c>
    </row>
    <row r="138" spans="1:3">
      <c r="A138" s="2">
        <f t="shared" si="5"/>
        <v>137</v>
      </c>
      <c r="B138" s="6" t="s">
        <v>172</v>
      </c>
      <c r="C138" s="2" t="str">
        <f t="shared" si="6"/>
        <v>0x89: 'LIGHTS',</v>
      </c>
    </row>
    <row r="139" spans="1:3">
      <c r="A139" s="2">
        <f t="shared" si="5"/>
        <v>138</v>
      </c>
      <c r="B139" s="6" t="s">
        <v>173</v>
      </c>
      <c r="C139" s="2" t="str">
        <f t="shared" si="6"/>
        <v>0x8A: 'LVING',</v>
      </c>
    </row>
    <row r="140" spans="1:3">
      <c r="A140" s="2">
        <f t="shared" si="5"/>
        <v>139</v>
      </c>
      <c r="B140" s="6" t="s">
        <v>174</v>
      </c>
      <c r="C140" s="2" t="str">
        <f t="shared" si="6"/>
        <v>0x8B: 'LOW',</v>
      </c>
    </row>
    <row r="141" spans="1:3">
      <c r="A141" s="2">
        <f t="shared" si="5"/>
        <v>140</v>
      </c>
      <c r="B141" s="6" t="s">
        <v>175</v>
      </c>
      <c r="C141" s="2" t="str">
        <f t="shared" si="6"/>
        <v>0x8C: 'MAIN',</v>
      </c>
    </row>
    <row r="142" spans="1:3">
      <c r="A142" s="2">
        <f t="shared" si="5"/>
        <v>141</v>
      </c>
      <c r="B142" s="6" t="s">
        <v>176</v>
      </c>
      <c r="C142" s="2" t="str">
        <f t="shared" si="6"/>
        <v>0x8D: 'MASTER',</v>
      </c>
    </row>
    <row r="143" spans="1:3">
      <c r="A143" s="2">
        <f t="shared" si="5"/>
        <v>142</v>
      </c>
      <c r="B143" s="6" t="s">
        <v>177</v>
      </c>
      <c r="C143" s="2" t="str">
        <f t="shared" si="6"/>
        <v>0x8E: 'MEDICAL',</v>
      </c>
    </row>
    <row r="144" spans="1:3">
      <c r="A144" s="2">
        <f t="shared" si="5"/>
        <v>143</v>
      </c>
      <c r="B144" s="6" t="s">
        <v>178</v>
      </c>
      <c r="C144" s="2" t="str">
        <f t="shared" si="6"/>
        <v>0x8F: 'MEMORY',</v>
      </c>
    </row>
    <row r="145" spans="1:6">
      <c r="A145" s="2">
        <f t="shared" si="5"/>
        <v>144</v>
      </c>
      <c r="B145" s="6" t="s">
        <v>179</v>
      </c>
      <c r="C145" s="2" t="str">
        <f t="shared" si="6"/>
        <v>0x90: 'MIN',</v>
      </c>
    </row>
    <row r="146" spans="1:6">
      <c r="A146" s="2">
        <f t="shared" si="5"/>
        <v>145</v>
      </c>
      <c r="B146" s="6" t="s">
        <v>180</v>
      </c>
      <c r="C146" s="2" t="str">
        <f t="shared" si="6"/>
        <v>0x91: 'MODE',</v>
      </c>
    </row>
    <row r="147" spans="1:6">
      <c r="A147" s="2">
        <f t="shared" si="5"/>
        <v>146</v>
      </c>
      <c r="B147" s="6" t="s">
        <v>181</v>
      </c>
      <c r="C147" s="2" t="str">
        <f t="shared" si="6"/>
        <v>0x92: 'MOTION',</v>
      </c>
    </row>
    <row r="148" spans="1:6">
      <c r="A148" s="2">
        <f t="shared" si="5"/>
        <v>147</v>
      </c>
      <c r="B148" s="6" t="s">
        <v>182</v>
      </c>
      <c r="C148" s="2" t="str">
        <f t="shared" si="6"/>
        <v>0x93: 'NIGHT',</v>
      </c>
    </row>
    <row r="149" spans="1:6">
      <c r="A149" s="2">
        <f t="shared" si="5"/>
        <v>148</v>
      </c>
      <c r="B149" s="6" t="s">
        <v>183</v>
      </c>
      <c r="C149" s="2" t="str">
        <f t="shared" si="6"/>
        <v>0x94: 'NORTH',</v>
      </c>
    </row>
    <row r="150" spans="1:6">
      <c r="A150" s="2">
        <f t="shared" si="5"/>
        <v>149</v>
      </c>
      <c r="B150" s="6" t="s">
        <v>228</v>
      </c>
      <c r="C150" s="2" t="str">
        <f t="shared" si="6"/>
        <v>0x95: 'NOT',</v>
      </c>
      <c r="E150" s="2" t="str">
        <f>LEFT(F150, FIND(" ",F150))</f>
        <v xml:space="preserve">NOT </v>
      </c>
      <c r="F150" s="1" t="s">
        <v>184</v>
      </c>
    </row>
    <row r="151" spans="1:6">
      <c r="A151" s="2">
        <f t="shared" si="5"/>
        <v>150</v>
      </c>
      <c r="B151" s="6" t="s">
        <v>229</v>
      </c>
      <c r="C151" s="2" t="str">
        <f t="shared" si="6"/>
        <v>0x96: 'NUMBER',</v>
      </c>
      <c r="E151" s="2" t="str">
        <f t="shared" ref="E151:E196" si="7">LEFT(F151, FIND(" ",F151))</f>
        <v xml:space="preserve">NUMBER </v>
      </c>
      <c r="F151" s="1" t="s">
        <v>185</v>
      </c>
    </row>
    <row r="152" spans="1:6">
      <c r="A152" s="2">
        <f t="shared" si="5"/>
        <v>151</v>
      </c>
      <c r="B152" s="6" t="s">
        <v>230</v>
      </c>
      <c r="C152" s="2" t="str">
        <f t="shared" si="6"/>
        <v>0x97: 'OFF',</v>
      </c>
      <c r="E152" s="2" t="str">
        <f t="shared" si="7"/>
        <v xml:space="preserve">OFF </v>
      </c>
      <c r="F152" s="1" t="s">
        <v>186</v>
      </c>
    </row>
    <row r="153" spans="1:6">
      <c r="A153" s="2">
        <f t="shared" si="5"/>
        <v>152</v>
      </c>
      <c r="B153" s="6" t="s">
        <v>231</v>
      </c>
      <c r="C153" s="2" t="str">
        <f t="shared" si="6"/>
        <v>0x98: 'OFFICE',</v>
      </c>
      <c r="E153" s="2" t="str">
        <f t="shared" si="7"/>
        <v xml:space="preserve">OFFICE </v>
      </c>
      <c r="F153" s="1" t="s">
        <v>187</v>
      </c>
    </row>
    <row r="154" spans="1:6">
      <c r="A154" s="2">
        <f t="shared" si="5"/>
        <v>153</v>
      </c>
      <c r="B154" s="6" t="s">
        <v>232</v>
      </c>
      <c r="C154" s="2" t="str">
        <f t="shared" si="6"/>
        <v>0x99: 'OK',</v>
      </c>
      <c r="E154" s="2" t="str">
        <f t="shared" si="7"/>
        <v xml:space="preserve">OK </v>
      </c>
      <c r="F154" s="1" t="s">
        <v>188</v>
      </c>
    </row>
    <row r="155" spans="1:6">
      <c r="A155" s="2">
        <f t="shared" si="5"/>
        <v>154</v>
      </c>
      <c r="B155" s="6" t="s">
        <v>233</v>
      </c>
      <c r="C155" s="2" t="str">
        <f t="shared" si="6"/>
        <v>0x9A: 'ON',</v>
      </c>
      <c r="E155" s="2" t="str">
        <f t="shared" si="7"/>
        <v xml:space="preserve">ON </v>
      </c>
      <c r="F155" s="1" t="s">
        <v>189</v>
      </c>
    </row>
    <row r="156" spans="1:6">
      <c r="A156" s="2">
        <f t="shared" si="5"/>
        <v>155</v>
      </c>
      <c r="B156" s="6" t="s">
        <v>234</v>
      </c>
      <c r="C156" s="2" t="str">
        <f t="shared" si="6"/>
        <v>0x9B: 'OPEN',</v>
      </c>
      <c r="E156" s="2" t="str">
        <f t="shared" si="7"/>
        <v xml:space="preserve">OPEN </v>
      </c>
      <c r="F156" s="1" t="s">
        <v>190</v>
      </c>
    </row>
    <row r="157" spans="1:6">
      <c r="A157" s="2">
        <f t="shared" si="5"/>
        <v>156</v>
      </c>
      <c r="B157" s="6" t="s">
        <v>235</v>
      </c>
      <c r="C157" s="2" t="str">
        <f t="shared" si="6"/>
        <v>0x9C: 'OPENING',</v>
      </c>
      <c r="E157" s="2" t="str">
        <f t="shared" si="7"/>
        <v xml:space="preserve">OPENING </v>
      </c>
      <c r="F157" s="1" t="s">
        <v>191</v>
      </c>
    </row>
    <row r="158" spans="1:6">
      <c r="A158" s="2">
        <f t="shared" si="5"/>
        <v>157</v>
      </c>
      <c r="B158" s="6" t="s">
        <v>236</v>
      </c>
      <c r="C158" s="2" t="str">
        <f t="shared" si="6"/>
        <v>0x9D: 'PANIC',</v>
      </c>
      <c r="E158" s="2" t="str">
        <f t="shared" si="7"/>
        <v xml:space="preserve">PANIC </v>
      </c>
      <c r="F158" s="1" t="s">
        <v>192</v>
      </c>
    </row>
    <row r="159" spans="1:6">
      <c r="A159" s="2">
        <f t="shared" si="5"/>
        <v>158</v>
      </c>
      <c r="B159" s="6" t="s">
        <v>270</v>
      </c>
      <c r="C159" s="2" t="str">
        <f t="shared" si="6"/>
        <v>0x9E: 'PARTITION',</v>
      </c>
      <c r="E159" s="2" t="e">
        <f t="shared" si="7"/>
        <v>#VALUE!</v>
      </c>
      <c r="F159" s="1"/>
    </row>
    <row r="160" spans="1:6">
      <c r="A160" s="2">
        <f t="shared" si="5"/>
        <v>159</v>
      </c>
      <c r="B160" s="6" t="s">
        <v>237</v>
      </c>
      <c r="C160" s="2" t="str">
        <f t="shared" si="6"/>
        <v>0x9F: 'PATIO',</v>
      </c>
      <c r="E160" s="2" t="str">
        <f t="shared" si="7"/>
        <v xml:space="preserve">PATIO </v>
      </c>
      <c r="F160" s="1" t="s">
        <v>193</v>
      </c>
    </row>
    <row r="161" spans="1:6">
      <c r="A161" s="2">
        <f t="shared" si="5"/>
        <v>160</v>
      </c>
      <c r="B161" s="6" t="s">
        <v>238</v>
      </c>
      <c r="C161" s="2" t="str">
        <f t="shared" si="6"/>
        <v>0xA0: 'PHONE',</v>
      </c>
      <c r="E161" s="2" t="str">
        <f t="shared" si="7"/>
        <v xml:space="preserve">PHONE </v>
      </c>
      <c r="F161" s="1" t="s">
        <v>194</v>
      </c>
    </row>
    <row r="162" spans="1:6">
      <c r="A162" s="2">
        <f t="shared" si="5"/>
        <v>161</v>
      </c>
      <c r="B162" s="6" t="s">
        <v>239</v>
      </c>
      <c r="C162" s="2" t="str">
        <f t="shared" si="6"/>
        <v>0xA1: 'POLICE',</v>
      </c>
      <c r="E162" s="2" t="str">
        <f t="shared" si="7"/>
        <v xml:space="preserve">POLICE </v>
      </c>
      <c r="F162" s="1" t="s">
        <v>195</v>
      </c>
    </row>
    <row r="163" spans="1:6">
      <c r="A163" s="2">
        <f t="shared" si="5"/>
        <v>162</v>
      </c>
      <c r="B163" s="6" t="s">
        <v>240</v>
      </c>
      <c r="C163" s="2" t="str">
        <f t="shared" si="6"/>
        <v>0xA2: 'POOL',</v>
      </c>
      <c r="E163" s="2" t="str">
        <f t="shared" si="7"/>
        <v xml:space="preserve">POOL </v>
      </c>
      <c r="F163" s="1" t="s">
        <v>196</v>
      </c>
    </row>
    <row r="164" spans="1:6">
      <c r="A164" s="2">
        <f t="shared" si="5"/>
        <v>163</v>
      </c>
      <c r="B164" s="6" t="s">
        <v>241</v>
      </c>
      <c r="C164" s="2" t="str">
        <f t="shared" si="6"/>
        <v>0xA3: 'PORCH',</v>
      </c>
      <c r="E164" s="2" t="str">
        <f t="shared" si="7"/>
        <v xml:space="preserve">PORCH </v>
      </c>
      <c r="F164" s="1" t="s">
        <v>197</v>
      </c>
    </row>
    <row r="165" spans="1:6">
      <c r="A165" s="2">
        <f t="shared" si="5"/>
        <v>164</v>
      </c>
      <c r="B165" s="6" t="s">
        <v>242</v>
      </c>
      <c r="C165" s="2" t="str">
        <f t="shared" si="6"/>
        <v>0xA4: 'PRESS',</v>
      </c>
      <c r="E165" s="2" t="str">
        <f t="shared" si="7"/>
        <v xml:space="preserve">PRESS </v>
      </c>
      <c r="F165" s="1" t="s">
        <v>198</v>
      </c>
    </row>
    <row r="166" spans="1:6">
      <c r="A166" s="2">
        <f t="shared" si="5"/>
        <v>165</v>
      </c>
      <c r="B166" s="6" t="s">
        <v>243</v>
      </c>
      <c r="C166" s="2" t="str">
        <f t="shared" si="6"/>
        <v>0xA5: 'QUIET',</v>
      </c>
      <c r="E166" s="2" t="str">
        <f t="shared" si="7"/>
        <v xml:space="preserve">QUIET </v>
      </c>
      <c r="F166" s="1" t="s">
        <v>199</v>
      </c>
    </row>
    <row r="167" spans="1:6">
      <c r="A167" s="2">
        <f t="shared" si="5"/>
        <v>166</v>
      </c>
      <c r="B167" s="6" t="s">
        <v>244</v>
      </c>
      <c r="C167" s="2" t="str">
        <f t="shared" si="6"/>
        <v>0xA6: 'QUICK',</v>
      </c>
      <c r="E167" s="2" t="str">
        <f t="shared" si="7"/>
        <v xml:space="preserve">QUICK </v>
      </c>
      <c r="F167" s="1" t="s">
        <v>200</v>
      </c>
    </row>
    <row r="168" spans="1:6">
      <c r="A168" s="2">
        <f t="shared" si="5"/>
        <v>167</v>
      </c>
      <c r="B168" s="6" t="s">
        <v>245</v>
      </c>
      <c r="C168" s="2" t="str">
        <f t="shared" si="6"/>
        <v>0xA7: 'RECEIVER',</v>
      </c>
      <c r="E168" s="2" t="str">
        <f t="shared" si="7"/>
        <v xml:space="preserve">RECEIVER </v>
      </c>
      <c r="F168" s="1" t="s">
        <v>201</v>
      </c>
    </row>
    <row r="169" spans="1:6">
      <c r="A169" s="2">
        <f t="shared" si="5"/>
        <v>168</v>
      </c>
      <c r="B169" s="6" t="s">
        <v>246</v>
      </c>
      <c r="C169" s="2" t="str">
        <f t="shared" si="6"/>
        <v>0xA8: 'REAR',</v>
      </c>
      <c r="E169" s="2" t="str">
        <f t="shared" si="7"/>
        <v xml:space="preserve">REAR </v>
      </c>
      <c r="F169" s="1" t="s">
        <v>202</v>
      </c>
    </row>
    <row r="170" spans="1:6">
      <c r="A170" s="2">
        <f t="shared" si="5"/>
        <v>169</v>
      </c>
      <c r="B170" s="6" t="s">
        <v>247</v>
      </c>
      <c r="C170" s="2" t="str">
        <f t="shared" si="6"/>
        <v>0xA9: 'REPORT',</v>
      </c>
      <c r="E170" s="2" t="str">
        <f t="shared" si="7"/>
        <v xml:space="preserve">REPORT </v>
      </c>
      <c r="F170" s="1" t="s">
        <v>203</v>
      </c>
    </row>
    <row r="171" spans="1:6">
      <c r="A171" s="2">
        <f t="shared" si="5"/>
        <v>170</v>
      </c>
      <c r="B171" s="6" t="s">
        <v>248</v>
      </c>
      <c r="C171" s="2" t="str">
        <f t="shared" si="6"/>
        <v>0xAA: 'REMOTE',</v>
      </c>
      <c r="E171" s="2" t="str">
        <f t="shared" si="7"/>
        <v xml:space="preserve">REMOTE </v>
      </c>
      <c r="F171" s="1" t="s">
        <v>204</v>
      </c>
    </row>
    <row r="172" spans="1:6">
      <c r="A172" s="2">
        <f t="shared" si="5"/>
        <v>171</v>
      </c>
      <c r="B172" s="6" t="s">
        <v>249</v>
      </c>
      <c r="C172" s="2" t="str">
        <f t="shared" si="6"/>
        <v>0xAB: 'RESTORE',</v>
      </c>
      <c r="E172" s="2" t="str">
        <f t="shared" si="7"/>
        <v xml:space="preserve">RESTORE </v>
      </c>
      <c r="F172" s="1" t="s">
        <v>205</v>
      </c>
    </row>
    <row r="173" spans="1:6">
      <c r="A173" s="2">
        <f t="shared" si="5"/>
        <v>172</v>
      </c>
      <c r="B173" s="6" t="s">
        <v>250</v>
      </c>
      <c r="C173" s="2" t="str">
        <f t="shared" si="6"/>
        <v>0xAC: 'RIGHT',</v>
      </c>
      <c r="E173" s="2" t="str">
        <f t="shared" si="7"/>
        <v xml:space="preserve">RIGHT </v>
      </c>
      <c r="F173" s="1" t="s">
        <v>206</v>
      </c>
    </row>
    <row r="174" spans="1:6">
      <c r="A174" s="2">
        <f t="shared" ref="A174:A217" si="8">A173+1</f>
        <v>173</v>
      </c>
      <c r="B174" s="6" t="s">
        <v>271</v>
      </c>
      <c r="C174" s="2" t="str">
        <f t="shared" si="6"/>
        <v>0xAD: 'ROOM',</v>
      </c>
      <c r="E174" s="2" t="e">
        <f t="shared" si="7"/>
        <v>#VALUE!</v>
      </c>
      <c r="F174" s="1"/>
    </row>
    <row r="175" spans="1:6">
      <c r="A175" s="2">
        <f t="shared" si="8"/>
        <v>174</v>
      </c>
      <c r="B175" s="6" t="s">
        <v>272</v>
      </c>
      <c r="C175" s="2" t="str">
        <f t="shared" si="6"/>
        <v>0xAE: 'SCHEDULE',</v>
      </c>
      <c r="E175" s="2" t="str">
        <f t="shared" si="7"/>
        <v xml:space="preserve">ROOM </v>
      </c>
      <c r="F175" s="1" t="s">
        <v>207</v>
      </c>
    </row>
    <row r="176" spans="1:6">
      <c r="A176" s="2">
        <f t="shared" si="8"/>
        <v>175</v>
      </c>
      <c r="B176" s="6" t="s">
        <v>251</v>
      </c>
      <c r="C176" s="2" t="str">
        <f t="shared" si="6"/>
        <v>0xAF: 'SCRIPT',</v>
      </c>
      <c r="E176" s="2" t="str">
        <f t="shared" si="7"/>
        <v xml:space="preserve">SCRIPT </v>
      </c>
      <c r="F176" s="1" t="s">
        <v>208</v>
      </c>
    </row>
    <row r="177" spans="1:6">
      <c r="A177" s="2">
        <f t="shared" si="8"/>
        <v>176</v>
      </c>
      <c r="B177" s="6" t="s">
        <v>252</v>
      </c>
      <c r="C177" s="2" t="str">
        <f t="shared" si="6"/>
        <v>0xB0: 'SEC',</v>
      </c>
      <c r="E177" s="2" t="str">
        <f t="shared" si="7"/>
        <v xml:space="preserve">SEC </v>
      </c>
      <c r="F177" s="1" t="s">
        <v>209</v>
      </c>
    </row>
    <row r="178" spans="1:6">
      <c r="A178" s="2">
        <f t="shared" si="8"/>
        <v>177</v>
      </c>
      <c r="B178" s="6" t="s">
        <v>253</v>
      </c>
      <c r="C178" s="2" t="str">
        <f t="shared" ref="C178:C217" si="9">"0x"&amp;DEC2HEX(A178)&amp;": '"&amp;TRIM(B178)&amp;"',"</f>
        <v>0xB1: 'SECOND',</v>
      </c>
      <c r="E178" s="2" t="str">
        <f t="shared" si="7"/>
        <v xml:space="preserve">SECOND </v>
      </c>
      <c r="F178" s="1" t="s">
        <v>210</v>
      </c>
    </row>
    <row r="179" spans="1:6">
      <c r="A179" s="2">
        <f t="shared" si="8"/>
        <v>178</v>
      </c>
      <c r="B179" s="6" t="s">
        <v>254</v>
      </c>
      <c r="C179" s="2" t="str">
        <f t="shared" si="9"/>
        <v>0xB2: 'SET',</v>
      </c>
      <c r="E179" s="2" t="str">
        <f t="shared" si="7"/>
        <v xml:space="preserve">SET </v>
      </c>
      <c r="F179" s="1" t="s">
        <v>211</v>
      </c>
    </row>
    <row r="180" spans="1:6">
      <c r="A180" s="2">
        <f t="shared" si="8"/>
        <v>179</v>
      </c>
      <c r="B180" s="6" t="s">
        <v>255</v>
      </c>
      <c r="C180" s="2" t="str">
        <f t="shared" si="9"/>
        <v>0xB3: 'SENSOR',</v>
      </c>
      <c r="E180" s="2" t="str">
        <f t="shared" si="7"/>
        <v xml:space="preserve">SENSOR </v>
      </c>
      <c r="F180" s="1" t="s">
        <v>212</v>
      </c>
    </row>
    <row r="181" spans="1:6">
      <c r="A181" s="2">
        <f t="shared" si="8"/>
        <v>180</v>
      </c>
      <c r="B181" s="6" t="s">
        <v>256</v>
      </c>
      <c r="C181" s="2" t="str">
        <f t="shared" si="9"/>
        <v>0xB4: 'SHOCK',</v>
      </c>
      <c r="E181" s="2" t="str">
        <f t="shared" si="7"/>
        <v xml:space="preserve">SHOCK </v>
      </c>
      <c r="F181" s="1" t="s">
        <v>213</v>
      </c>
    </row>
    <row r="182" spans="1:6">
      <c r="A182" s="2">
        <f t="shared" si="8"/>
        <v>181</v>
      </c>
      <c r="B182" s="6" t="s">
        <v>257</v>
      </c>
      <c r="C182" s="2" t="str">
        <f t="shared" si="9"/>
        <v>0xB5: 'SIDE',</v>
      </c>
      <c r="E182" s="2" t="str">
        <f t="shared" si="7"/>
        <v xml:space="preserve">SIDE </v>
      </c>
      <c r="F182" s="1" t="s">
        <v>214</v>
      </c>
    </row>
    <row r="183" spans="1:6">
      <c r="A183" s="2">
        <f t="shared" si="8"/>
        <v>182</v>
      </c>
      <c r="B183" s="6" t="s">
        <v>258</v>
      </c>
      <c r="C183" s="2" t="str">
        <f t="shared" si="9"/>
        <v>0xB6: 'SIREN',</v>
      </c>
      <c r="E183" s="2" t="str">
        <f t="shared" si="7"/>
        <v xml:space="preserve">SIREN </v>
      </c>
      <c r="F183" s="1" t="s">
        <v>215</v>
      </c>
    </row>
    <row r="184" spans="1:6">
      <c r="A184" s="2">
        <f t="shared" si="8"/>
        <v>183</v>
      </c>
      <c r="B184" s="6" t="s">
        <v>259</v>
      </c>
      <c r="C184" s="2" t="str">
        <f t="shared" si="9"/>
        <v>0xB7: 'SLIDING',</v>
      </c>
      <c r="E184" s="2" t="str">
        <f t="shared" si="7"/>
        <v xml:space="preserve">SLIDING </v>
      </c>
      <c r="F184" s="1" t="s">
        <v>216</v>
      </c>
    </row>
    <row r="185" spans="1:6">
      <c r="A185" s="2">
        <f t="shared" si="8"/>
        <v>184</v>
      </c>
      <c r="B185" s="6" t="s">
        <v>260</v>
      </c>
      <c r="C185" s="2" t="str">
        <f t="shared" si="9"/>
        <v>0xB8: 'SMOKE',</v>
      </c>
      <c r="E185" s="2" t="str">
        <f t="shared" si="7"/>
        <v xml:space="preserve">SMOKE </v>
      </c>
      <c r="F185" s="1" t="s">
        <v>217</v>
      </c>
    </row>
    <row r="186" spans="1:6">
      <c r="A186" s="2">
        <f t="shared" si="8"/>
        <v>185</v>
      </c>
      <c r="B186" s="6" t="s">
        <v>261</v>
      </c>
      <c r="C186" s="2" t="str">
        <f t="shared" si="9"/>
        <v>0xB9: 'Sn',</v>
      </c>
      <c r="E186" s="2" t="str">
        <f t="shared" si="7"/>
        <v xml:space="preserve">Sn </v>
      </c>
      <c r="F186" s="1" t="s">
        <v>218</v>
      </c>
    </row>
    <row r="187" spans="1:6">
      <c r="A187" s="2">
        <f t="shared" si="8"/>
        <v>186</v>
      </c>
      <c r="B187" s="6" t="s">
        <v>262</v>
      </c>
      <c r="C187" s="2" t="str">
        <f t="shared" si="9"/>
        <v>0xBA: 'SOUND',</v>
      </c>
      <c r="E187" s="2" t="str">
        <f t="shared" si="7"/>
        <v xml:space="preserve">SOUND </v>
      </c>
      <c r="F187" s="1" t="s">
        <v>219</v>
      </c>
    </row>
    <row r="188" spans="1:6">
      <c r="A188" s="2">
        <f t="shared" si="8"/>
        <v>187</v>
      </c>
      <c r="B188" s="6" t="s">
        <v>263</v>
      </c>
      <c r="C188" s="2" t="str">
        <f t="shared" si="9"/>
        <v>0xBB: 'SOUTH',</v>
      </c>
      <c r="E188" s="2" t="str">
        <f t="shared" si="7"/>
        <v xml:space="preserve">SOUTH </v>
      </c>
      <c r="F188" s="1" t="s">
        <v>220</v>
      </c>
    </row>
    <row r="189" spans="1:6">
      <c r="A189" s="2">
        <f t="shared" si="8"/>
        <v>188</v>
      </c>
      <c r="B189" s="6" t="s">
        <v>264</v>
      </c>
      <c r="C189" s="2" t="str">
        <f t="shared" si="9"/>
        <v>0xBC: 'SPECIAL',</v>
      </c>
      <c r="E189" s="2" t="str">
        <f t="shared" si="7"/>
        <v xml:space="preserve">SPECIAL </v>
      </c>
      <c r="F189" s="1" t="s">
        <v>221</v>
      </c>
    </row>
    <row r="190" spans="1:6">
      <c r="A190" s="2">
        <f t="shared" si="8"/>
        <v>189</v>
      </c>
      <c r="B190" s="6" t="s">
        <v>265</v>
      </c>
      <c r="C190" s="2" t="str">
        <f t="shared" si="9"/>
        <v>0xBD: 'STAIRS',</v>
      </c>
      <c r="E190" s="2" t="str">
        <f t="shared" si="7"/>
        <v xml:space="preserve">STAIRS </v>
      </c>
      <c r="F190" s="1" t="s">
        <v>222</v>
      </c>
    </row>
    <row r="191" spans="1:6">
      <c r="A191" s="2">
        <f t="shared" si="8"/>
        <v>190</v>
      </c>
      <c r="B191" s="6" t="s">
        <v>266</v>
      </c>
      <c r="C191" s="2" t="str">
        <f t="shared" si="9"/>
        <v>0xBE: 'START',</v>
      </c>
      <c r="E191" s="2" t="str">
        <f t="shared" si="7"/>
        <v xml:space="preserve">START </v>
      </c>
      <c r="F191" s="1" t="s">
        <v>223</v>
      </c>
    </row>
    <row r="192" spans="1:6">
      <c r="A192" s="2">
        <f t="shared" si="8"/>
        <v>191</v>
      </c>
      <c r="B192" s="6" t="s">
        <v>267</v>
      </c>
      <c r="C192" s="2" t="str">
        <f t="shared" si="9"/>
        <v>0xBF: 'STATUS',</v>
      </c>
      <c r="E192" s="2" t="str">
        <f t="shared" si="7"/>
        <v xml:space="preserve">STATUS </v>
      </c>
      <c r="F192" s="1" t="s">
        <v>224</v>
      </c>
    </row>
    <row r="193" spans="1:6">
      <c r="A193" s="2">
        <f t="shared" si="8"/>
        <v>192</v>
      </c>
      <c r="B193" s="6" t="s">
        <v>268</v>
      </c>
      <c r="C193" s="2" t="str">
        <f t="shared" si="9"/>
        <v>0xC0: 'STAY',</v>
      </c>
      <c r="E193" s="2" t="str">
        <f t="shared" si="7"/>
        <v xml:space="preserve">STAY </v>
      </c>
      <c r="F193" s="1" t="s">
        <v>225</v>
      </c>
    </row>
    <row r="194" spans="1:6">
      <c r="A194" s="2">
        <f t="shared" si="8"/>
        <v>193</v>
      </c>
      <c r="B194" s="6" t="s">
        <v>269</v>
      </c>
      <c r="C194" s="2" t="str">
        <f t="shared" si="9"/>
        <v>0xC1: 'STOP',</v>
      </c>
      <c r="E194" s="2" t="str">
        <f t="shared" si="7"/>
        <v xml:space="preserve">STOP </v>
      </c>
      <c r="F194" s="1" t="s">
        <v>226</v>
      </c>
    </row>
    <row r="195" spans="1:6">
      <c r="A195" s="2">
        <f t="shared" si="8"/>
        <v>194</v>
      </c>
      <c r="B195" s="6" t="s">
        <v>273</v>
      </c>
      <c r="C195" s="2" t="str">
        <f t="shared" si="9"/>
        <v>0xC2: 'SUPERVISORY',</v>
      </c>
      <c r="E195" s="2" t="e">
        <f t="shared" si="7"/>
        <v>#VALUE!</v>
      </c>
      <c r="F195"/>
    </row>
    <row r="196" spans="1:6">
      <c r="A196" s="2">
        <f t="shared" si="8"/>
        <v>195</v>
      </c>
      <c r="B196" s="6" t="s">
        <v>274</v>
      </c>
      <c r="C196" s="2" t="str">
        <f t="shared" si="9"/>
        <v>0xC3: 'SYSTEM',</v>
      </c>
      <c r="E196" s="2" t="str">
        <f t="shared" si="7"/>
        <v xml:space="preserve">TAMPER </v>
      </c>
      <c r="F196" s="1" t="s">
        <v>227</v>
      </c>
    </row>
    <row r="197" spans="1:6">
      <c r="A197" s="2">
        <f t="shared" si="8"/>
        <v>196</v>
      </c>
      <c r="B197" s="6" t="s">
        <v>275</v>
      </c>
      <c r="C197" s="2" t="str">
        <f t="shared" si="9"/>
        <v>0xC4: 'TAMPER',</v>
      </c>
    </row>
    <row r="198" spans="1:6">
      <c r="A198" s="2">
        <f t="shared" si="8"/>
        <v>197</v>
      </c>
      <c r="B198" s="6" t="s">
        <v>276</v>
      </c>
      <c r="C198" s="2" t="str">
        <f t="shared" si="9"/>
        <v>0xC5: 'TEMPERATURE',</v>
      </c>
    </row>
    <row r="199" spans="1:6">
      <c r="A199" s="2">
        <f t="shared" si="8"/>
        <v>198</v>
      </c>
      <c r="B199" s="6" t="s">
        <v>277</v>
      </c>
      <c r="C199" s="2" t="str">
        <f t="shared" si="9"/>
        <v>0xC6: 'TEMPORARY',</v>
      </c>
    </row>
    <row r="200" spans="1:6">
      <c r="A200" s="2">
        <f t="shared" si="8"/>
        <v>199</v>
      </c>
      <c r="B200" s="6" t="s">
        <v>278</v>
      </c>
      <c r="C200" s="2" t="str">
        <f t="shared" si="9"/>
        <v>0xC7: 'TEST',</v>
      </c>
    </row>
    <row r="201" spans="1:6">
      <c r="A201" s="2">
        <f t="shared" si="8"/>
        <v>200</v>
      </c>
      <c r="B201" s="6" t="s">
        <v>279</v>
      </c>
      <c r="C201" s="2" t="str">
        <f t="shared" si="9"/>
        <v>0xC8: 'TIME',</v>
      </c>
    </row>
    <row r="202" spans="1:6">
      <c r="A202" s="2">
        <f t="shared" si="8"/>
        <v>201</v>
      </c>
      <c r="B202" s="6" t="s">
        <v>280</v>
      </c>
      <c r="C202" s="2" t="str">
        <f t="shared" si="9"/>
        <v>0xC9: 'TIMEOUT',</v>
      </c>
    </row>
    <row r="203" spans="1:6">
      <c r="A203" s="2">
        <f t="shared" si="8"/>
        <v>202</v>
      </c>
      <c r="B203" s="6" t="s">
        <v>281</v>
      </c>
      <c r="C203" s="2" t="str">
        <f t="shared" si="9"/>
        <v>0xCA: 'TOUCHPAD',</v>
      </c>
    </row>
    <row r="204" spans="1:6">
      <c r="A204" s="2">
        <f t="shared" si="8"/>
        <v>203</v>
      </c>
      <c r="B204" s="6" t="s">
        <v>282</v>
      </c>
      <c r="C204" s="2" t="str">
        <f t="shared" si="9"/>
        <v>0xCB: 'TRIP',</v>
      </c>
    </row>
    <row r="205" spans="1:6">
      <c r="A205" s="2">
        <f t="shared" si="8"/>
        <v>204</v>
      </c>
      <c r="B205" s="6" t="s">
        <v>283</v>
      </c>
      <c r="C205" s="2" t="str">
        <f t="shared" si="9"/>
        <v>0xCC: 'TROUBLE',</v>
      </c>
    </row>
    <row r="206" spans="1:6">
      <c r="A206" s="2">
        <f t="shared" si="8"/>
        <v>205</v>
      </c>
      <c r="B206" s="6" t="s">
        <v>284</v>
      </c>
      <c r="C206" s="2" t="str">
        <f t="shared" si="9"/>
        <v>0xCD: 'UNBYPASS',</v>
      </c>
    </row>
    <row r="207" spans="1:6">
      <c r="A207" s="2">
        <f t="shared" si="8"/>
        <v>206</v>
      </c>
      <c r="B207" s="6" t="s">
        <v>285</v>
      </c>
      <c r="C207" s="2" t="str">
        <f t="shared" si="9"/>
        <v>0xCE: 'UNIT',</v>
      </c>
    </row>
    <row r="208" spans="1:6">
      <c r="A208" s="2">
        <f t="shared" si="8"/>
        <v>207</v>
      </c>
      <c r="B208" s="6" t="s">
        <v>286</v>
      </c>
      <c r="C208" s="2" t="str">
        <f t="shared" si="9"/>
        <v>0xCF: 'UP',</v>
      </c>
    </row>
    <row r="209" spans="1:4">
      <c r="A209" s="2">
        <f t="shared" si="8"/>
        <v>208</v>
      </c>
      <c r="B209" s="6" t="s">
        <v>287</v>
      </c>
      <c r="C209" s="2" t="str">
        <f t="shared" si="9"/>
        <v>0xD0: 'VERIFY',</v>
      </c>
    </row>
    <row r="210" spans="1:4">
      <c r="A210" s="2">
        <f t="shared" si="8"/>
        <v>209</v>
      </c>
      <c r="B210" s="6" t="s">
        <v>288</v>
      </c>
      <c r="C210" s="2" t="str">
        <f t="shared" si="9"/>
        <v>0xD1: 'VIOLATION',</v>
      </c>
    </row>
    <row r="211" spans="1:4">
      <c r="A211" s="2">
        <f t="shared" si="8"/>
        <v>210</v>
      </c>
      <c r="B211" s="6" t="s">
        <v>289</v>
      </c>
      <c r="C211" s="2" t="str">
        <f t="shared" si="9"/>
        <v>0xD2: 'WARNING',</v>
      </c>
    </row>
    <row r="212" spans="1:4">
      <c r="A212" s="2">
        <f t="shared" si="8"/>
        <v>211</v>
      </c>
      <c r="B212" s="6" t="s">
        <v>290</v>
      </c>
      <c r="C212" s="2" t="str">
        <f t="shared" si="9"/>
        <v>0xD3: 'WEST',</v>
      </c>
    </row>
    <row r="213" spans="1:4">
      <c r="A213" s="2">
        <f t="shared" si="8"/>
        <v>212</v>
      </c>
      <c r="B213" s="6" t="s">
        <v>291</v>
      </c>
      <c r="C213" s="2" t="str">
        <f t="shared" si="9"/>
        <v>0xD4: 'WINDOW',</v>
      </c>
    </row>
    <row r="214" spans="1:4">
      <c r="A214" s="2">
        <f t="shared" si="8"/>
        <v>213</v>
      </c>
      <c r="B214" s="6" t="s">
        <v>292</v>
      </c>
      <c r="C214" s="2" t="str">
        <f t="shared" si="9"/>
        <v>0xD5: 'MENU',</v>
      </c>
    </row>
    <row r="215" spans="1:4">
      <c r="A215" s="2">
        <f t="shared" si="8"/>
        <v>214</v>
      </c>
      <c r="B215" s="6" t="s">
        <v>293</v>
      </c>
      <c r="C215" s="2" t="str">
        <f t="shared" si="9"/>
        <v>0xD6: 'RETURN',</v>
      </c>
    </row>
    <row r="216" spans="1:4">
      <c r="A216" s="2">
        <f t="shared" si="8"/>
        <v>215</v>
      </c>
      <c r="B216" s="6" t="s">
        <v>294</v>
      </c>
      <c r="C216" s="2" t="str">
        <f t="shared" si="9"/>
        <v>0xD7: 'POUND',</v>
      </c>
    </row>
    <row r="217" spans="1:4">
      <c r="A217" s="2">
        <f t="shared" si="8"/>
        <v>216</v>
      </c>
      <c r="B217" s="6" t="s">
        <v>295</v>
      </c>
      <c r="C217" s="2" t="str">
        <f t="shared" si="9"/>
        <v>0xD8: 'HOME',</v>
      </c>
    </row>
    <row r="218" spans="1:4">
      <c r="A218" s="5">
        <v>249</v>
      </c>
      <c r="B218" s="10"/>
      <c r="C218" s="5" t="str">
        <f>"0xf9: '\n',"</f>
        <v>0xf9: '\n',</v>
      </c>
      <c r="D218" s="5"/>
    </row>
    <row r="219" spans="1:4">
      <c r="B219" s="6"/>
      <c r="C219" s="5" t="str">
        <f>"0xf9: '&lt;spc&gt;', # pseudo space"</f>
        <v>0xf9: '&lt;spc&gt;', # pseudo space</v>
      </c>
    </row>
    <row r="220" spans="1:4">
      <c r="B220" s="6"/>
      <c r="C220" s="5" t="str">
        <f>"0xfb: '\n',"</f>
        <v>0xfb: '\n',</v>
      </c>
    </row>
    <row r="221" spans="1:4">
      <c r="B221" s="6"/>
      <c r="C221" s="5" t="str">
        <f>"0xfb: '\n',"</f>
        <v>0xfb: '\n',</v>
      </c>
    </row>
    <row r="222" spans="1:4">
      <c r="B222" s="6"/>
      <c r="C222" s="5" t="str">
        <f>"0xfd: '&lt;bs&gt;', # backspace"</f>
        <v>0xfd: '&lt;bs&gt;', # backspace</v>
      </c>
    </row>
    <row r="223" spans="1:4">
      <c r="B223" s="6"/>
      <c r="C223" s="5" t="str">
        <f>"0xfe: '&lt;blink&gt;', # blink next token"</f>
        <v>0xfe: '&lt;blink&gt;', # blink next token</v>
      </c>
    </row>
    <row r="224" spans="1:4">
      <c r="B224" s="6"/>
    </row>
    <row r="225" spans="2:2">
      <c r="B225" s="6"/>
    </row>
    <row r="226" spans="2:2">
      <c r="B226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abSelected="1" topLeftCell="A342" workbookViewId="0">
      <selection activeCell="I389" sqref="I389"/>
    </sheetView>
  </sheetViews>
  <sheetFormatPr baseColWidth="10" defaultRowHeight="15" x14ac:dyDescent="0"/>
  <sheetData>
    <row r="1" spans="1:9">
      <c r="A1" s="12" t="s">
        <v>296</v>
      </c>
      <c r="D1" t="str">
        <f>TRIM(A1)</f>
        <v>1.0  Unspecified</v>
      </c>
      <c r="F1" t="str">
        <f>IF(D1="", "", TRIM(MID(D1, FIND(".",D1)+1, 2)))</f>
        <v>0</v>
      </c>
      <c r="G1" t="str">
        <f>IF(D1="","",TRIM(MID(D1,FIND(" ",D1),99)))</f>
        <v> Unspecified</v>
      </c>
      <c r="I1" t="str">
        <f>IF(G1="","",F1&amp;": '"&amp;G1&amp;"',")</f>
        <v>0: ' Unspecified',</v>
      </c>
    </row>
    <row r="2" spans="1:9">
      <c r="A2" s="11"/>
      <c r="D2" t="str">
        <f t="shared" ref="D2:D65" si="0">TRIM(A2)</f>
        <v/>
      </c>
      <c r="F2" t="str">
        <f t="shared" ref="F2:F65" si="1">IF(D2="", "", TRIM(MID(D2, FIND(".",D2)+1, 2)))</f>
        <v/>
      </c>
      <c r="G2" t="str">
        <f t="shared" ref="G2:G65" si="2">IF(D2="","",TRIM(MID(D2,FIND(" ",D2),99)))</f>
        <v/>
      </c>
      <c r="I2" t="str">
        <f t="shared" ref="I2:I65" si="3">IF(G2="","",F2&amp;": '"&amp;G2&amp;"',")</f>
        <v/>
      </c>
    </row>
    <row r="3" spans="1:9">
      <c r="A3" s="12" t="s">
        <v>297</v>
      </c>
      <c r="D3" t="str">
        <f t="shared" si="0"/>
        <v>1.1  Fire</v>
      </c>
      <c r="F3" t="str">
        <f t="shared" si="1"/>
        <v>1</v>
      </c>
      <c r="G3" t="str">
        <f t="shared" si="2"/>
        <v> Fire</v>
      </c>
      <c r="I3" t="str">
        <f t="shared" si="3"/>
        <v>1: ' Fire',</v>
      </c>
    </row>
    <row r="4" spans="1:9">
      <c r="A4" s="11"/>
      <c r="D4" t="str">
        <f t="shared" si="0"/>
        <v/>
      </c>
      <c r="F4" t="str">
        <f t="shared" si="1"/>
        <v/>
      </c>
      <c r="G4" t="str">
        <f t="shared" si="2"/>
        <v/>
      </c>
      <c r="I4" t="str">
        <f t="shared" si="3"/>
        <v/>
      </c>
    </row>
    <row r="5" spans="1:9">
      <c r="A5" s="12" t="s">
        <v>298</v>
      </c>
      <c r="D5" t="str">
        <f t="shared" si="0"/>
        <v>1.2  Fire Panic</v>
      </c>
      <c r="F5" t="str">
        <f t="shared" si="1"/>
        <v>2</v>
      </c>
      <c r="G5" t="str">
        <f t="shared" si="2"/>
        <v> Fire Panic</v>
      </c>
      <c r="I5" t="str">
        <f t="shared" si="3"/>
        <v>2: ' Fire Panic',</v>
      </c>
    </row>
    <row r="6" spans="1:9">
      <c r="A6" s="11"/>
      <c r="D6" t="str">
        <f t="shared" si="0"/>
        <v/>
      </c>
      <c r="F6" t="str">
        <f t="shared" si="1"/>
        <v/>
      </c>
      <c r="G6" t="str">
        <f t="shared" si="2"/>
        <v/>
      </c>
      <c r="I6" t="str">
        <f t="shared" si="3"/>
        <v/>
      </c>
    </row>
    <row r="7" spans="1:9">
      <c r="A7" s="12" t="s">
        <v>299</v>
      </c>
      <c r="D7" t="str">
        <f t="shared" si="0"/>
        <v>1.3  Police</v>
      </c>
      <c r="F7" t="str">
        <f t="shared" si="1"/>
        <v>3</v>
      </c>
      <c r="G7" t="str">
        <f t="shared" si="2"/>
        <v> Police</v>
      </c>
      <c r="I7" t="str">
        <f t="shared" si="3"/>
        <v>3: ' Police',</v>
      </c>
    </row>
    <row r="8" spans="1:9">
      <c r="A8" s="11"/>
      <c r="D8" t="str">
        <f t="shared" si="0"/>
        <v/>
      </c>
      <c r="F8" t="str">
        <f t="shared" si="1"/>
        <v/>
      </c>
      <c r="G8" t="str">
        <f t="shared" si="2"/>
        <v/>
      </c>
      <c r="I8" t="str">
        <f t="shared" si="3"/>
        <v/>
      </c>
    </row>
    <row r="9" spans="1:9">
      <c r="A9" s="12" t="s">
        <v>300</v>
      </c>
      <c r="D9" t="str">
        <f t="shared" si="0"/>
        <v>1.4  Police Panic</v>
      </c>
      <c r="F9" t="str">
        <f t="shared" si="1"/>
        <v>4</v>
      </c>
      <c r="G9" t="str">
        <f t="shared" si="2"/>
        <v> Police Panic</v>
      </c>
      <c r="I9" t="str">
        <f t="shared" si="3"/>
        <v>4: ' Police Panic',</v>
      </c>
    </row>
    <row r="10" spans="1:9">
      <c r="A10" s="11"/>
      <c r="D10" t="str">
        <f t="shared" si="0"/>
        <v/>
      </c>
      <c r="F10" t="str">
        <f t="shared" si="1"/>
        <v/>
      </c>
      <c r="G10" t="str">
        <f t="shared" si="2"/>
        <v/>
      </c>
      <c r="I10" t="str">
        <f t="shared" si="3"/>
        <v/>
      </c>
    </row>
    <row r="11" spans="1:9">
      <c r="A11" s="12" t="s">
        <v>301</v>
      </c>
      <c r="D11" t="str">
        <f t="shared" si="0"/>
        <v>1.5  Medical</v>
      </c>
      <c r="F11" t="str">
        <f t="shared" si="1"/>
        <v>5</v>
      </c>
      <c r="G11" t="str">
        <f t="shared" si="2"/>
        <v> Medical</v>
      </c>
      <c r="I11" t="str">
        <f t="shared" si="3"/>
        <v>5: ' Medical',</v>
      </c>
    </row>
    <row r="12" spans="1:9">
      <c r="A12" s="11"/>
      <c r="D12" t="str">
        <f t="shared" si="0"/>
        <v/>
      </c>
      <c r="F12" t="str">
        <f t="shared" si="1"/>
        <v/>
      </c>
      <c r="G12" t="str">
        <f t="shared" si="2"/>
        <v/>
      </c>
      <c r="I12" t="str">
        <f t="shared" si="3"/>
        <v/>
      </c>
    </row>
    <row r="13" spans="1:9">
      <c r="A13" s="12" t="s">
        <v>302</v>
      </c>
      <c r="D13" t="str">
        <f t="shared" si="0"/>
        <v>1.6  Medical Panic</v>
      </c>
      <c r="F13" t="str">
        <f t="shared" si="1"/>
        <v>6</v>
      </c>
      <c r="G13" t="str">
        <f t="shared" si="2"/>
        <v> Medical Panic</v>
      </c>
      <c r="I13" t="str">
        <f t="shared" si="3"/>
        <v>6: ' Medical Panic',</v>
      </c>
    </row>
    <row r="14" spans="1:9">
      <c r="A14" s="11"/>
      <c r="D14" t="str">
        <f t="shared" si="0"/>
        <v/>
      </c>
      <c r="F14" t="str">
        <f t="shared" si="1"/>
        <v/>
      </c>
      <c r="G14" t="str">
        <f t="shared" si="2"/>
        <v/>
      </c>
      <c r="I14" t="str">
        <f t="shared" si="3"/>
        <v/>
      </c>
    </row>
    <row r="15" spans="1:9">
      <c r="A15" s="12" t="s">
        <v>303</v>
      </c>
      <c r="D15" t="str">
        <f t="shared" si="0"/>
        <v>1.7  Auxiliary</v>
      </c>
      <c r="F15" t="str">
        <f t="shared" si="1"/>
        <v>7</v>
      </c>
      <c r="G15" t="str">
        <f t="shared" si="2"/>
        <v> Auxiliary</v>
      </c>
      <c r="I15" t="str">
        <f t="shared" si="3"/>
        <v>7: ' Auxiliary',</v>
      </c>
    </row>
    <row r="16" spans="1:9">
      <c r="A16" s="11"/>
      <c r="D16" t="str">
        <f t="shared" si="0"/>
        <v/>
      </c>
      <c r="F16" t="str">
        <f t="shared" si="1"/>
        <v/>
      </c>
      <c r="G16" t="str">
        <f t="shared" si="2"/>
        <v/>
      </c>
      <c r="I16" t="str">
        <f t="shared" si="3"/>
        <v/>
      </c>
    </row>
    <row r="17" spans="1:9">
      <c r="A17" s="12" t="s">
        <v>304</v>
      </c>
      <c r="D17" t="str">
        <f t="shared" si="0"/>
        <v>1.8  Auxiliary Panic</v>
      </c>
      <c r="F17" t="str">
        <f t="shared" si="1"/>
        <v>8</v>
      </c>
      <c r="G17" t="str">
        <f t="shared" si="2"/>
        <v> Auxiliary Panic</v>
      </c>
      <c r="I17" t="str">
        <f t="shared" si="3"/>
        <v>8: ' Auxiliary Panic',</v>
      </c>
    </row>
    <row r="18" spans="1:9">
      <c r="A18" s="11"/>
      <c r="D18" t="str">
        <f t="shared" si="0"/>
        <v/>
      </c>
      <c r="F18" t="str">
        <f t="shared" si="1"/>
        <v/>
      </c>
      <c r="G18" t="str">
        <f t="shared" si="2"/>
        <v/>
      </c>
      <c r="I18" t="str">
        <f t="shared" si="3"/>
        <v/>
      </c>
    </row>
    <row r="19" spans="1:9">
      <c r="A19" s="12" t="s">
        <v>305</v>
      </c>
      <c r="D19" t="str">
        <f t="shared" si="0"/>
        <v>1.9  Tamper</v>
      </c>
      <c r="F19" t="str">
        <f t="shared" si="1"/>
        <v>9</v>
      </c>
      <c r="G19" t="str">
        <f t="shared" si="2"/>
        <v> Tamper</v>
      </c>
      <c r="I19" t="str">
        <f t="shared" si="3"/>
        <v>9: ' Tamper',</v>
      </c>
    </row>
    <row r="20" spans="1:9">
      <c r="A20" s="11"/>
      <c r="D20" t="str">
        <f t="shared" si="0"/>
        <v/>
      </c>
      <c r="F20" t="str">
        <f t="shared" si="1"/>
        <v/>
      </c>
      <c r="G20" t="str">
        <f t="shared" si="2"/>
        <v/>
      </c>
      <c r="I20" t="str">
        <f t="shared" si="3"/>
        <v/>
      </c>
    </row>
    <row r="21" spans="1:9">
      <c r="A21" s="12" t="s">
        <v>306</v>
      </c>
      <c r="D21" t="str">
        <f t="shared" si="0"/>
        <v>1.10  No Activity</v>
      </c>
      <c r="F21" t="str">
        <f t="shared" si="1"/>
        <v>10</v>
      </c>
      <c r="G21" t="str">
        <f t="shared" si="2"/>
        <v> No Activity</v>
      </c>
      <c r="I21" t="str">
        <f t="shared" si="3"/>
        <v>10: ' No Activity',</v>
      </c>
    </row>
    <row r="22" spans="1:9">
      <c r="A22" s="11"/>
      <c r="D22" t="str">
        <f t="shared" si="0"/>
        <v/>
      </c>
      <c r="F22" t="str">
        <f t="shared" si="1"/>
        <v/>
      </c>
      <c r="G22" t="str">
        <f t="shared" si="2"/>
        <v/>
      </c>
      <c r="I22" t="str">
        <f t="shared" si="3"/>
        <v/>
      </c>
    </row>
    <row r="23" spans="1:9">
      <c r="A23" s="12" t="s">
        <v>307</v>
      </c>
      <c r="D23" t="str">
        <f t="shared" si="0"/>
        <v>1.11  Suspicion</v>
      </c>
      <c r="F23" t="str">
        <f t="shared" si="1"/>
        <v>11</v>
      </c>
      <c r="G23" t="str">
        <f t="shared" si="2"/>
        <v> Suspicion</v>
      </c>
      <c r="I23" t="str">
        <f t="shared" si="3"/>
        <v>11: ' Suspicion',</v>
      </c>
    </row>
    <row r="24" spans="1:9">
      <c r="A24" s="11"/>
      <c r="D24" t="str">
        <f t="shared" si="0"/>
        <v/>
      </c>
      <c r="F24" t="str">
        <f t="shared" si="1"/>
        <v/>
      </c>
      <c r="G24" t="str">
        <f t="shared" si="2"/>
        <v/>
      </c>
      <c r="I24" t="str">
        <f t="shared" si="3"/>
        <v/>
      </c>
    </row>
    <row r="25" spans="1:9">
      <c r="A25" s="12" t="s">
        <v>308</v>
      </c>
      <c r="D25" t="str">
        <f t="shared" si="0"/>
        <v>1.12  Not used</v>
      </c>
      <c r="F25" t="str">
        <f t="shared" si="1"/>
        <v>12</v>
      </c>
      <c r="G25" t="str">
        <f t="shared" si="2"/>
        <v> Not used</v>
      </c>
      <c r="I25" t="str">
        <f t="shared" si="3"/>
        <v>12: ' Not used',</v>
      </c>
    </row>
    <row r="26" spans="1:9">
      <c r="A26" s="11"/>
      <c r="D26" t="str">
        <f t="shared" si="0"/>
        <v/>
      </c>
      <c r="F26" t="str">
        <f t="shared" si="1"/>
        <v/>
      </c>
      <c r="G26" t="str">
        <f t="shared" si="2"/>
        <v/>
      </c>
      <c r="I26" t="str">
        <f t="shared" si="3"/>
        <v/>
      </c>
    </row>
    <row r="27" spans="1:9">
      <c r="A27" s="12" t="s">
        <v>309</v>
      </c>
      <c r="D27" t="str">
        <f t="shared" si="0"/>
        <v>1.13  Low Temperature</v>
      </c>
      <c r="F27" t="str">
        <f t="shared" si="1"/>
        <v>13</v>
      </c>
      <c r="G27" t="str">
        <f t="shared" si="2"/>
        <v> Low Temperature</v>
      </c>
      <c r="I27" t="str">
        <f t="shared" si="3"/>
        <v>13: ' Low Temperature',</v>
      </c>
    </row>
    <row r="28" spans="1:9">
      <c r="A28" s="11"/>
      <c r="D28" t="str">
        <f t="shared" si="0"/>
        <v/>
      </c>
      <c r="F28" t="str">
        <f t="shared" si="1"/>
        <v/>
      </c>
      <c r="G28" t="str">
        <f t="shared" si="2"/>
        <v/>
      </c>
      <c r="I28" t="str">
        <f t="shared" si="3"/>
        <v/>
      </c>
    </row>
    <row r="29" spans="1:9">
      <c r="A29" s="12" t="s">
        <v>310</v>
      </c>
      <c r="D29" t="str">
        <f t="shared" si="0"/>
        <v>1.14  High Temperature</v>
      </c>
      <c r="F29" t="str">
        <f t="shared" si="1"/>
        <v>14</v>
      </c>
      <c r="G29" t="str">
        <f t="shared" si="2"/>
        <v> High Temperature</v>
      </c>
      <c r="I29" t="str">
        <f t="shared" si="3"/>
        <v>14: ' High Temperature',</v>
      </c>
    </row>
    <row r="30" spans="1:9">
      <c r="A30" s="11"/>
      <c r="D30" t="str">
        <f t="shared" si="0"/>
        <v/>
      </c>
      <c r="F30" t="str">
        <f t="shared" si="1"/>
        <v/>
      </c>
      <c r="G30" t="str">
        <f t="shared" si="2"/>
        <v/>
      </c>
      <c r="I30" t="str">
        <f t="shared" si="3"/>
        <v/>
      </c>
    </row>
    <row r="31" spans="1:9">
      <c r="A31" s="12" t="s">
        <v>311</v>
      </c>
      <c r="D31" t="str">
        <f t="shared" si="0"/>
        <v>1.15  Keystroke Violation (Touchpad Tamper)</v>
      </c>
      <c r="F31" t="str">
        <f t="shared" si="1"/>
        <v>15</v>
      </c>
      <c r="G31" t="str">
        <f t="shared" si="2"/>
        <v> Keystroke Violation (Touchpad Tamper)</v>
      </c>
      <c r="I31" t="str">
        <f t="shared" si="3"/>
        <v>15: ' Keystroke Violation (Touchpad Tamper)',</v>
      </c>
    </row>
    <row r="32" spans="1:9">
      <c r="A32" s="11"/>
      <c r="D32" t="str">
        <f t="shared" si="0"/>
        <v/>
      </c>
      <c r="F32" t="str">
        <f t="shared" si="1"/>
        <v/>
      </c>
      <c r="G32" t="str">
        <f t="shared" si="2"/>
        <v/>
      </c>
      <c r="I32" t="str">
        <f t="shared" si="3"/>
        <v/>
      </c>
    </row>
    <row r="33" spans="1:9">
      <c r="A33" s="12" t="s">
        <v>312</v>
      </c>
      <c r="D33" t="str">
        <f t="shared" si="0"/>
        <v>1.16  Duress</v>
      </c>
      <c r="F33" t="str">
        <f t="shared" si="1"/>
        <v>16</v>
      </c>
      <c r="G33" t="str">
        <f t="shared" si="2"/>
        <v> Duress</v>
      </c>
      <c r="I33" t="str">
        <f t="shared" si="3"/>
        <v>16: ' Duress',</v>
      </c>
    </row>
    <row r="34" spans="1:9">
      <c r="A34" s="11"/>
      <c r="D34" t="str">
        <f t="shared" si="0"/>
        <v/>
      </c>
      <c r="F34" t="str">
        <f t="shared" si="1"/>
        <v/>
      </c>
      <c r="G34" t="str">
        <f t="shared" si="2"/>
        <v/>
      </c>
      <c r="I34" t="str">
        <f t="shared" si="3"/>
        <v/>
      </c>
    </row>
    <row r="35" spans="1:9">
      <c r="A35" s="12" t="s">
        <v>313</v>
      </c>
      <c r="D35" t="str">
        <f t="shared" si="0"/>
        <v>1.17  Exit Fault</v>
      </c>
      <c r="F35" t="str">
        <f t="shared" si="1"/>
        <v>17</v>
      </c>
      <c r="G35" t="str">
        <f t="shared" si="2"/>
        <v> Exit Fault</v>
      </c>
      <c r="I35" t="str">
        <f t="shared" si="3"/>
        <v>17: ' Exit Fault',</v>
      </c>
    </row>
    <row r="36" spans="1:9">
      <c r="A36" s="11"/>
      <c r="D36" t="str">
        <f t="shared" si="0"/>
        <v/>
      </c>
      <c r="F36" t="str">
        <f t="shared" si="1"/>
        <v/>
      </c>
      <c r="G36" t="str">
        <f t="shared" si="2"/>
        <v/>
      </c>
      <c r="I36" t="str">
        <f t="shared" si="3"/>
        <v/>
      </c>
    </row>
    <row r="37" spans="1:9">
      <c r="A37" s="12" t="s">
        <v>314</v>
      </c>
      <c r="D37" t="str">
        <f t="shared" si="0"/>
        <v>1.18  Explosive Gas</v>
      </c>
      <c r="F37" t="str">
        <f t="shared" si="1"/>
        <v>18</v>
      </c>
      <c r="G37" t="str">
        <f t="shared" si="2"/>
        <v> Explosive Gas</v>
      </c>
      <c r="I37" t="str">
        <f t="shared" si="3"/>
        <v>18: ' Explosive Gas',</v>
      </c>
    </row>
    <row r="38" spans="1:9">
      <c r="A38" s="11"/>
      <c r="D38" t="str">
        <f t="shared" si="0"/>
        <v/>
      </c>
      <c r="F38" t="str">
        <f t="shared" si="1"/>
        <v/>
      </c>
      <c r="G38" t="str">
        <f t="shared" si="2"/>
        <v/>
      </c>
      <c r="I38" t="str">
        <f t="shared" si="3"/>
        <v/>
      </c>
    </row>
    <row r="39" spans="1:9">
      <c r="A39" s="12" t="s">
        <v>315</v>
      </c>
      <c r="D39" t="str">
        <f t="shared" si="0"/>
        <v>1.19  Carbon Monoxide</v>
      </c>
      <c r="F39" t="str">
        <f t="shared" si="1"/>
        <v>19</v>
      </c>
      <c r="G39" t="str">
        <f t="shared" si="2"/>
        <v> Carbon Monoxide</v>
      </c>
      <c r="I39" t="str">
        <f t="shared" si="3"/>
        <v>19: ' Carbon Monoxide',</v>
      </c>
    </row>
    <row r="40" spans="1:9">
      <c r="A40" s="11"/>
      <c r="D40" t="str">
        <f t="shared" si="0"/>
        <v/>
      </c>
      <c r="F40" t="str">
        <f t="shared" si="1"/>
        <v/>
      </c>
      <c r="G40" t="str">
        <f t="shared" si="2"/>
        <v/>
      </c>
      <c r="I40" t="str">
        <f t="shared" si="3"/>
        <v/>
      </c>
    </row>
    <row r="41" spans="1:9">
      <c r="A41" s="12" t="s">
        <v>316</v>
      </c>
      <c r="D41" t="str">
        <f t="shared" si="0"/>
        <v>1.20  Environmental</v>
      </c>
      <c r="F41" t="str">
        <f t="shared" si="1"/>
        <v>20</v>
      </c>
      <c r="G41" t="str">
        <f t="shared" si="2"/>
        <v> Environmental</v>
      </c>
      <c r="I41" t="str">
        <f t="shared" si="3"/>
        <v>20: ' Environmental',</v>
      </c>
    </row>
    <row r="42" spans="1:9">
      <c r="A42" s="11"/>
      <c r="D42" t="str">
        <f t="shared" si="0"/>
        <v/>
      </c>
      <c r="F42" t="str">
        <f t="shared" si="1"/>
        <v/>
      </c>
      <c r="G42" t="str">
        <f t="shared" si="2"/>
        <v/>
      </c>
      <c r="I42" t="str">
        <f t="shared" si="3"/>
        <v/>
      </c>
    </row>
    <row r="43" spans="1:9">
      <c r="A43" s="12" t="s">
        <v>317</v>
      </c>
      <c r="D43" t="str">
        <f t="shared" si="0"/>
        <v>1.21  Latchkey</v>
      </c>
      <c r="F43" t="str">
        <f t="shared" si="1"/>
        <v>21</v>
      </c>
      <c r="G43" t="str">
        <f t="shared" si="2"/>
        <v> Latchkey</v>
      </c>
      <c r="I43" t="str">
        <f t="shared" si="3"/>
        <v>21: ' Latchkey',</v>
      </c>
    </row>
    <row r="44" spans="1:9">
      <c r="A44" s="11"/>
      <c r="D44" t="str">
        <f t="shared" si="0"/>
        <v/>
      </c>
      <c r="F44" t="str">
        <f t="shared" si="1"/>
        <v/>
      </c>
      <c r="G44" t="str">
        <f t="shared" si="2"/>
        <v/>
      </c>
      <c r="I44" t="str">
        <f t="shared" si="3"/>
        <v/>
      </c>
    </row>
    <row r="45" spans="1:9">
      <c r="A45" s="12" t="s">
        <v>318</v>
      </c>
      <c r="D45" t="str">
        <f t="shared" si="0"/>
        <v>1.22  Equipment Tamper</v>
      </c>
      <c r="F45" t="str">
        <f t="shared" si="1"/>
        <v>22</v>
      </c>
      <c r="G45" t="str">
        <f t="shared" si="2"/>
        <v> Equipment Tamper</v>
      </c>
      <c r="I45" t="str">
        <f t="shared" si="3"/>
        <v>22: ' Equipment Tamper',</v>
      </c>
    </row>
    <row r="46" spans="1:9">
      <c r="A46" s="11"/>
      <c r="D46" t="str">
        <f t="shared" si="0"/>
        <v/>
      </c>
      <c r="F46" t="str">
        <f t="shared" si="1"/>
        <v/>
      </c>
      <c r="G46" t="str">
        <f t="shared" si="2"/>
        <v/>
      </c>
      <c r="I46" t="str">
        <f t="shared" si="3"/>
        <v/>
      </c>
    </row>
    <row r="47" spans="1:9">
      <c r="A47" s="12" t="s">
        <v>319</v>
      </c>
      <c r="D47" t="str">
        <f t="shared" si="0"/>
        <v>1.23  Holdup</v>
      </c>
      <c r="F47" t="str">
        <f t="shared" si="1"/>
        <v>23</v>
      </c>
      <c r="G47" t="str">
        <f t="shared" si="2"/>
        <v> Holdup</v>
      </c>
      <c r="I47" t="str">
        <f t="shared" si="3"/>
        <v>23: ' Holdup',</v>
      </c>
    </row>
    <row r="48" spans="1:9">
      <c r="A48" s="11"/>
      <c r="D48" t="str">
        <f t="shared" si="0"/>
        <v/>
      </c>
      <c r="F48" t="str">
        <f t="shared" si="1"/>
        <v/>
      </c>
      <c r="G48" t="str">
        <f t="shared" si="2"/>
        <v/>
      </c>
      <c r="I48" t="str">
        <f t="shared" si="3"/>
        <v/>
      </c>
    </row>
    <row r="49" spans="1:9">
      <c r="A49" s="12" t="s">
        <v>320</v>
      </c>
      <c r="D49" t="str">
        <f t="shared" si="0"/>
        <v>1.24  Sprinkler</v>
      </c>
      <c r="F49" t="str">
        <f t="shared" si="1"/>
        <v>24</v>
      </c>
      <c r="G49" t="str">
        <f t="shared" si="2"/>
        <v> Sprinkler</v>
      </c>
      <c r="I49" t="str">
        <f t="shared" si="3"/>
        <v>24: ' Sprinkler',</v>
      </c>
    </row>
    <row r="50" spans="1:9">
      <c r="A50" s="11"/>
      <c r="D50" t="str">
        <f t="shared" si="0"/>
        <v/>
      </c>
      <c r="F50" t="str">
        <f t="shared" si="1"/>
        <v/>
      </c>
      <c r="G50" t="str">
        <f t="shared" si="2"/>
        <v/>
      </c>
      <c r="I50" t="str">
        <f t="shared" si="3"/>
        <v/>
      </c>
    </row>
    <row r="51" spans="1:9">
      <c r="A51" s="12" t="s">
        <v>321</v>
      </c>
      <c r="D51" t="str">
        <f t="shared" si="0"/>
        <v>1.25  Heat</v>
      </c>
      <c r="F51" t="str">
        <f t="shared" si="1"/>
        <v>25</v>
      </c>
      <c r="G51" t="str">
        <f t="shared" si="2"/>
        <v> Heat</v>
      </c>
      <c r="I51" t="str">
        <f t="shared" si="3"/>
        <v>25: ' Heat',</v>
      </c>
    </row>
    <row r="52" spans="1:9">
      <c r="A52" s="11"/>
      <c r="D52" t="str">
        <f t="shared" si="0"/>
        <v/>
      </c>
      <c r="F52" t="str">
        <f t="shared" si="1"/>
        <v/>
      </c>
      <c r="G52" t="str">
        <f t="shared" si="2"/>
        <v/>
      </c>
      <c r="I52" t="str">
        <f t="shared" si="3"/>
        <v/>
      </c>
    </row>
    <row r="53" spans="1:9">
      <c r="A53" s="12" t="s">
        <v>322</v>
      </c>
      <c r="D53" t="str">
        <f t="shared" si="0"/>
        <v>1.26  Siren Tamper</v>
      </c>
      <c r="F53" t="str">
        <f t="shared" si="1"/>
        <v>26</v>
      </c>
      <c r="G53" t="str">
        <f t="shared" si="2"/>
        <v> Siren Tamper</v>
      </c>
      <c r="I53" t="str">
        <f t="shared" si="3"/>
        <v>26: ' Siren Tamper',</v>
      </c>
    </row>
    <row r="54" spans="1:9">
      <c r="A54" s="11"/>
      <c r="D54" t="str">
        <f t="shared" si="0"/>
        <v/>
      </c>
      <c r="F54" t="str">
        <f t="shared" si="1"/>
        <v/>
      </c>
      <c r="G54" t="str">
        <f t="shared" si="2"/>
        <v/>
      </c>
      <c r="I54" t="str">
        <f t="shared" si="3"/>
        <v/>
      </c>
    </row>
    <row r="55" spans="1:9">
      <c r="A55" s="12" t="s">
        <v>323</v>
      </c>
      <c r="D55" t="str">
        <f t="shared" si="0"/>
        <v>1.27  Smoke</v>
      </c>
      <c r="F55" t="str">
        <f t="shared" si="1"/>
        <v>27</v>
      </c>
      <c r="G55" t="str">
        <f t="shared" si="2"/>
        <v> Smoke</v>
      </c>
      <c r="I55" t="str">
        <f t="shared" si="3"/>
        <v>27: ' Smoke',</v>
      </c>
    </row>
    <row r="56" spans="1:9">
      <c r="A56" s="11"/>
      <c r="D56" t="str">
        <f t="shared" si="0"/>
        <v/>
      </c>
      <c r="F56" t="str">
        <f t="shared" si="1"/>
        <v/>
      </c>
      <c r="G56" t="str">
        <f t="shared" si="2"/>
        <v/>
      </c>
      <c r="I56" t="str">
        <f t="shared" si="3"/>
        <v/>
      </c>
    </row>
    <row r="57" spans="1:9">
      <c r="A57" s="12" t="s">
        <v>324</v>
      </c>
      <c r="D57" t="str">
        <f t="shared" si="0"/>
        <v>1.28  Repeater Tamper</v>
      </c>
      <c r="F57" t="str">
        <f t="shared" si="1"/>
        <v>28</v>
      </c>
      <c r="G57" t="str">
        <f t="shared" si="2"/>
        <v> Repeater Tamper</v>
      </c>
      <c r="I57" t="str">
        <f t="shared" si="3"/>
        <v>28: ' Repeater Tamper',</v>
      </c>
    </row>
    <row r="58" spans="1:9">
      <c r="A58" s="11"/>
      <c r="D58" t="str">
        <f t="shared" si="0"/>
        <v/>
      </c>
      <c r="F58" t="str">
        <f t="shared" si="1"/>
        <v/>
      </c>
      <c r="G58" t="str">
        <f t="shared" si="2"/>
        <v/>
      </c>
      <c r="I58" t="str">
        <f t="shared" si="3"/>
        <v/>
      </c>
    </row>
    <row r="59" spans="1:9">
      <c r="A59" s="12" t="s">
        <v>325</v>
      </c>
      <c r="D59" t="str">
        <f t="shared" si="0"/>
        <v>1.29  Fire Pump Activated</v>
      </c>
      <c r="F59" t="str">
        <f t="shared" si="1"/>
        <v>29</v>
      </c>
      <c r="G59" t="str">
        <f t="shared" si="2"/>
        <v> Fire Pump Activated</v>
      </c>
      <c r="I59" t="str">
        <f t="shared" si="3"/>
        <v>29: ' Fire Pump Activated',</v>
      </c>
    </row>
    <row r="60" spans="1:9">
      <c r="A60" s="11"/>
      <c r="D60" t="str">
        <f t="shared" si="0"/>
        <v/>
      </c>
      <c r="F60" t="str">
        <f t="shared" si="1"/>
        <v/>
      </c>
      <c r="G60" t="str">
        <f t="shared" si="2"/>
        <v/>
      </c>
      <c r="I60" t="str">
        <f t="shared" si="3"/>
        <v/>
      </c>
    </row>
    <row r="61" spans="1:9">
      <c r="A61" s="12" t="s">
        <v>326</v>
      </c>
      <c r="D61" t="str">
        <f t="shared" si="0"/>
        <v>1.30  Fire Pump Failure</v>
      </c>
      <c r="F61" t="str">
        <f t="shared" si="1"/>
        <v>30</v>
      </c>
      <c r="G61" t="str">
        <f t="shared" si="2"/>
        <v> Fire Pump Failure</v>
      </c>
      <c r="I61" t="str">
        <f t="shared" si="3"/>
        <v>30: ' Fire Pump Failure',</v>
      </c>
    </row>
    <row r="62" spans="1:9">
      <c r="A62" s="11"/>
      <c r="D62" t="str">
        <f t="shared" si="0"/>
        <v/>
      </c>
      <c r="F62" t="str">
        <f t="shared" si="1"/>
        <v/>
      </c>
      <c r="G62" t="str">
        <f t="shared" si="2"/>
        <v/>
      </c>
      <c r="I62" t="str">
        <f t="shared" si="3"/>
        <v/>
      </c>
    </row>
    <row r="63" spans="1:9">
      <c r="A63" s="12" t="s">
        <v>327</v>
      </c>
      <c r="D63" t="str">
        <f t="shared" si="0"/>
        <v>1.31  Fire Gate Valve</v>
      </c>
      <c r="F63" t="str">
        <f t="shared" si="1"/>
        <v>31</v>
      </c>
      <c r="G63" t="str">
        <f t="shared" si="2"/>
        <v> Fire Gate Valve</v>
      </c>
      <c r="I63" t="str">
        <f t="shared" si="3"/>
        <v>31: ' Fire Gate Valve',</v>
      </c>
    </row>
    <row r="64" spans="1:9">
      <c r="A64" s="11"/>
      <c r="D64" t="str">
        <f t="shared" si="0"/>
        <v/>
      </c>
      <c r="F64" t="str">
        <f t="shared" si="1"/>
        <v/>
      </c>
      <c r="G64" t="str">
        <f t="shared" si="2"/>
        <v/>
      </c>
      <c r="I64" t="str">
        <f t="shared" si="3"/>
        <v/>
      </c>
    </row>
    <row r="65" spans="1:9">
      <c r="A65" s="12" t="s">
        <v>328</v>
      </c>
      <c r="D65" t="str">
        <f t="shared" si="0"/>
        <v>1.32  Low CO2 Pressure</v>
      </c>
      <c r="F65" t="str">
        <f t="shared" si="1"/>
        <v>32</v>
      </c>
      <c r="G65" t="str">
        <f t="shared" si="2"/>
        <v> Low CO2 Pressure</v>
      </c>
      <c r="I65" t="str">
        <f t="shared" si="3"/>
        <v>32: ' Low CO2 Pressure',</v>
      </c>
    </row>
    <row r="66" spans="1:9">
      <c r="A66" s="11"/>
      <c r="D66" t="str">
        <f t="shared" ref="D66:D73" si="4">TRIM(A66)</f>
        <v/>
      </c>
      <c r="F66" t="str">
        <f t="shared" ref="F66:F73" si="5">IF(D66="", "", TRIM(MID(D66, FIND(".",D66)+1, 2)))</f>
        <v/>
      </c>
      <c r="G66" t="str">
        <f t="shared" ref="G66:G76" si="6">IF(D66="","",TRIM(MID(D66,FIND(" ",D66),99)))</f>
        <v/>
      </c>
      <c r="I66" t="str">
        <f t="shared" ref="I66:I129" si="7">IF(G66="","",F66&amp;": '"&amp;G66&amp;"',")</f>
        <v/>
      </c>
    </row>
    <row r="67" spans="1:9">
      <c r="A67" s="12" t="s">
        <v>329</v>
      </c>
      <c r="D67" t="str">
        <f t="shared" si="4"/>
        <v>1.33  Low Liquid Pressure</v>
      </c>
      <c r="F67" t="str">
        <f t="shared" si="5"/>
        <v>33</v>
      </c>
      <c r="G67" t="str">
        <f t="shared" si="6"/>
        <v> Low Liquid Pressure</v>
      </c>
      <c r="I67" t="str">
        <f t="shared" si="7"/>
        <v>33: ' Low Liquid Pressure',</v>
      </c>
    </row>
    <row r="68" spans="1:9">
      <c r="A68" s="11"/>
      <c r="D68" t="str">
        <f t="shared" si="4"/>
        <v/>
      </c>
      <c r="F68" t="str">
        <f t="shared" si="5"/>
        <v/>
      </c>
      <c r="G68" t="str">
        <f t="shared" si="6"/>
        <v/>
      </c>
      <c r="I68" t="str">
        <f t="shared" si="7"/>
        <v/>
      </c>
    </row>
    <row r="69" spans="1:9">
      <c r="A69" s="12" t="s">
        <v>330</v>
      </c>
      <c r="D69" t="str">
        <f t="shared" si="4"/>
        <v>1.34  Low Liquid Level</v>
      </c>
      <c r="F69" t="str">
        <f t="shared" si="5"/>
        <v>34</v>
      </c>
      <c r="G69" t="str">
        <f t="shared" si="6"/>
        <v> Low Liquid Level</v>
      </c>
      <c r="I69" t="str">
        <f t="shared" si="7"/>
        <v>34: ' Low Liquid Level',</v>
      </c>
    </row>
    <row r="70" spans="1:9">
      <c r="A70" s="11"/>
      <c r="D70" t="str">
        <f t="shared" si="4"/>
        <v/>
      </c>
      <c r="F70" t="str">
        <f t="shared" si="5"/>
        <v/>
      </c>
      <c r="G70" t="str">
        <f t="shared" si="6"/>
        <v/>
      </c>
      <c r="I70" t="str">
        <f t="shared" si="7"/>
        <v/>
      </c>
    </row>
    <row r="71" spans="1:9">
      <c r="A71" s="12" t="s">
        <v>331</v>
      </c>
      <c r="D71" t="str">
        <f t="shared" si="4"/>
        <v>1.35  Entry/Exit</v>
      </c>
      <c r="F71" t="str">
        <f t="shared" si="5"/>
        <v>35</v>
      </c>
      <c r="G71" t="str">
        <f t="shared" si="6"/>
        <v> Entry/Exit</v>
      </c>
      <c r="I71" t="str">
        <f t="shared" si="7"/>
        <v>35: ' Entry/Exit',</v>
      </c>
    </row>
    <row r="72" spans="1:9">
      <c r="A72" s="11"/>
      <c r="D72" t="str">
        <f t="shared" si="4"/>
        <v/>
      </c>
      <c r="F72" t="str">
        <f t="shared" si="5"/>
        <v/>
      </c>
      <c r="G72" t="str">
        <f t="shared" si="6"/>
        <v/>
      </c>
      <c r="I72" t="str">
        <f t="shared" si="7"/>
        <v/>
      </c>
    </row>
    <row r="73" spans="1:9">
      <c r="A73" s="12" t="s">
        <v>332</v>
      </c>
      <c r="D73" t="str">
        <f t="shared" si="4"/>
        <v>1.36  Perimeter</v>
      </c>
      <c r="F73" t="str">
        <f t="shared" si="5"/>
        <v>36</v>
      </c>
      <c r="G73" t="str">
        <f t="shared" si="6"/>
        <v> Perimeter</v>
      </c>
      <c r="I73" t="str">
        <f t="shared" si="7"/>
        <v>36: ' Perimeter',</v>
      </c>
    </row>
    <row r="74" spans="1:9">
      <c r="A74" s="1" t="s">
        <v>333</v>
      </c>
      <c r="D74" t="str">
        <f t="shared" ref="D74:D76" si="8">TRIM(A74)</f>
        <v>1.37 Interior</v>
      </c>
      <c r="F74" t="str">
        <f t="shared" ref="F74:F76" si="9">IF(D74="", "", TRIM(MID(D74, FIND(".",D74)+1, 2)))</f>
        <v>37</v>
      </c>
      <c r="G74" t="str">
        <f t="shared" si="6"/>
        <v>Interior</v>
      </c>
      <c r="I74" t="str">
        <f t="shared" si="7"/>
        <v>37: 'Interior',</v>
      </c>
    </row>
    <row r="75" spans="1:9">
      <c r="A75" s="1" t="s">
        <v>334</v>
      </c>
      <c r="D75" t="str">
        <f t="shared" si="8"/>
        <v>1.38 Near (Two Trip, Concord only)</v>
      </c>
      <c r="F75" t="str">
        <f t="shared" si="9"/>
        <v>38</v>
      </c>
      <c r="G75" t="str">
        <f t="shared" si="6"/>
        <v>Near (Two Trip, Concord only)</v>
      </c>
      <c r="I75" t="str">
        <f t="shared" si="7"/>
        <v>38: 'Near (Two Trip, Concord only)',</v>
      </c>
    </row>
    <row r="76" spans="1:9">
      <c r="A76" t="s">
        <v>335</v>
      </c>
      <c r="D76" t="str">
        <f t="shared" si="8"/>
        <v>1.39 Water Alarm</v>
      </c>
      <c r="F76" t="str">
        <f t="shared" si="9"/>
        <v>39</v>
      </c>
      <c r="G76" t="str">
        <f t="shared" si="6"/>
        <v>Water Alarm</v>
      </c>
      <c r="I76" t="str">
        <f t="shared" si="7"/>
        <v>39: 'Water Alarm',</v>
      </c>
    </row>
    <row r="77" spans="1:9">
      <c r="D77" t="str">
        <f t="shared" ref="D77:D117" si="10">TRIM(A77)</f>
        <v/>
      </c>
      <c r="F77" t="str">
        <f t="shared" ref="F77:F117" si="11">IF(D77="", "", TRIM(MID(D77, FIND(".",D77)+1, 2)))</f>
        <v/>
      </c>
      <c r="G77" t="str">
        <f t="shared" ref="G77:G117" si="12">IF(D77="","",TRIM(MID(D77,FIND(" ",D77),99)))</f>
        <v/>
      </c>
      <c r="I77" t="str">
        <f t="shared" si="7"/>
        <v/>
      </c>
    </row>
    <row r="78" spans="1:9">
      <c r="D78" t="str">
        <f t="shared" si="10"/>
        <v/>
      </c>
      <c r="F78" t="str">
        <f t="shared" si="11"/>
        <v/>
      </c>
      <c r="G78" t="str">
        <f t="shared" si="12"/>
        <v/>
      </c>
      <c r="I78" t="str">
        <f t="shared" si="7"/>
        <v/>
      </c>
    </row>
    <row r="79" spans="1:9">
      <c r="A79" s="12" t="s">
        <v>336</v>
      </c>
      <c r="D79" t="str">
        <f t="shared" si="10"/>
        <v>4.0  Unspecified</v>
      </c>
      <c r="F79" t="str">
        <f t="shared" si="11"/>
        <v>0</v>
      </c>
      <c r="G79" t="str">
        <f t="shared" si="12"/>
        <v> Unspecified</v>
      </c>
      <c r="I79" t="str">
        <f t="shared" si="7"/>
        <v>0: ' Unspecified',</v>
      </c>
    </row>
    <row r="80" spans="1:9">
      <c r="A80" s="11"/>
      <c r="D80" t="str">
        <f t="shared" si="10"/>
        <v/>
      </c>
      <c r="F80" t="str">
        <f t="shared" si="11"/>
        <v/>
      </c>
      <c r="G80" t="str">
        <f t="shared" si="12"/>
        <v/>
      </c>
      <c r="I80" t="str">
        <f t="shared" si="7"/>
        <v/>
      </c>
    </row>
    <row r="81" spans="1:9">
      <c r="A81" s="12" t="s">
        <v>337</v>
      </c>
      <c r="D81" t="str">
        <f t="shared" si="10"/>
        <v>4.1  Hardwire</v>
      </c>
      <c r="F81" t="str">
        <f t="shared" si="11"/>
        <v>1</v>
      </c>
      <c r="G81" t="str">
        <f t="shared" si="12"/>
        <v> Hardwire</v>
      </c>
      <c r="I81" t="str">
        <f t="shared" si="7"/>
        <v>1: ' Hardwire',</v>
      </c>
    </row>
    <row r="82" spans="1:9">
      <c r="A82" s="11"/>
      <c r="D82" t="str">
        <f t="shared" si="10"/>
        <v/>
      </c>
      <c r="F82" t="str">
        <f t="shared" si="11"/>
        <v/>
      </c>
      <c r="G82" t="str">
        <f t="shared" si="12"/>
        <v/>
      </c>
      <c r="I82" t="str">
        <f t="shared" si="7"/>
        <v/>
      </c>
    </row>
    <row r="83" spans="1:9">
      <c r="A83" s="12" t="s">
        <v>338</v>
      </c>
      <c r="D83" t="str">
        <f t="shared" si="10"/>
        <v>4.2  Ground Fault</v>
      </c>
      <c r="F83" t="str">
        <f t="shared" si="11"/>
        <v>2</v>
      </c>
      <c r="G83" t="str">
        <f t="shared" si="12"/>
        <v> Ground Fault</v>
      </c>
      <c r="I83" t="str">
        <f t="shared" si="7"/>
        <v>2: ' Ground Fault',</v>
      </c>
    </row>
    <row r="84" spans="1:9">
      <c r="A84" s="11"/>
      <c r="D84" t="str">
        <f t="shared" si="10"/>
        <v/>
      </c>
      <c r="F84" t="str">
        <f t="shared" si="11"/>
        <v/>
      </c>
      <c r="G84" t="str">
        <f t="shared" si="12"/>
        <v/>
      </c>
      <c r="I84" t="str">
        <f t="shared" si="7"/>
        <v/>
      </c>
    </row>
    <row r="85" spans="1:9">
      <c r="A85" s="12" t="s">
        <v>339</v>
      </c>
      <c r="D85" t="str">
        <f t="shared" si="10"/>
        <v>4.3  Device</v>
      </c>
      <c r="F85" t="str">
        <f t="shared" si="11"/>
        <v>3</v>
      </c>
      <c r="G85" t="str">
        <f t="shared" si="12"/>
        <v> Device</v>
      </c>
      <c r="I85" t="str">
        <f t="shared" si="7"/>
        <v>3: ' Device',</v>
      </c>
    </row>
    <row r="86" spans="1:9">
      <c r="A86" s="11"/>
      <c r="D86" t="str">
        <f t="shared" si="10"/>
        <v/>
      </c>
      <c r="F86" t="str">
        <f t="shared" si="11"/>
        <v/>
      </c>
      <c r="G86" t="str">
        <f t="shared" si="12"/>
        <v/>
      </c>
      <c r="I86" t="str">
        <f t="shared" si="7"/>
        <v/>
      </c>
    </row>
    <row r="87" spans="1:9">
      <c r="A87" s="12" t="s">
        <v>340</v>
      </c>
      <c r="D87" t="str">
        <f t="shared" si="10"/>
        <v>4.4  Supervisory</v>
      </c>
      <c r="F87" t="str">
        <f t="shared" si="11"/>
        <v>4</v>
      </c>
      <c r="G87" t="str">
        <f t="shared" si="12"/>
        <v> Supervisory</v>
      </c>
      <c r="I87" t="str">
        <f t="shared" si="7"/>
        <v>4: ' Supervisory',</v>
      </c>
    </row>
    <row r="88" spans="1:9">
      <c r="A88" s="11"/>
      <c r="D88" t="str">
        <f t="shared" si="10"/>
        <v/>
      </c>
      <c r="F88" t="str">
        <f t="shared" si="11"/>
        <v/>
      </c>
      <c r="G88" t="str">
        <f t="shared" si="12"/>
        <v/>
      </c>
      <c r="I88" t="str">
        <f t="shared" si="7"/>
        <v/>
      </c>
    </row>
    <row r="89" spans="1:9">
      <c r="A89" s="13" t="s">
        <v>341</v>
      </c>
      <c r="D89" t="str">
        <f t="shared" si="10"/>
        <v>4.5  Low Battery</v>
      </c>
      <c r="F89" t="str">
        <f t="shared" si="11"/>
        <v>5</v>
      </c>
      <c r="G89" t="str">
        <f t="shared" si="12"/>
        <v> Low Battery</v>
      </c>
      <c r="I89" t="str">
        <f t="shared" si="7"/>
        <v>5: ' Low Battery',</v>
      </c>
    </row>
    <row r="90" spans="1:9">
      <c r="A90" s="11"/>
      <c r="D90" t="str">
        <f t="shared" si="10"/>
        <v/>
      </c>
      <c r="F90" t="str">
        <f t="shared" si="11"/>
        <v/>
      </c>
      <c r="G90" t="str">
        <f t="shared" si="12"/>
        <v/>
      </c>
      <c r="I90" t="str">
        <f t="shared" si="7"/>
        <v/>
      </c>
    </row>
    <row r="91" spans="1:9">
      <c r="A91" s="12" t="s">
        <v>342</v>
      </c>
      <c r="D91" t="str">
        <f t="shared" si="10"/>
        <v>4.6  Tamper</v>
      </c>
      <c r="F91" t="str">
        <f t="shared" si="11"/>
        <v>6</v>
      </c>
      <c r="G91" t="str">
        <f t="shared" si="12"/>
        <v> Tamper</v>
      </c>
      <c r="I91" t="str">
        <f t="shared" si="7"/>
        <v>6: ' Tamper',</v>
      </c>
    </row>
    <row r="92" spans="1:9">
      <c r="A92" s="11"/>
      <c r="D92" t="str">
        <f t="shared" si="10"/>
        <v/>
      </c>
      <c r="F92" t="str">
        <f t="shared" si="11"/>
        <v/>
      </c>
      <c r="G92" t="str">
        <f t="shared" si="12"/>
        <v/>
      </c>
      <c r="I92" t="str">
        <f t="shared" si="7"/>
        <v/>
      </c>
    </row>
    <row r="93" spans="1:9">
      <c r="A93" s="12" t="s">
        <v>343</v>
      </c>
      <c r="D93" t="str">
        <f t="shared" si="10"/>
        <v>4.7  SAM</v>
      </c>
      <c r="F93" t="str">
        <f t="shared" si="11"/>
        <v>7</v>
      </c>
      <c r="G93" t="str">
        <f t="shared" si="12"/>
        <v> SAM</v>
      </c>
      <c r="I93" t="str">
        <f t="shared" si="7"/>
        <v>7: ' SAM',</v>
      </c>
    </row>
    <row r="94" spans="1:9">
      <c r="A94" s="11"/>
      <c r="D94" t="str">
        <f t="shared" si="10"/>
        <v/>
      </c>
      <c r="F94" t="str">
        <f t="shared" si="11"/>
        <v/>
      </c>
      <c r="G94" t="str">
        <f t="shared" si="12"/>
        <v/>
      </c>
      <c r="I94" t="str">
        <f t="shared" si="7"/>
        <v/>
      </c>
    </row>
    <row r="95" spans="1:9">
      <c r="A95" s="12" t="s">
        <v>344</v>
      </c>
      <c r="D95" t="str">
        <f t="shared" si="10"/>
        <v>4.8  Partial Obscurity</v>
      </c>
      <c r="F95" t="str">
        <f t="shared" si="11"/>
        <v>8</v>
      </c>
      <c r="G95" t="str">
        <f t="shared" si="12"/>
        <v> Partial Obscurity</v>
      </c>
      <c r="I95" t="str">
        <f t="shared" si="7"/>
        <v>8: ' Partial Obscurity',</v>
      </c>
    </row>
    <row r="96" spans="1:9">
      <c r="A96" s="11"/>
      <c r="D96" t="str">
        <f t="shared" si="10"/>
        <v/>
      </c>
      <c r="F96" t="str">
        <f t="shared" si="11"/>
        <v/>
      </c>
      <c r="G96" t="str">
        <f t="shared" si="12"/>
        <v/>
      </c>
      <c r="I96" t="str">
        <f t="shared" si="7"/>
        <v/>
      </c>
    </row>
    <row r="97" spans="1:9">
      <c r="A97" s="12" t="s">
        <v>345</v>
      </c>
      <c r="D97" t="str">
        <f t="shared" si="10"/>
        <v>4.9  Jam</v>
      </c>
      <c r="F97" t="str">
        <f t="shared" si="11"/>
        <v>9</v>
      </c>
      <c r="G97" t="str">
        <f t="shared" si="12"/>
        <v> Jam</v>
      </c>
      <c r="I97" t="str">
        <f t="shared" si="7"/>
        <v>9: ' Jam',</v>
      </c>
    </row>
    <row r="98" spans="1:9">
      <c r="A98" s="11"/>
      <c r="D98" t="str">
        <f t="shared" si="10"/>
        <v/>
      </c>
      <c r="F98" t="str">
        <f t="shared" si="11"/>
        <v/>
      </c>
      <c r="G98" t="str">
        <f t="shared" si="12"/>
        <v/>
      </c>
      <c r="I98" t="str">
        <f t="shared" si="7"/>
        <v/>
      </c>
    </row>
    <row r="99" spans="1:9">
      <c r="A99" s="12" t="s">
        <v>346</v>
      </c>
      <c r="D99" t="str">
        <f t="shared" si="10"/>
        <v>4.10  Zone AC Fail</v>
      </c>
      <c r="F99" t="str">
        <f t="shared" si="11"/>
        <v>10</v>
      </c>
      <c r="G99" t="str">
        <f t="shared" si="12"/>
        <v> Zone AC Fail</v>
      </c>
      <c r="I99" t="str">
        <f t="shared" si="7"/>
        <v>10: ' Zone AC Fail',</v>
      </c>
    </row>
    <row r="100" spans="1:9">
      <c r="A100" s="11"/>
      <c r="D100" t="str">
        <f t="shared" si="10"/>
        <v/>
      </c>
      <c r="F100" t="str">
        <f t="shared" si="11"/>
        <v/>
      </c>
      <c r="G100" t="str">
        <f t="shared" si="12"/>
        <v/>
      </c>
      <c r="I100" t="str">
        <f t="shared" si="7"/>
        <v/>
      </c>
    </row>
    <row r="101" spans="1:9">
      <c r="A101" s="12" t="s">
        <v>347</v>
      </c>
      <c r="D101" t="str">
        <f t="shared" si="10"/>
        <v>4.11  n/u</v>
      </c>
      <c r="F101" t="str">
        <f t="shared" si="11"/>
        <v>11</v>
      </c>
      <c r="G101" t="str">
        <f t="shared" si="12"/>
        <v> n/u</v>
      </c>
      <c r="I101" t="str">
        <f t="shared" si="7"/>
        <v>11: ' n/u',</v>
      </c>
    </row>
    <row r="102" spans="1:9">
      <c r="A102" s="11"/>
      <c r="D102" t="str">
        <f t="shared" si="10"/>
        <v/>
      </c>
      <c r="F102" t="str">
        <f t="shared" si="11"/>
        <v/>
      </c>
      <c r="G102" t="str">
        <f t="shared" si="12"/>
        <v/>
      </c>
      <c r="I102" t="str">
        <f t="shared" si="7"/>
        <v/>
      </c>
    </row>
    <row r="103" spans="1:9">
      <c r="A103" s="12" t="s">
        <v>348</v>
      </c>
      <c r="D103" t="str">
        <f t="shared" si="10"/>
        <v>4.12  NAC Trouble</v>
      </c>
      <c r="F103" t="str">
        <f t="shared" si="11"/>
        <v>12</v>
      </c>
      <c r="G103" t="str">
        <f t="shared" si="12"/>
        <v> NAC Trouble</v>
      </c>
      <c r="I103" t="str">
        <f t="shared" si="7"/>
        <v>12: ' NAC Trouble',</v>
      </c>
    </row>
    <row r="104" spans="1:9">
      <c r="A104" s="11"/>
      <c r="D104" t="str">
        <f t="shared" si="10"/>
        <v/>
      </c>
      <c r="F104" t="str">
        <f t="shared" si="11"/>
        <v/>
      </c>
      <c r="G104" t="str">
        <f t="shared" si="12"/>
        <v/>
      </c>
      <c r="I104" t="str">
        <f t="shared" si="7"/>
        <v/>
      </c>
    </row>
    <row r="105" spans="1:9">
      <c r="A105" s="12" t="s">
        <v>349</v>
      </c>
      <c r="D105" t="str">
        <f t="shared" si="10"/>
        <v>4.13  Analog Zone Trouble</v>
      </c>
      <c r="F105" t="str">
        <f t="shared" si="11"/>
        <v>13</v>
      </c>
      <c r="G105" t="str">
        <f t="shared" si="12"/>
        <v> Analog Zone Trouble</v>
      </c>
      <c r="I105" t="str">
        <f t="shared" si="7"/>
        <v>13: ' Analog Zone Trouble',</v>
      </c>
    </row>
    <row r="106" spans="1:9">
      <c r="A106" s="11"/>
      <c r="D106" t="str">
        <f t="shared" si="10"/>
        <v/>
      </c>
      <c r="F106" t="str">
        <f t="shared" si="11"/>
        <v/>
      </c>
      <c r="G106" t="str">
        <f t="shared" si="12"/>
        <v/>
      </c>
      <c r="I106" t="str">
        <f t="shared" si="7"/>
        <v/>
      </c>
    </row>
    <row r="107" spans="1:9">
      <c r="A107" s="12" t="s">
        <v>350</v>
      </c>
      <c r="D107" t="str">
        <f t="shared" si="10"/>
        <v>4.14  Fire Supervisory</v>
      </c>
      <c r="F107" t="str">
        <f t="shared" si="11"/>
        <v>14</v>
      </c>
      <c r="G107" t="str">
        <f t="shared" si="12"/>
        <v> Fire Supervisory</v>
      </c>
      <c r="I107" t="str">
        <f t="shared" si="7"/>
        <v>14: ' Fire Supervisory',</v>
      </c>
    </row>
    <row r="108" spans="1:9">
      <c r="A108" s="11"/>
      <c r="D108" t="str">
        <f t="shared" si="10"/>
        <v/>
      </c>
      <c r="F108" t="str">
        <f t="shared" si="11"/>
        <v/>
      </c>
      <c r="G108" t="str">
        <f t="shared" si="12"/>
        <v/>
      </c>
      <c r="I108" t="str">
        <f t="shared" si="7"/>
        <v/>
      </c>
    </row>
    <row r="109" spans="1:9">
      <c r="A109" s="12" t="s">
        <v>351</v>
      </c>
      <c r="D109" t="str">
        <f t="shared" si="10"/>
        <v>4.15  Pump Fail</v>
      </c>
      <c r="F109" t="str">
        <f t="shared" si="11"/>
        <v>15</v>
      </c>
      <c r="G109" t="str">
        <f t="shared" si="12"/>
        <v> Pump Fail</v>
      </c>
      <c r="I109" t="str">
        <f t="shared" si="7"/>
        <v>15: ' Pump Fail',</v>
      </c>
    </row>
    <row r="110" spans="1:9">
      <c r="A110" s="11"/>
      <c r="D110" t="str">
        <f t="shared" si="10"/>
        <v/>
      </c>
      <c r="F110" t="str">
        <f t="shared" si="11"/>
        <v/>
      </c>
      <c r="G110" t="str">
        <f t="shared" si="12"/>
        <v/>
      </c>
      <c r="I110" t="str">
        <f t="shared" si="7"/>
        <v/>
      </c>
    </row>
    <row r="111" spans="1:9">
      <c r="A111" s="12" t="s">
        <v>352</v>
      </c>
      <c r="D111" t="str">
        <f t="shared" si="10"/>
        <v>4.16  Fire Gate Valve Closed</v>
      </c>
      <c r="F111" t="str">
        <f t="shared" si="11"/>
        <v>16</v>
      </c>
      <c r="G111" t="str">
        <f t="shared" si="12"/>
        <v> Fire Gate Valve Closed</v>
      </c>
      <c r="I111" t="str">
        <f t="shared" si="7"/>
        <v>16: ' Fire Gate Valve Closed',</v>
      </c>
    </row>
    <row r="112" spans="1:9">
      <c r="A112" s="11"/>
      <c r="D112" t="str">
        <f t="shared" si="10"/>
        <v/>
      </c>
      <c r="F112" t="str">
        <f t="shared" si="11"/>
        <v/>
      </c>
      <c r="G112" t="str">
        <f t="shared" si="12"/>
        <v/>
      </c>
      <c r="I112" t="str">
        <f t="shared" si="7"/>
        <v/>
      </c>
    </row>
    <row r="113" spans="1:9">
      <c r="A113" s="12" t="s">
        <v>353</v>
      </c>
      <c r="D113" t="str">
        <f t="shared" si="10"/>
        <v>4.17  CO2 Pressure Trouble</v>
      </c>
      <c r="F113" t="str">
        <f t="shared" si="11"/>
        <v>17</v>
      </c>
      <c r="G113" t="str">
        <f t="shared" si="12"/>
        <v> CO2 Pressure Trouble</v>
      </c>
      <c r="I113" t="str">
        <f t="shared" si="7"/>
        <v>17: ' CO2 Pressure Trouble',</v>
      </c>
    </row>
    <row r="114" spans="1:9">
      <c r="A114" s="11"/>
      <c r="D114" t="str">
        <f t="shared" si="10"/>
        <v/>
      </c>
      <c r="F114" t="str">
        <f t="shared" si="11"/>
        <v/>
      </c>
      <c r="G114" t="str">
        <f t="shared" si="12"/>
        <v/>
      </c>
      <c r="I114" t="str">
        <f t="shared" si="7"/>
        <v/>
      </c>
    </row>
    <row r="115" spans="1:9">
      <c r="A115" s="12" t="s">
        <v>354</v>
      </c>
      <c r="D115" t="str">
        <f t="shared" si="10"/>
        <v>4.18  Liquid Pressure Trouble</v>
      </c>
      <c r="F115" t="str">
        <f t="shared" si="11"/>
        <v>18</v>
      </c>
      <c r="G115" t="str">
        <f t="shared" si="12"/>
        <v> Liquid Pressure Trouble</v>
      </c>
      <c r="I115" t="str">
        <f t="shared" si="7"/>
        <v>18: ' Liquid Pressure Trouble',</v>
      </c>
    </row>
    <row r="116" spans="1:9">
      <c r="A116" s="11"/>
      <c r="D116" t="str">
        <f t="shared" si="10"/>
        <v/>
      </c>
      <c r="F116" t="str">
        <f t="shared" si="11"/>
        <v/>
      </c>
      <c r="G116" t="str">
        <f t="shared" si="12"/>
        <v/>
      </c>
      <c r="I116" t="str">
        <f t="shared" si="7"/>
        <v/>
      </c>
    </row>
    <row r="117" spans="1:9">
      <c r="A117" s="12" t="s">
        <v>355</v>
      </c>
      <c r="D117" t="str">
        <f t="shared" si="10"/>
        <v>4.19  Liquid Level Trouble</v>
      </c>
      <c r="F117" t="str">
        <f t="shared" si="11"/>
        <v>19</v>
      </c>
      <c r="G117" t="str">
        <f t="shared" si="12"/>
        <v> Liquid Level Trouble</v>
      </c>
      <c r="I117" t="str">
        <f t="shared" si="7"/>
        <v>19: ' Liquid Level Trouble',</v>
      </c>
    </row>
    <row r="118" spans="1:9">
      <c r="D118" t="str">
        <f t="shared" ref="D118:D178" si="13">TRIM(A118)</f>
        <v/>
      </c>
      <c r="F118" t="str">
        <f t="shared" ref="F118:F178" si="14">IF(D118="", "", TRIM(MID(D118, FIND(".",D118)+1, 2)))</f>
        <v/>
      </c>
      <c r="G118" t="str">
        <f t="shared" ref="G118:G178" si="15">IF(D118="","",TRIM(MID(D118,FIND(" ",D118),99)))</f>
        <v/>
      </c>
      <c r="I118" t="str">
        <f t="shared" si="7"/>
        <v/>
      </c>
    </row>
    <row r="119" spans="1:9">
      <c r="A119" s="12" t="s">
        <v>356</v>
      </c>
      <c r="D119" t="str">
        <f t="shared" si="13"/>
        <v>8.0  Direct Bypass</v>
      </c>
      <c r="F119" t="str">
        <f t="shared" si="14"/>
        <v>0</v>
      </c>
      <c r="G119" t="str">
        <f t="shared" si="15"/>
        <v> Direct Bypass</v>
      </c>
      <c r="I119" t="str">
        <f t="shared" si="7"/>
        <v>0: ' Direct Bypass',</v>
      </c>
    </row>
    <row r="120" spans="1:9">
      <c r="A120" s="11"/>
      <c r="D120" t="str">
        <f t="shared" si="13"/>
        <v/>
      </c>
      <c r="F120" t="str">
        <f t="shared" si="14"/>
        <v/>
      </c>
      <c r="G120" t="str">
        <f t="shared" si="15"/>
        <v/>
      </c>
      <c r="I120" t="str">
        <f t="shared" si="7"/>
        <v/>
      </c>
    </row>
    <row r="121" spans="1:9">
      <c r="A121" s="13" t="s">
        <v>357</v>
      </c>
      <c r="D121" t="str">
        <f t="shared" si="13"/>
        <v>8.1  Indirect Bypass</v>
      </c>
      <c r="F121" t="str">
        <f t="shared" si="14"/>
        <v>1</v>
      </c>
      <c r="G121" t="str">
        <f t="shared" si="15"/>
        <v> Indirect Bypass</v>
      </c>
      <c r="I121" t="str">
        <f t="shared" si="7"/>
        <v>1: ' Indirect Bypass',</v>
      </c>
    </row>
    <row r="122" spans="1:9">
      <c r="A122" s="11"/>
      <c r="D122" t="str">
        <f t="shared" si="13"/>
        <v/>
      </c>
      <c r="F122" t="str">
        <f t="shared" si="14"/>
        <v/>
      </c>
      <c r="G122" t="str">
        <f t="shared" si="15"/>
        <v/>
      </c>
      <c r="I122" t="str">
        <f t="shared" si="7"/>
        <v/>
      </c>
    </row>
    <row r="123" spans="1:9">
      <c r="A123" s="12" t="s">
        <v>358</v>
      </c>
      <c r="D123" t="str">
        <f t="shared" si="13"/>
        <v>8.2  Swinger Bypass</v>
      </c>
      <c r="F123" t="str">
        <f t="shared" si="14"/>
        <v>2</v>
      </c>
      <c r="G123" t="str">
        <f t="shared" si="15"/>
        <v> Swinger Bypass</v>
      </c>
      <c r="I123" t="str">
        <f t="shared" si="7"/>
        <v>2: ' Swinger Bypass',</v>
      </c>
    </row>
    <row r="124" spans="1:9">
      <c r="A124" s="11"/>
      <c r="D124" t="str">
        <f t="shared" si="13"/>
        <v/>
      </c>
      <c r="F124" t="str">
        <f t="shared" si="14"/>
        <v/>
      </c>
      <c r="G124" t="str">
        <f t="shared" si="15"/>
        <v/>
      </c>
      <c r="I124" t="str">
        <f t="shared" si="7"/>
        <v/>
      </c>
    </row>
    <row r="125" spans="1:9">
      <c r="A125" s="13" t="s">
        <v>359</v>
      </c>
      <c r="D125" t="str">
        <f t="shared" si="13"/>
        <v>8.3  Inhibit</v>
      </c>
      <c r="F125" t="str">
        <f t="shared" si="14"/>
        <v>3</v>
      </c>
      <c r="G125" t="str">
        <f t="shared" si="15"/>
        <v> Inhibit</v>
      </c>
      <c r="I125" t="str">
        <f t="shared" si="7"/>
        <v>3: ' Inhibit',</v>
      </c>
    </row>
    <row r="126" spans="1:9">
      <c r="D126" t="str">
        <f t="shared" si="13"/>
        <v/>
      </c>
      <c r="F126" t="str">
        <f t="shared" si="14"/>
        <v/>
      </c>
      <c r="G126" t="str">
        <f t="shared" si="15"/>
        <v/>
      </c>
      <c r="I126" t="str">
        <f t="shared" si="7"/>
        <v/>
      </c>
    </row>
    <row r="127" spans="1:9">
      <c r="A127" s="14" t="s">
        <v>360</v>
      </c>
      <c r="D127" t="str">
        <f t="shared" si="13"/>
        <v>Unbypass (General Type = 9)</v>
      </c>
      <c r="F127" t="e">
        <f t="shared" si="14"/>
        <v>#VALUE!</v>
      </c>
      <c r="G127" t="str">
        <f t="shared" si="15"/>
        <v>(General Type = 9)</v>
      </c>
      <c r="I127" t="e">
        <f t="shared" si="7"/>
        <v>#VALUE!</v>
      </c>
    </row>
    <row r="128" spans="1:9">
      <c r="A128" s="11"/>
      <c r="D128" t="str">
        <f t="shared" si="13"/>
        <v/>
      </c>
      <c r="F128" t="str">
        <f t="shared" si="14"/>
        <v/>
      </c>
      <c r="G128" t="str">
        <f t="shared" si="15"/>
        <v/>
      </c>
      <c r="I128" t="str">
        <f t="shared" si="7"/>
        <v/>
      </c>
    </row>
    <row r="129" spans="1:9">
      <c r="A129" s="12" t="s">
        <v>361</v>
      </c>
      <c r="D129" t="str">
        <f t="shared" si="13"/>
        <v>9.0  Direct Bypass</v>
      </c>
      <c r="F129" t="str">
        <f t="shared" si="14"/>
        <v>0</v>
      </c>
      <c r="G129" t="str">
        <f t="shared" si="15"/>
        <v> Direct Bypass</v>
      </c>
      <c r="I129" t="str">
        <f t="shared" si="7"/>
        <v>0: ' Direct Bypass',</v>
      </c>
    </row>
    <row r="130" spans="1:9">
      <c r="A130" s="11"/>
      <c r="D130" t="str">
        <f t="shared" si="13"/>
        <v/>
      </c>
      <c r="F130" t="str">
        <f t="shared" si="14"/>
        <v/>
      </c>
      <c r="G130" t="str">
        <f t="shared" si="15"/>
        <v/>
      </c>
      <c r="I130" t="str">
        <f t="shared" ref="I130:I193" si="16">IF(G130="","",F130&amp;": '"&amp;G130&amp;"',")</f>
        <v/>
      </c>
    </row>
    <row r="131" spans="1:9">
      <c r="A131" s="12" t="s">
        <v>362</v>
      </c>
      <c r="D131" t="str">
        <f t="shared" si="13"/>
        <v>9.1  Indirect Bypass</v>
      </c>
      <c r="F131" t="str">
        <f t="shared" si="14"/>
        <v>1</v>
      </c>
      <c r="G131" t="str">
        <f t="shared" si="15"/>
        <v> Indirect Bypass</v>
      </c>
      <c r="I131" t="str">
        <f t="shared" si="16"/>
        <v>1: ' Indirect Bypass',</v>
      </c>
    </row>
    <row r="132" spans="1:9">
      <c r="A132" s="11"/>
      <c r="D132" t="str">
        <f t="shared" si="13"/>
        <v/>
      </c>
      <c r="F132" t="str">
        <f t="shared" si="14"/>
        <v/>
      </c>
      <c r="G132" t="str">
        <f t="shared" si="15"/>
        <v/>
      </c>
      <c r="I132" t="str">
        <f t="shared" si="16"/>
        <v/>
      </c>
    </row>
    <row r="133" spans="1:9">
      <c r="A133" s="12" t="s">
        <v>363</v>
      </c>
      <c r="D133" t="str">
        <f t="shared" si="13"/>
        <v>9.2  Swinger Bypass</v>
      </c>
      <c r="F133" t="str">
        <f t="shared" si="14"/>
        <v>2</v>
      </c>
      <c r="G133" t="str">
        <f t="shared" si="15"/>
        <v> Swinger Bypass</v>
      </c>
      <c r="I133" t="str">
        <f t="shared" si="16"/>
        <v>2: ' Swinger Bypass',</v>
      </c>
    </row>
    <row r="134" spans="1:9">
      <c r="A134" s="11"/>
      <c r="D134" t="str">
        <f t="shared" si="13"/>
        <v/>
      </c>
      <c r="F134" t="str">
        <f t="shared" si="14"/>
        <v/>
      </c>
      <c r="G134" t="str">
        <f t="shared" si="15"/>
        <v/>
      </c>
      <c r="I134" t="str">
        <f t="shared" si="16"/>
        <v/>
      </c>
    </row>
    <row r="135" spans="1:9">
      <c r="A135" s="13" t="s">
        <v>364</v>
      </c>
      <c r="D135" t="str">
        <f t="shared" si="13"/>
        <v>9.3  Inhibit</v>
      </c>
      <c r="F135" t="str">
        <f t="shared" si="14"/>
        <v>3</v>
      </c>
      <c r="G135" t="str">
        <f t="shared" si="15"/>
        <v> Inhibit</v>
      </c>
      <c r="I135" t="str">
        <f t="shared" si="16"/>
        <v>3: ' Inhibit',</v>
      </c>
    </row>
    <row r="136" spans="1:9">
      <c r="D136" t="str">
        <f t="shared" si="13"/>
        <v/>
      </c>
      <c r="F136" t="str">
        <f t="shared" si="14"/>
        <v/>
      </c>
      <c r="G136" t="str">
        <f t="shared" si="15"/>
        <v/>
      </c>
      <c r="I136" t="str">
        <f t="shared" si="16"/>
        <v/>
      </c>
    </row>
    <row r="137" spans="1:9">
      <c r="A137" s="14" t="s">
        <v>365</v>
      </c>
      <c r="D137" t="str">
        <f t="shared" si="13"/>
        <v>Opening (General Type = 10)</v>
      </c>
      <c r="F137" t="e">
        <f t="shared" si="14"/>
        <v>#VALUE!</v>
      </c>
      <c r="G137" t="str">
        <f t="shared" si="15"/>
        <v>(General Type = 10)</v>
      </c>
      <c r="I137" t="e">
        <f t="shared" si="16"/>
        <v>#VALUE!</v>
      </c>
    </row>
    <row r="138" spans="1:9">
      <c r="A138" s="11"/>
      <c r="D138" t="str">
        <f t="shared" si="13"/>
        <v/>
      </c>
      <c r="F138" t="str">
        <f t="shared" si="14"/>
        <v/>
      </c>
      <c r="G138" t="str">
        <f t="shared" si="15"/>
        <v/>
      </c>
      <c r="I138" t="str">
        <f t="shared" si="16"/>
        <v/>
      </c>
    </row>
    <row r="139" spans="1:9">
      <c r="A139" s="12" t="s">
        <v>366</v>
      </c>
      <c r="D139" t="str">
        <f t="shared" si="13"/>
        <v>10.0  Normal Open</v>
      </c>
      <c r="F139" t="str">
        <f t="shared" si="14"/>
        <v>0</v>
      </c>
      <c r="G139" t="str">
        <f t="shared" si="15"/>
        <v> Normal Open</v>
      </c>
      <c r="I139" t="str">
        <f t="shared" si="16"/>
        <v>0: ' Normal Open',</v>
      </c>
    </row>
    <row r="140" spans="1:9">
      <c r="A140" s="11"/>
      <c r="D140" t="str">
        <f t="shared" si="13"/>
        <v/>
      </c>
      <c r="F140" t="str">
        <f t="shared" si="14"/>
        <v/>
      </c>
      <c r="G140" t="str">
        <f t="shared" si="15"/>
        <v/>
      </c>
      <c r="I140" t="str">
        <f t="shared" si="16"/>
        <v/>
      </c>
    </row>
    <row r="141" spans="1:9">
      <c r="A141" s="12" t="s">
        <v>367</v>
      </c>
      <c r="D141" t="str">
        <f t="shared" si="13"/>
        <v>10.1  Early Open</v>
      </c>
      <c r="F141" t="str">
        <f t="shared" si="14"/>
        <v>1</v>
      </c>
      <c r="G141" t="str">
        <f t="shared" si="15"/>
        <v> Early Open</v>
      </c>
      <c r="I141" t="str">
        <f t="shared" si="16"/>
        <v>1: ' Early Open',</v>
      </c>
    </row>
    <row r="142" spans="1:9">
      <c r="A142" s="11"/>
      <c r="D142" t="str">
        <f t="shared" si="13"/>
        <v/>
      </c>
      <c r="F142" t="str">
        <f t="shared" si="14"/>
        <v/>
      </c>
      <c r="G142" t="str">
        <f t="shared" si="15"/>
        <v/>
      </c>
      <c r="I142" t="str">
        <f t="shared" si="16"/>
        <v/>
      </c>
    </row>
    <row r="143" spans="1:9">
      <c r="A143" s="12" t="s">
        <v>368</v>
      </c>
      <c r="D143" t="str">
        <f t="shared" si="13"/>
        <v>10.2  Late Open</v>
      </c>
      <c r="F143" t="str">
        <f t="shared" si="14"/>
        <v>2</v>
      </c>
      <c r="G143" t="str">
        <f t="shared" si="15"/>
        <v> Late Open</v>
      </c>
      <c r="I143" t="str">
        <f t="shared" si="16"/>
        <v>2: ' Late Open',</v>
      </c>
    </row>
    <row r="144" spans="1:9">
      <c r="A144" s="11"/>
      <c r="D144" t="str">
        <f t="shared" si="13"/>
        <v/>
      </c>
      <c r="F144" t="str">
        <f t="shared" si="14"/>
        <v/>
      </c>
      <c r="G144" t="str">
        <f t="shared" si="15"/>
        <v/>
      </c>
      <c r="I144" t="str">
        <f t="shared" si="16"/>
        <v/>
      </c>
    </row>
    <row r="145" spans="1:9">
      <c r="A145" s="12" t="s">
        <v>369</v>
      </c>
      <c r="D145" t="str">
        <f t="shared" si="13"/>
        <v>10.3  Fail To Open</v>
      </c>
      <c r="F145" t="str">
        <f t="shared" si="14"/>
        <v>3</v>
      </c>
      <c r="G145" t="str">
        <f t="shared" si="15"/>
        <v> Fail To Open</v>
      </c>
      <c r="I145" t="str">
        <f t="shared" si="16"/>
        <v>3: ' Fail To Open',</v>
      </c>
    </row>
    <row r="146" spans="1:9">
      <c r="A146" s="11"/>
      <c r="D146" t="str">
        <f t="shared" si="13"/>
        <v/>
      </c>
      <c r="F146" t="str">
        <f t="shared" si="14"/>
        <v/>
      </c>
      <c r="G146" t="str">
        <f t="shared" si="15"/>
        <v/>
      </c>
      <c r="I146" t="str">
        <f t="shared" si="16"/>
        <v/>
      </c>
    </row>
    <row r="147" spans="1:9">
      <c r="A147" s="12" t="s">
        <v>370</v>
      </c>
      <c r="D147" t="str">
        <f t="shared" si="13"/>
        <v>10.4  Open Exception</v>
      </c>
      <c r="F147" t="str">
        <f t="shared" si="14"/>
        <v>4</v>
      </c>
      <c r="G147" t="str">
        <f t="shared" si="15"/>
        <v> Open Exception</v>
      </c>
      <c r="I147" t="str">
        <f t="shared" si="16"/>
        <v>4: ' Open Exception',</v>
      </c>
    </row>
    <row r="148" spans="1:9">
      <c r="A148" s="11"/>
      <c r="D148" t="str">
        <f t="shared" si="13"/>
        <v/>
      </c>
      <c r="F148" t="str">
        <f t="shared" si="14"/>
        <v/>
      </c>
      <c r="G148" t="str">
        <f t="shared" si="15"/>
        <v/>
      </c>
      <c r="I148" t="str">
        <f t="shared" si="16"/>
        <v/>
      </c>
    </row>
    <row r="149" spans="1:9">
      <c r="A149" s="12" t="s">
        <v>371</v>
      </c>
      <c r="D149" t="str">
        <f t="shared" si="13"/>
        <v>10.5  Open Extension</v>
      </c>
      <c r="F149" t="str">
        <f t="shared" si="14"/>
        <v>5</v>
      </c>
      <c r="G149" t="str">
        <f t="shared" si="15"/>
        <v> Open Extension</v>
      </c>
      <c r="I149" t="str">
        <f t="shared" si="16"/>
        <v>5: ' Open Extension',</v>
      </c>
    </row>
    <row r="150" spans="1:9">
      <c r="A150" s="11"/>
      <c r="D150" t="str">
        <f t="shared" si="13"/>
        <v/>
      </c>
      <c r="F150" t="str">
        <f t="shared" si="14"/>
        <v/>
      </c>
      <c r="G150" t="str">
        <f t="shared" si="15"/>
        <v/>
      </c>
      <c r="I150" t="str">
        <f t="shared" si="16"/>
        <v/>
      </c>
    </row>
    <row r="151" spans="1:9">
      <c r="A151" s="12" t="s">
        <v>372</v>
      </c>
      <c r="D151" t="str">
        <f t="shared" si="13"/>
        <v>10.6  Open Using Keyfob/Keyswitch</v>
      </c>
      <c r="F151" t="str">
        <f t="shared" si="14"/>
        <v>6</v>
      </c>
      <c r="G151" t="str">
        <f t="shared" si="15"/>
        <v> Open Using Keyfob/Keyswitch</v>
      </c>
      <c r="I151" t="str">
        <f t="shared" si="16"/>
        <v>6: ' Open Using Keyfob/Keyswitch',</v>
      </c>
    </row>
    <row r="152" spans="1:9">
      <c r="A152" s="11"/>
      <c r="D152" t="str">
        <f t="shared" si="13"/>
        <v/>
      </c>
      <c r="F152" t="str">
        <f t="shared" si="14"/>
        <v/>
      </c>
      <c r="G152" t="str">
        <f t="shared" si="15"/>
        <v/>
      </c>
      <c r="I152" t="str">
        <f t="shared" si="16"/>
        <v/>
      </c>
    </row>
    <row r="153" spans="1:9">
      <c r="A153" s="12" t="s">
        <v>373</v>
      </c>
      <c r="D153" t="str">
        <f t="shared" si="13"/>
        <v>10.7  Scheduled Open</v>
      </c>
      <c r="F153" t="str">
        <f t="shared" si="14"/>
        <v>7</v>
      </c>
      <c r="G153" t="str">
        <f t="shared" si="15"/>
        <v> Scheduled Open</v>
      </c>
      <c r="I153" t="str">
        <f t="shared" si="16"/>
        <v>7: ' Scheduled Open',</v>
      </c>
    </row>
    <row r="154" spans="1:9">
      <c r="A154" s="11"/>
      <c r="D154" t="str">
        <f t="shared" si="13"/>
        <v/>
      </c>
      <c r="F154" t="str">
        <f t="shared" si="14"/>
        <v/>
      </c>
      <c r="G154" t="str">
        <f t="shared" si="15"/>
        <v/>
      </c>
      <c r="I154" t="str">
        <f t="shared" si="16"/>
        <v/>
      </c>
    </row>
    <row r="155" spans="1:9">
      <c r="A155" s="12" t="s">
        <v>374</v>
      </c>
      <c r="D155" t="str">
        <f t="shared" si="13"/>
        <v>10.8  Remote Open</v>
      </c>
      <c r="F155" t="str">
        <f t="shared" si="14"/>
        <v>8</v>
      </c>
      <c r="G155" t="str">
        <f t="shared" si="15"/>
        <v> Remote Open</v>
      </c>
      <c r="I155" t="str">
        <f t="shared" si="16"/>
        <v>8: ' Remote Open',</v>
      </c>
    </row>
    <row r="156" spans="1:9">
      <c r="D156" t="str">
        <f t="shared" si="13"/>
        <v/>
      </c>
      <c r="F156" t="str">
        <f t="shared" si="14"/>
        <v/>
      </c>
      <c r="G156" t="str">
        <f t="shared" si="15"/>
        <v/>
      </c>
      <c r="I156" t="str">
        <f t="shared" si="16"/>
        <v/>
      </c>
    </row>
    <row r="157" spans="1:9">
      <c r="A157" s="14" t="s">
        <v>375</v>
      </c>
      <c r="D157" t="str">
        <f t="shared" si="13"/>
        <v>Closing (General Type = 11)</v>
      </c>
      <c r="F157" t="e">
        <f t="shared" si="14"/>
        <v>#VALUE!</v>
      </c>
      <c r="G157" t="str">
        <f t="shared" si="15"/>
        <v>(General Type = 11)</v>
      </c>
      <c r="I157" t="e">
        <f t="shared" si="16"/>
        <v>#VALUE!</v>
      </c>
    </row>
    <row r="158" spans="1:9">
      <c r="A158" s="11"/>
      <c r="D158" t="str">
        <f t="shared" si="13"/>
        <v/>
      </c>
      <c r="F158" t="str">
        <f t="shared" si="14"/>
        <v/>
      </c>
      <c r="G158" t="str">
        <f t="shared" si="15"/>
        <v/>
      </c>
      <c r="I158" t="str">
        <f t="shared" si="16"/>
        <v/>
      </c>
    </row>
    <row r="159" spans="1:9">
      <c r="A159" s="12" t="s">
        <v>376</v>
      </c>
      <c r="D159" t="str">
        <f t="shared" si="13"/>
        <v>11.0  Normal Close</v>
      </c>
      <c r="F159" t="str">
        <f t="shared" si="14"/>
        <v>0</v>
      </c>
      <c r="G159" t="str">
        <f t="shared" si="15"/>
        <v> Normal Close</v>
      </c>
      <c r="I159" t="str">
        <f t="shared" si="16"/>
        <v>0: ' Normal Close',</v>
      </c>
    </row>
    <row r="160" spans="1:9">
      <c r="A160" s="11"/>
      <c r="D160" t="str">
        <f t="shared" si="13"/>
        <v/>
      </c>
      <c r="F160" t="str">
        <f t="shared" si="14"/>
        <v/>
      </c>
      <c r="G160" t="str">
        <f t="shared" si="15"/>
        <v/>
      </c>
      <c r="I160" t="str">
        <f t="shared" si="16"/>
        <v/>
      </c>
    </row>
    <row r="161" spans="1:9">
      <c r="A161" s="12" t="s">
        <v>377</v>
      </c>
      <c r="D161" t="str">
        <f t="shared" si="13"/>
        <v>11.1  Early Close</v>
      </c>
      <c r="F161" t="str">
        <f t="shared" si="14"/>
        <v>1</v>
      </c>
      <c r="G161" t="str">
        <f t="shared" si="15"/>
        <v> Early Close</v>
      </c>
      <c r="I161" t="str">
        <f t="shared" si="16"/>
        <v>1: ' Early Close',</v>
      </c>
    </row>
    <row r="162" spans="1:9">
      <c r="A162" s="11"/>
      <c r="D162" t="str">
        <f t="shared" si="13"/>
        <v/>
      </c>
      <c r="F162" t="str">
        <f t="shared" si="14"/>
        <v/>
      </c>
      <c r="G162" t="str">
        <f t="shared" si="15"/>
        <v/>
      </c>
      <c r="I162" t="str">
        <f t="shared" si="16"/>
        <v/>
      </c>
    </row>
    <row r="163" spans="1:9">
      <c r="A163" s="12" t="s">
        <v>378</v>
      </c>
      <c r="D163" t="str">
        <f t="shared" si="13"/>
        <v>11.2  Late Close</v>
      </c>
      <c r="F163" t="str">
        <f t="shared" si="14"/>
        <v>2</v>
      </c>
      <c r="G163" t="str">
        <f t="shared" si="15"/>
        <v> Late Close</v>
      </c>
      <c r="I163" t="str">
        <f t="shared" si="16"/>
        <v>2: ' Late Close',</v>
      </c>
    </row>
    <row r="164" spans="1:9">
      <c r="A164" s="11"/>
      <c r="D164" t="str">
        <f t="shared" si="13"/>
        <v/>
      </c>
      <c r="F164" t="str">
        <f t="shared" si="14"/>
        <v/>
      </c>
      <c r="G164" t="str">
        <f t="shared" si="15"/>
        <v/>
      </c>
      <c r="I164" t="str">
        <f t="shared" si="16"/>
        <v/>
      </c>
    </row>
    <row r="165" spans="1:9">
      <c r="A165" s="12" t="s">
        <v>379</v>
      </c>
      <c r="D165" t="str">
        <f t="shared" si="13"/>
        <v>11.3  Fail To Close</v>
      </c>
      <c r="F165" t="str">
        <f t="shared" si="14"/>
        <v>3</v>
      </c>
      <c r="G165" t="str">
        <f t="shared" si="15"/>
        <v> Fail To Close</v>
      </c>
      <c r="I165" t="str">
        <f t="shared" si="16"/>
        <v>3: ' Fail To Close',</v>
      </c>
    </row>
    <row r="166" spans="1:9">
      <c r="A166" s="11"/>
      <c r="D166" t="str">
        <f t="shared" si="13"/>
        <v/>
      </c>
      <c r="F166" t="str">
        <f t="shared" si="14"/>
        <v/>
      </c>
      <c r="G166" t="str">
        <f t="shared" si="15"/>
        <v/>
      </c>
      <c r="I166" t="str">
        <f t="shared" si="16"/>
        <v/>
      </c>
    </row>
    <row r="167" spans="1:9">
      <c r="A167" s="12" t="s">
        <v>380</v>
      </c>
      <c r="D167" t="str">
        <f t="shared" si="13"/>
        <v>11.4  Close Exception</v>
      </c>
      <c r="F167" t="str">
        <f t="shared" si="14"/>
        <v>4</v>
      </c>
      <c r="G167" t="str">
        <f t="shared" si="15"/>
        <v> Close Exception</v>
      </c>
      <c r="I167" t="str">
        <f t="shared" si="16"/>
        <v>4: ' Close Exception',</v>
      </c>
    </row>
    <row r="168" spans="1:9">
      <c r="A168" s="11"/>
      <c r="D168" t="str">
        <f t="shared" si="13"/>
        <v/>
      </c>
      <c r="F168" t="str">
        <f t="shared" si="14"/>
        <v/>
      </c>
      <c r="G168" t="str">
        <f t="shared" si="15"/>
        <v/>
      </c>
      <c r="I168" t="str">
        <f t="shared" si="16"/>
        <v/>
      </c>
    </row>
    <row r="169" spans="1:9">
      <c r="A169" s="12" t="s">
        <v>381</v>
      </c>
      <c r="D169" t="str">
        <f t="shared" si="13"/>
        <v>11.5  Close Extension</v>
      </c>
      <c r="F169" t="str">
        <f t="shared" si="14"/>
        <v>5</v>
      </c>
      <c r="G169" t="str">
        <f t="shared" si="15"/>
        <v> Close Extension</v>
      </c>
      <c r="I169" t="str">
        <f t="shared" si="16"/>
        <v>5: ' Close Extension',</v>
      </c>
    </row>
    <row r="170" spans="1:9">
      <c r="A170" s="11"/>
      <c r="D170" t="str">
        <f t="shared" si="13"/>
        <v/>
      </c>
      <c r="F170" t="str">
        <f t="shared" si="14"/>
        <v/>
      </c>
      <c r="G170" t="str">
        <f t="shared" si="15"/>
        <v/>
      </c>
      <c r="I170" t="str">
        <f t="shared" si="16"/>
        <v/>
      </c>
    </row>
    <row r="171" spans="1:9">
      <c r="A171" s="12" t="s">
        <v>382</v>
      </c>
      <c r="D171" t="str">
        <f t="shared" si="13"/>
        <v>11.6  Close Using Keyfob/Keyswitch</v>
      </c>
      <c r="F171" t="str">
        <f t="shared" si="14"/>
        <v>6</v>
      </c>
      <c r="G171" t="str">
        <f t="shared" si="15"/>
        <v> Close Using Keyfob/Keyswitch</v>
      </c>
      <c r="I171" t="str">
        <f t="shared" si="16"/>
        <v>6: ' Close Using Keyfob/Keyswitch',</v>
      </c>
    </row>
    <row r="172" spans="1:9">
      <c r="A172" s="11"/>
      <c r="D172" t="str">
        <f t="shared" si="13"/>
        <v/>
      </c>
      <c r="F172" t="str">
        <f t="shared" si="14"/>
        <v/>
      </c>
      <c r="G172" t="str">
        <f t="shared" si="15"/>
        <v/>
      </c>
      <c r="I172" t="str">
        <f t="shared" si="16"/>
        <v/>
      </c>
    </row>
    <row r="173" spans="1:9">
      <c r="A173" s="12" t="s">
        <v>383</v>
      </c>
      <c r="D173" t="str">
        <f t="shared" si="13"/>
        <v>11.7  Scheduled Close</v>
      </c>
      <c r="F173" t="str">
        <f t="shared" si="14"/>
        <v>7</v>
      </c>
      <c r="G173" t="str">
        <f t="shared" si="15"/>
        <v> Scheduled Close</v>
      </c>
      <c r="I173" t="str">
        <f t="shared" si="16"/>
        <v>7: ' Scheduled Close',</v>
      </c>
    </row>
    <row r="174" spans="1:9">
      <c r="A174" s="11"/>
      <c r="D174" t="str">
        <f t="shared" si="13"/>
        <v/>
      </c>
      <c r="F174" t="str">
        <f t="shared" si="14"/>
        <v/>
      </c>
      <c r="G174" t="str">
        <f t="shared" si="15"/>
        <v/>
      </c>
      <c r="I174" t="str">
        <f t="shared" si="16"/>
        <v/>
      </c>
    </row>
    <row r="175" spans="1:9">
      <c r="A175" s="12" t="s">
        <v>384</v>
      </c>
      <c r="D175" t="str">
        <f t="shared" si="13"/>
        <v>11.8  Remote Close</v>
      </c>
      <c r="F175" t="str">
        <f t="shared" si="14"/>
        <v>8</v>
      </c>
      <c r="G175" t="str">
        <f t="shared" si="15"/>
        <v> Remote Close</v>
      </c>
      <c r="I175" t="str">
        <f t="shared" si="16"/>
        <v>8: ' Remote Close',</v>
      </c>
    </row>
    <row r="176" spans="1:9">
      <c r="A176" s="11"/>
      <c r="D176" t="str">
        <f t="shared" si="13"/>
        <v/>
      </c>
      <c r="F176" t="str">
        <f t="shared" si="14"/>
        <v/>
      </c>
      <c r="G176" t="str">
        <f t="shared" si="15"/>
        <v/>
      </c>
      <c r="I176" t="str">
        <f t="shared" si="16"/>
        <v/>
      </c>
    </row>
    <row r="177" spans="1:9">
      <c r="A177" s="12" t="s">
        <v>385</v>
      </c>
      <c r="D177" t="str">
        <f t="shared" si="13"/>
        <v>11.9  Recent Close (Concord only)</v>
      </c>
      <c r="F177" t="str">
        <f t="shared" si="14"/>
        <v>9</v>
      </c>
      <c r="G177" t="str">
        <f t="shared" si="15"/>
        <v> Recent Close (Concord only)</v>
      </c>
      <c r="I177" t="str">
        <f t="shared" si="16"/>
        <v>9: ' Recent Close (Concord only)',</v>
      </c>
    </row>
    <row r="178" spans="1:9">
      <c r="D178" t="str">
        <f t="shared" si="13"/>
        <v/>
      </c>
      <c r="F178" t="str">
        <f t="shared" si="14"/>
        <v/>
      </c>
      <c r="G178" t="str">
        <f t="shared" si="15"/>
        <v/>
      </c>
      <c r="I178" t="str">
        <f t="shared" si="16"/>
        <v/>
      </c>
    </row>
    <row r="179" spans="1:9">
      <c r="D179" t="str">
        <f t="shared" ref="D179:D200" si="17">TRIM(A179)</f>
        <v/>
      </c>
      <c r="F179" t="str">
        <f t="shared" ref="F179:F200" si="18">IF(D179="", "", TRIM(MID(D179, FIND(".",D179)+1, 2)))</f>
        <v/>
      </c>
      <c r="G179" t="str">
        <f t="shared" ref="G179:G200" si="19">IF(D179="","",TRIM(MID(D179,FIND(" ",D179),99)))</f>
        <v/>
      </c>
      <c r="I179" t="str">
        <f t="shared" si="16"/>
        <v/>
      </c>
    </row>
    <row r="180" spans="1:9">
      <c r="A180" s="14" t="s">
        <v>386</v>
      </c>
      <c r="D180" t="str">
        <f t="shared" si="17"/>
        <v>Partition Configuration Change (General Type = 12)</v>
      </c>
      <c r="F180" t="e">
        <f t="shared" si="18"/>
        <v>#VALUE!</v>
      </c>
      <c r="G180" t="str">
        <f t="shared" si="19"/>
        <v>Configuration Change (General Type = 12)</v>
      </c>
      <c r="I180" t="e">
        <f t="shared" si="16"/>
        <v>#VALUE!</v>
      </c>
    </row>
    <row r="181" spans="1:9">
      <c r="A181" s="11"/>
      <c r="D181" t="str">
        <f t="shared" si="17"/>
        <v/>
      </c>
      <c r="F181" t="str">
        <f t="shared" si="18"/>
        <v/>
      </c>
      <c r="G181" t="str">
        <f t="shared" si="19"/>
        <v/>
      </c>
      <c r="I181" t="str">
        <f t="shared" si="16"/>
        <v/>
      </c>
    </row>
    <row r="182" spans="1:9">
      <c r="A182" s="12" t="s">
        <v>387</v>
      </c>
      <c r="D182" t="str">
        <f t="shared" si="17"/>
        <v>12.0  User Access Code Added</v>
      </c>
      <c r="F182" t="str">
        <f t="shared" si="18"/>
        <v>0</v>
      </c>
      <c r="G182" t="str">
        <f t="shared" si="19"/>
        <v> User Access Code Added</v>
      </c>
      <c r="I182" t="str">
        <f t="shared" si="16"/>
        <v>0: ' User Access Code Added',</v>
      </c>
    </row>
    <row r="183" spans="1:9">
      <c r="A183" s="11"/>
      <c r="D183" t="str">
        <f t="shared" si="17"/>
        <v/>
      </c>
      <c r="F183" t="str">
        <f t="shared" si="18"/>
        <v/>
      </c>
      <c r="G183" t="str">
        <f t="shared" si="19"/>
        <v/>
      </c>
      <c r="I183" t="str">
        <f t="shared" si="16"/>
        <v/>
      </c>
    </row>
    <row r="184" spans="1:9">
      <c r="A184" s="12" t="s">
        <v>388</v>
      </c>
      <c r="D184" t="str">
        <f t="shared" si="17"/>
        <v>12.1  User Access Code Deleted</v>
      </c>
      <c r="F184" t="str">
        <f t="shared" si="18"/>
        <v>1</v>
      </c>
      <c r="G184" t="str">
        <f t="shared" si="19"/>
        <v> User Access Code Deleted</v>
      </c>
      <c r="I184" t="str">
        <f t="shared" si="16"/>
        <v>1: ' User Access Code Deleted',</v>
      </c>
    </row>
    <row r="185" spans="1:9">
      <c r="A185" s="11"/>
      <c r="D185" t="str">
        <f t="shared" si="17"/>
        <v/>
      </c>
      <c r="F185" t="str">
        <f t="shared" si="18"/>
        <v/>
      </c>
      <c r="G185" t="str">
        <f t="shared" si="19"/>
        <v/>
      </c>
      <c r="I185" t="str">
        <f t="shared" si="16"/>
        <v/>
      </c>
    </row>
    <row r="186" spans="1:9">
      <c r="A186" s="12" t="s">
        <v>389</v>
      </c>
      <c r="D186" t="str">
        <f t="shared" si="17"/>
        <v>12.2  User Access Code Changed</v>
      </c>
      <c r="F186" t="str">
        <f t="shared" si="18"/>
        <v>2</v>
      </c>
      <c r="G186" t="str">
        <f t="shared" si="19"/>
        <v> User Access Code Changed</v>
      </c>
      <c r="I186" t="str">
        <f t="shared" si="16"/>
        <v>2: ' User Access Code Changed',</v>
      </c>
    </row>
    <row r="187" spans="1:9">
      <c r="A187" s="11"/>
      <c r="D187" t="str">
        <f t="shared" si="17"/>
        <v/>
      </c>
      <c r="F187" t="str">
        <f t="shared" si="18"/>
        <v/>
      </c>
      <c r="G187" t="str">
        <f t="shared" si="19"/>
        <v/>
      </c>
      <c r="I187" t="str">
        <f t="shared" si="16"/>
        <v/>
      </c>
    </row>
    <row r="188" spans="1:9">
      <c r="A188" s="12" t="s">
        <v>390</v>
      </c>
      <c r="D188" t="str">
        <f t="shared" si="17"/>
        <v>12.3  User Access Code Expired</v>
      </c>
      <c r="F188" t="str">
        <f t="shared" si="18"/>
        <v>3</v>
      </c>
      <c r="G188" t="str">
        <f t="shared" si="19"/>
        <v> User Access Code Expired</v>
      </c>
      <c r="I188" t="str">
        <f t="shared" si="16"/>
        <v>3: ' User Access Code Expired',</v>
      </c>
    </row>
    <row r="189" spans="1:9">
      <c r="A189" s="11"/>
      <c r="D189" t="str">
        <f t="shared" si="17"/>
        <v/>
      </c>
      <c r="F189" t="str">
        <f t="shared" si="18"/>
        <v/>
      </c>
      <c r="G189" t="str">
        <f t="shared" si="19"/>
        <v/>
      </c>
      <c r="I189" t="str">
        <f t="shared" si="16"/>
        <v/>
      </c>
    </row>
    <row r="190" spans="1:9">
      <c r="A190" s="12" t="s">
        <v>391</v>
      </c>
      <c r="D190" t="str">
        <f t="shared" si="17"/>
        <v>12.4  User Code Authority Changed</v>
      </c>
      <c r="F190" t="str">
        <f t="shared" si="18"/>
        <v>4</v>
      </c>
      <c r="G190" t="str">
        <f t="shared" si="19"/>
        <v> User Code Authority Changed</v>
      </c>
      <c r="I190" t="str">
        <f t="shared" si="16"/>
        <v>4: ' User Code Authority Changed',</v>
      </c>
    </row>
    <row r="191" spans="1:9">
      <c r="A191" s="11"/>
      <c r="D191" t="str">
        <f t="shared" si="17"/>
        <v/>
      </c>
      <c r="F191" t="str">
        <f t="shared" si="18"/>
        <v/>
      </c>
      <c r="G191" t="str">
        <f t="shared" si="19"/>
        <v/>
      </c>
      <c r="I191" t="str">
        <f t="shared" si="16"/>
        <v/>
      </c>
    </row>
    <row r="192" spans="1:9">
      <c r="A192" s="12" t="s">
        <v>392</v>
      </c>
      <c r="D192" t="str">
        <f t="shared" si="17"/>
        <v>12.5  Authority Levels Changed</v>
      </c>
      <c r="F192" t="str">
        <f t="shared" si="18"/>
        <v>5</v>
      </c>
      <c r="G192" t="str">
        <f t="shared" si="19"/>
        <v> Authority Levels Changed</v>
      </c>
      <c r="I192" t="str">
        <f t="shared" si="16"/>
        <v>5: ' Authority Levels Changed',</v>
      </c>
    </row>
    <row r="193" spans="1:9">
      <c r="A193" s="11"/>
      <c r="D193" t="str">
        <f t="shared" si="17"/>
        <v/>
      </c>
      <c r="F193" t="str">
        <f t="shared" si="18"/>
        <v/>
      </c>
      <c r="G193" t="str">
        <f t="shared" si="19"/>
        <v/>
      </c>
      <c r="I193" t="str">
        <f t="shared" si="16"/>
        <v/>
      </c>
    </row>
    <row r="194" spans="1:9">
      <c r="A194" s="12" t="s">
        <v>393</v>
      </c>
      <c r="D194" t="str">
        <f t="shared" si="17"/>
        <v>12.6  Schedule Changed</v>
      </c>
      <c r="F194" t="str">
        <f t="shared" si="18"/>
        <v>6</v>
      </c>
      <c r="G194" t="str">
        <f t="shared" si="19"/>
        <v> Schedule Changed</v>
      </c>
      <c r="I194" t="str">
        <f t="shared" ref="I194:I257" si="20">IF(G194="","",F194&amp;": '"&amp;G194&amp;"',")</f>
        <v>6: ' Schedule Changed',</v>
      </c>
    </row>
    <row r="195" spans="1:9">
      <c r="A195" s="11"/>
      <c r="D195" t="str">
        <f t="shared" si="17"/>
        <v/>
      </c>
      <c r="F195" t="str">
        <f t="shared" si="18"/>
        <v/>
      </c>
      <c r="G195" t="str">
        <f t="shared" si="19"/>
        <v/>
      </c>
      <c r="I195" t="str">
        <f t="shared" si="20"/>
        <v/>
      </c>
    </row>
    <row r="196" spans="1:9">
      <c r="A196" s="12" t="s">
        <v>394</v>
      </c>
      <c r="D196" t="str">
        <f t="shared" si="17"/>
        <v>12.7  Arming or O/C Schedule Changed</v>
      </c>
      <c r="F196" t="str">
        <f t="shared" si="18"/>
        <v>7</v>
      </c>
      <c r="G196" t="str">
        <f t="shared" si="19"/>
        <v> Arming or O/C Schedule Changed</v>
      </c>
      <c r="I196" t="str">
        <f t="shared" si="20"/>
        <v>7: ' Arming or O/C Schedule Changed',</v>
      </c>
    </row>
    <row r="197" spans="1:9">
      <c r="A197" s="11"/>
      <c r="D197" t="str">
        <f t="shared" si="17"/>
        <v/>
      </c>
      <c r="F197" t="str">
        <f t="shared" si="18"/>
        <v/>
      </c>
      <c r="G197" t="str">
        <f t="shared" si="19"/>
        <v/>
      </c>
      <c r="I197" t="str">
        <f t="shared" si="20"/>
        <v/>
      </c>
    </row>
    <row r="198" spans="1:9">
      <c r="A198" s="12" t="s">
        <v>395</v>
      </c>
      <c r="D198" t="str">
        <f t="shared" si="17"/>
        <v>12.8  Zone Added</v>
      </c>
      <c r="F198" t="str">
        <f t="shared" si="18"/>
        <v>8</v>
      </c>
      <c r="G198" t="str">
        <f t="shared" si="19"/>
        <v> Zone Added</v>
      </c>
      <c r="I198" t="str">
        <f t="shared" si="20"/>
        <v>8: ' Zone Added',</v>
      </c>
    </row>
    <row r="199" spans="1:9">
      <c r="A199" s="11"/>
      <c r="D199" t="str">
        <f t="shared" si="17"/>
        <v/>
      </c>
      <c r="F199" t="str">
        <f t="shared" si="18"/>
        <v/>
      </c>
      <c r="G199" t="str">
        <f t="shared" si="19"/>
        <v/>
      </c>
      <c r="I199" t="str">
        <f t="shared" si="20"/>
        <v/>
      </c>
    </row>
    <row r="200" spans="1:9">
      <c r="A200" s="12" t="s">
        <v>396</v>
      </c>
      <c r="D200" t="str">
        <f t="shared" si="17"/>
        <v>12.9  Zone Deleted</v>
      </c>
      <c r="F200" t="str">
        <f t="shared" si="18"/>
        <v>9</v>
      </c>
      <c r="G200" t="str">
        <f t="shared" si="19"/>
        <v> Zone Deleted</v>
      </c>
      <c r="I200" t="str">
        <f t="shared" si="20"/>
        <v>9: ' Zone Deleted',</v>
      </c>
    </row>
    <row r="201" spans="1:9">
      <c r="D201" t="str">
        <f t="shared" ref="D201:D264" si="21">TRIM(A201)</f>
        <v/>
      </c>
      <c r="F201" t="str">
        <f t="shared" ref="F201:F264" si="22">IF(D201="", "", TRIM(MID(D201, FIND(".",D201)+1, 2)))</f>
        <v/>
      </c>
      <c r="G201" t="str">
        <f t="shared" ref="G201:G264" si="23">IF(D201="","",TRIM(MID(D201,FIND(" ",D201),99)))</f>
        <v/>
      </c>
      <c r="I201" t="str">
        <f t="shared" si="20"/>
        <v/>
      </c>
    </row>
    <row r="202" spans="1:9">
      <c r="D202" t="str">
        <f t="shared" si="21"/>
        <v/>
      </c>
      <c r="F202" t="str">
        <f t="shared" si="22"/>
        <v/>
      </c>
      <c r="G202" t="str">
        <f t="shared" si="23"/>
        <v/>
      </c>
      <c r="I202" t="str">
        <f t="shared" si="20"/>
        <v/>
      </c>
    </row>
    <row r="203" spans="1:9">
      <c r="A203" s="14" t="s">
        <v>397</v>
      </c>
      <c r="D203" t="str">
        <f t="shared" si="21"/>
        <v>Partition Event (General Type = 13)</v>
      </c>
      <c r="F203" t="e">
        <f t="shared" si="22"/>
        <v>#VALUE!</v>
      </c>
      <c r="G203" t="str">
        <f t="shared" si="23"/>
        <v>Event (General Type = 13)</v>
      </c>
      <c r="I203" t="e">
        <f t="shared" si="20"/>
        <v>#VALUE!</v>
      </c>
    </row>
    <row r="204" spans="1:9">
      <c r="A204" s="11"/>
      <c r="D204" t="str">
        <f t="shared" si="21"/>
        <v/>
      </c>
      <c r="F204" t="str">
        <f t="shared" si="22"/>
        <v/>
      </c>
      <c r="G204" t="str">
        <f t="shared" si="23"/>
        <v/>
      </c>
      <c r="I204" t="str">
        <f t="shared" si="20"/>
        <v/>
      </c>
    </row>
    <row r="205" spans="1:9">
      <c r="A205" s="12" t="s">
        <v>398</v>
      </c>
      <c r="D205" t="str">
        <f t="shared" si="21"/>
        <v>13.0  Schedule On</v>
      </c>
      <c r="F205" t="str">
        <f t="shared" si="22"/>
        <v>0</v>
      </c>
      <c r="G205" t="str">
        <f t="shared" si="23"/>
        <v> Schedule On</v>
      </c>
      <c r="I205" t="str">
        <f t="shared" si="20"/>
        <v>0: ' Schedule On',</v>
      </c>
    </row>
    <row r="206" spans="1:9">
      <c r="A206" s="11"/>
      <c r="D206" t="str">
        <f t="shared" si="21"/>
        <v/>
      </c>
      <c r="F206" t="str">
        <f t="shared" si="22"/>
        <v/>
      </c>
      <c r="G206" t="str">
        <f t="shared" si="23"/>
        <v/>
      </c>
      <c r="I206" t="str">
        <f t="shared" si="20"/>
        <v/>
      </c>
    </row>
    <row r="207" spans="1:9">
      <c r="A207" s="12" t="s">
        <v>399</v>
      </c>
      <c r="D207" t="str">
        <f t="shared" si="21"/>
        <v>13.1  Schedule Off</v>
      </c>
      <c r="F207" t="str">
        <f t="shared" si="22"/>
        <v>1</v>
      </c>
      <c r="G207" t="str">
        <f t="shared" si="23"/>
        <v> Schedule Off</v>
      </c>
      <c r="I207" t="str">
        <f t="shared" si="20"/>
        <v>1: ' Schedule Off',</v>
      </c>
    </row>
    <row r="208" spans="1:9">
      <c r="A208" s="11"/>
      <c r="D208" t="str">
        <f t="shared" si="21"/>
        <v/>
      </c>
      <c r="F208" t="str">
        <f t="shared" si="22"/>
        <v/>
      </c>
      <c r="G208" t="str">
        <f t="shared" si="23"/>
        <v/>
      </c>
      <c r="I208" t="str">
        <f t="shared" si="20"/>
        <v/>
      </c>
    </row>
    <row r="209" spans="1:9">
      <c r="A209" s="12" t="s">
        <v>400</v>
      </c>
      <c r="D209" t="str">
        <f t="shared" si="21"/>
        <v>13.2  Latchkey On</v>
      </c>
      <c r="F209" t="str">
        <f t="shared" si="22"/>
        <v>2</v>
      </c>
      <c r="G209" t="str">
        <f t="shared" si="23"/>
        <v> Latchkey On</v>
      </c>
      <c r="I209" t="str">
        <f t="shared" si="20"/>
        <v>2: ' Latchkey On',</v>
      </c>
    </row>
    <row r="210" spans="1:9">
      <c r="A210" s="11"/>
      <c r="D210" t="str">
        <f t="shared" si="21"/>
        <v/>
      </c>
      <c r="F210" t="str">
        <f t="shared" si="22"/>
        <v/>
      </c>
      <c r="G210" t="str">
        <f t="shared" si="23"/>
        <v/>
      </c>
      <c r="I210" t="str">
        <f t="shared" si="20"/>
        <v/>
      </c>
    </row>
    <row r="211" spans="1:9">
      <c r="A211" s="12" t="s">
        <v>401</v>
      </c>
      <c r="D211" t="str">
        <f t="shared" si="21"/>
        <v>13.3  Latchkey Off</v>
      </c>
      <c r="F211" t="str">
        <f t="shared" si="22"/>
        <v>3</v>
      </c>
      <c r="G211" t="str">
        <f t="shared" si="23"/>
        <v> Latchkey Off</v>
      </c>
      <c r="I211" t="str">
        <f t="shared" si="20"/>
        <v>3: ' Latchkey Off',</v>
      </c>
    </row>
    <row r="212" spans="1:9">
      <c r="A212" s="11"/>
      <c r="D212" t="str">
        <f t="shared" si="21"/>
        <v/>
      </c>
      <c r="F212" t="str">
        <f t="shared" si="22"/>
        <v/>
      </c>
      <c r="G212" t="str">
        <f t="shared" si="23"/>
        <v/>
      </c>
      <c r="I212" t="str">
        <f t="shared" si="20"/>
        <v/>
      </c>
    </row>
    <row r="213" spans="1:9">
      <c r="A213" s="12" t="s">
        <v>402</v>
      </c>
      <c r="D213" t="str">
        <f t="shared" si="21"/>
        <v>13.4  Smoke Detectors Reset</v>
      </c>
      <c r="F213" t="str">
        <f t="shared" si="22"/>
        <v>4</v>
      </c>
      <c r="G213" t="str">
        <f t="shared" si="23"/>
        <v> Smoke Detectors Reset</v>
      </c>
      <c r="I213" t="str">
        <f t="shared" si="20"/>
        <v>4: ' Smoke Detectors Reset',</v>
      </c>
    </row>
    <row r="214" spans="1:9">
      <c r="A214" s="11"/>
      <c r="D214" t="str">
        <f t="shared" si="21"/>
        <v/>
      </c>
      <c r="F214" t="str">
        <f t="shared" si="22"/>
        <v/>
      </c>
      <c r="G214" t="str">
        <f t="shared" si="23"/>
        <v/>
      </c>
      <c r="I214" t="str">
        <f t="shared" si="20"/>
        <v/>
      </c>
    </row>
    <row r="215" spans="1:9">
      <c r="A215" s="12" t="s">
        <v>403</v>
      </c>
      <c r="D215" t="str">
        <f t="shared" si="21"/>
        <v>13.5  Valid User Access Code Entered</v>
      </c>
      <c r="F215" t="str">
        <f t="shared" si="22"/>
        <v>5</v>
      </c>
      <c r="G215" t="str">
        <f t="shared" si="23"/>
        <v> Valid User Access Code Entered</v>
      </c>
      <c r="I215" t="str">
        <f t="shared" si="20"/>
        <v>5: ' Valid User Access Code Entered',</v>
      </c>
    </row>
    <row r="216" spans="1:9">
      <c r="A216" s="11"/>
      <c r="D216" t="str">
        <f t="shared" si="21"/>
        <v/>
      </c>
      <c r="F216" t="str">
        <f t="shared" si="22"/>
        <v/>
      </c>
      <c r="G216" t="str">
        <f t="shared" si="23"/>
        <v/>
      </c>
      <c r="I216" t="str">
        <f t="shared" si="20"/>
        <v/>
      </c>
    </row>
    <row r="217" spans="1:9">
      <c r="A217" s="12" t="s">
        <v>404</v>
      </c>
      <c r="D217" t="str">
        <f t="shared" si="21"/>
        <v>13.6  Arming Level Changed</v>
      </c>
      <c r="F217" t="str">
        <f t="shared" si="22"/>
        <v>6</v>
      </c>
      <c r="G217" t="str">
        <f t="shared" si="23"/>
        <v> Arming Level Changed</v>
      </c>
      <c r="I217" t="str">
        <f t="shared" si="20"/>
        <v>6: ' Arming Level Changed',</v>
      </c>
    </row>
    <row r="218" spans="1:9">
      <c r="A218" s="11"/>
      <c r="D218" t="str">
        <f t="shared" si="21"/>
        <v/>
      </c>
      <c r="F218" t="str">
        <f t="shared" si="22"/>
        <v/>
      </c>
      <c r="G218" t="str">
        <f t="shared" si="23"/>
        <v/>
      </c>
      <c r="I218" t="str">
        <f t="shared" si="20"/>
        <v/>
      </c>
    </row>
    <row r="219" spans="1:9">
      <c r="A219" s="12" t="s">
        <v>405</v>
      </c>
      <c r="D219" t="str">
        <f t="shared" si="21"/>
        <v>13.7  Alarm Reported</v>
      </c>
      <c r="F219" t="str">
        <f t="shared" si="22"/>
        <v>7</v>
      </c>
      <c r="G219" t="str">
        <f t="shared" si="23"/>
        <v> Alarm Reported</v>
      </c>
      <c r="I219" t="str">
        <f t="shared" si="20"/>
        <v>7: ' Alarm Reported',</v>
      </c>
    </row>
    <row r="220" spans="1:9">
      <c r="A220" s="11"/>
      <c r="D220" t="str">
        <f t="shared" si="21"/>
        <v/>
      </c>
      <c r="F220" t="str">
        <f t="shared" si="22"/>
        <v/>
      </c>
      <c r="G220" t="str">
        <f t="shared" si="23"/>
        <v/>
      </c>
      <c r="I220" t="str">
        <f t="shared" si="20"/>
        <v/>
      </c>
    </row>
    <row r="221" spans="1:9">
      <c r="A221" s="12" t="s">
        <v>406</v>
      </c>
      <c r="D221" t="str">
        <f t="shared" si="21"/>
        <v>13.8  Agent Release</v>
      </c>
      <c r="F221" t="str">
        <f t="shared" si="22"/>
        <v>8</v>
      </c>
      <c r="G221" t="str">
        <f t="shared" si="23"/>
        <v> Agent Release</v>
      </c>
      <c r="I221" t="str">
        <f t="shared" si="20"/>
        <v>8: ' Agent Release',</v>
      </c>
    </row>
    <row r="222" spans="1:9">
      <c r="A222" s="11"/>
      <c r="D222" t="str">
        <f t="shared" si="21"/>
        <v/>
      </c>
      <c r="F222" t="str">
        <f t="shared" si="22"/>
        <v/>
      </c>
      <c r="G222" t="str">
        <f t="shared" si="23"/>
        <v/>
      </c>
      <c r="I222" t="str">
        <f t="shared" si="20"/>
        <v/>
      </c>
    </row>
    <row r="223" spans="1:9">
      <c r="A223" s="12" t="s">
        <v>407</v>
      </c>
      <c r="D223" t="str">
        <f t="shared" si="21"/>
        <v>13.9  Agent Release Restoral</v>
      </c>
      <c r="F223" t="str">
        <f t="shared" si="22"/>
        <v>9</v>
      </c>
      <c r="G223" t="str">
        <f t="shared" si="23"/>
        <v> Agent Release Restoral</v>
      </c>
      <c r="I223" t="str">
        <f t="shared" si="20"/>
        <v>9: ' Agent Release Restoral',</v>
      </c>
    </row>
    <row r="224" spans="1:9">
      <c r="A224" s="11"/>
      <c r="D224" t="str">
        <f t="shared" si="21"/>
        <v/>
      </c>
      <c r="F224" t="str">
        <f t="shared" si="22"/>
        <v/>
      </c>
      <c r="G224" t="str">
        <f t="shared" si="23"/>
        <v/>
      </c>
      <c r="I224" t="str">
        <f t="shared" si="20"/>
        <v/>
      </c>
    </row>
    <row r="225" spans="1:9">
      <c r="A225" s="12" t="s">
        <v>408</v>
      </c>
      <c r="D225" t="str">
        <f t="shared" si="21"/>
        <v>13.10  Partition Remote Access</v>
      </c>
      <c r="F225" t="str">
        <f t="shared" si="22"/>
        <v>10</v>
      </c>
      <c r="G225" t="str">
        <f t="shared" si="23"/>
        <v> Partition Remote Access</v>
      </c>
      <c r="I225" t="str">
        <f t="shared" si="20"/>
        <v>10: ' Partition Remote Access',</v>
      </c>
    </row>
    <row r="226" spans="1:9">
      <c r="A226" s="11"/>
      <c r="D226" t="str">
        <f t="shared" si="21"/>
        <v/>
      </c>
      <c r="F226" t="str">
        <f t="shared" si="22"/>
        <v/>
      </c>
      <c r="G226" t="str">
        <f t="shared" si="23"/>
        <v/>
      </c>
      <c r="I226" t="str">
        <f t="shared" si="20"/>
        <v/>
      </c>
    </row>
    <row r="227" spans="1:9">
      <c r="A227" s="12" t="s">
        <v>409</v>
      </c>
      <c r="D227" t="str">
        <f t="shared" si="21"/>
        <v>13.11  Keystroke Violation in Partition</v>
      </c>
      <c r="F227" t="str">
        <f t="shared" si="22"/>
        <v>11</v>
      </c>
      <c r="G227" t="str">
        <f t="shared" si="23"/>
        <v> Keystroke Violation in Partition</v>
      </c>
      <c r="I227" t="str">
        <f t="shared" si="20"/>
        <v>11: ' Keystroke Violation in Partition',</v>
      </c>
    </row>
    <row r="228" spans="1:9">
      <c r="A228" s="11"/>
      <c r="D228" t="str">
        <f t="shared" si="21"/>
        <v/>
      </c>
      <c r="F228" t="str">
        <f t="shared" si="22"/>
        <v/>
      </c>
      <c r="G228" t="str">
        <f t="shared" si="23"/>
        <v/>
      </c>
      <c r="I228" t="str">
        <f t="shared" si="20"/>
        <v/>
      </c>
    </row>
    <row r="229" spans="1:9">
      <c r="A229" s="12" t="s">
        <v>410</v>
      </c>
      <c r="D229" t="str">
        <f t="shared" si="21"/>
        <v>13.12  Manual Force Arm</v>
      </c>
      <c r="F229" t="str">
        <f t="shared" si="22"/>
        <v>12</v>
      </c>
      <c r="G229" t="str">
        <f t="shared" si="23"/>
        <v> Manual Force Arm</v>
      </c>
      <c r="I229" t="str">
        <f t="shared" si="20"/>
        <v>12: ' Manual Force Arm',</v>
      </c>
    </row>
    <row r="230" spans="1:9">
      <c r="A230" s="11"/>
      <c r="D230" t="str">
        <f t="shared" si="21"/>
        <v/>
      </c>
      <c r="F230" t="str">
        <f t="shared" si="22"/>
        <v/>
      </c>
      <c r="G230" t="str">
        <f t="shared" si="23"/>
        <v/>
      </c>
      <c r="I230" t="str">
        <f t="shared" si="20"/>
        <v/>
      </c>
    </row>
    <row r="231" spans="1:9">
      <c r="A231" s="12" t="s">
        <v>411</v>
      </c>
      <c r="D231" t="str">
        <f t="shared" si="21"/>
        <v>13.13  Auto Force Arm</v>
      </c>
      <c r="F231" t="str">
        <f t="shared" si="22"/>
        <v>13</v>
      </c>
      <c r="G231" t="str">
        <f t="shared" si="23"/>
        <v> Auto Force Arm</v>
      </c>
      <c r="I231" t="str">
        <f t="shared" si="20"/>
        <v>13: ' Auto Force Arm',</v>
      </c>
    </row>
    <row r="232" spans="1:9">
      <c r="A232" s="11"/>
      <c r="D232" t="str">
        <f t="shared" si="21"/>
        <v/>
      </c>
      <c r="F232" t="str">
        <f t="shared" si="22"/>
        <v/>
      </c>
      <c r="G232" t="str">
        <f t="shared" si="23"/>
        <v/>
      </c>
      <c r="I232" t="str">
        <f t="shared" si="20"/>
        <v/>
      </c>
    </row>
    <row r="233" spans="1:9">
      <c r="A233" s="12" t="s">
        <v>412</v>
      </c>
      <c r="D233" t="str">
        <f t="shared" si="21"/>
        <v>13.14  Auto Force Arm Failed</v>
      </c>
      <c r="F233" t="str">
        <f t="shared" si="22"/>
        <v>14</v>
      </c>
      <c r="G233" t="str">
        <f t="shared" si="23"/>
        <v> Auto Force Arm Failed</v>
      </c>
      <c r="I233" t="str">
        <f t="shared" si="20"/>
        <v>14: ' Auto Force Arm Failed',</v>
      </c>
    </row>
    <row r="234" spans="1:9">
      <c r="A234" s="11"/>
      <c r="D234" t="str">
        <f t="shared" si="21"/>
        <v/>
      </c>
      <c r="F234" t="str">
        <f t="shared" si="22"/>
        <v/>
      </c>
      <c r="G234" t="str">
        <f t="shared" si="23"/>
        <v/>
      </c>
      <c r="I234" t="str">
        <f t="shared" si="20"/>
        <v/>
      </c>
    </row>
    <row r="235" spans="1:9">
      <c r="A235" s="12" t="s">
        <v>413</v>
      </c>
      <c r="D235" t="str">
        <f t="shared" si="21"/>
        <v>13.15  Arming Protest Begun</v>
      </c>
      <c r="F235" t="str">
        <f t="shared" si="22"/>
        <v>15</v>
      </c>
      <c r="G235" t="str">
        <f t="shared" si="23"/>
        <v> Arming Protest Begun</v>
      </c>
      <c r="I235" t="str">
        <f t="shared" si="20"/>
        <v>15: ' Arming Protest Begun',</v>
      </c>
    </row>
    <row r="236" spans="1:9">
      <c r="A236" s="11"/>
      <c r="D236" t="str">
        <f t="shared" si="21"/>
        <v/>
      </c>
      <c r="F236" t="str">
        <f t="shared" si="22"/>
        <v/>
      </c>
      <c r="G236" t="str">
        <f t="shared" si="23"/>
        <v/>
      </c>
      <c r="I236" t="str">
        <f t="shared" si="20"/>
        <v/>
      </c>
    </row>
    <row r="237" spans="1:9">
      <c r="A237" s="12" t="s">
        <v>414</v>
      </c>
      <c r="D237" t="str">
        <f t="shared" si="21"/>
        <v>13.16  Arming Protest Ended</v>
      </c>
      <c r="F237" t="str">
        <f t="shared" si="22"/>
        <v>16</v>
      </c>
      <c r="G237" t="str">
        <f t="shared" si="23"/>
        <v> Arming Protest Ended</v>
      </c>
      <c r="I237" t="str">
        <f t="shared" si="20"/>
        <v>16: ' Arming Protest Ended',</v>
      </c>
    </row>
    <row r="238" spans="1:9">
      <c r="D238" t="str">
        <f t="shared" si="21"/>
        <v/>
      </c>
      <c r="F238" t="str">
        <f t="shared" si="22"/>
        <v/>
      </c>
      <c r="G238" t="str">
        <f t="shared" si="23"/>
        <v/>
      </c>
      <c r="I238" t="str">
        <f t="shared" si="20"/>
        <v/>
      </c>
    </row>
    <row r="239" spans="1:9">
      <c r="A239" s="14" t="s">
        <v>415</v>
      </c>
      <c r="D239" t="str">
        <f t="shared" si="21"/>
        <v>Partition Test (General Type = 14)</v>
      </c>
      <c r="F239" t="e">
        <f t="shared" si="22"/>
        <v>#VALUE!</v>
      </c>
      <c r="G239" t="str">
        <f t="shared" si="23"/>
        <v>Test (General Type = 14)</v>
      </c>
      <c r="I239" t="e">
        <f t="shared" si="20"/>
        <v>#VALUE!</v>
      </c>
    </row>
    <row r="240" spans="1:9">
      <c r="A240" s="11"/>
      <c r="D240" t="str">
        <f t="shared" si="21"/>
        <v/>
      </c>
      <c r="F240" t="str">
        <f t="shared" si="22"/>
        <v/>
      </c>
      <c r="G240" t="str">
        <f t="shared" si="23"/>
        <v/>
      </c>
      <c r="I240" t="str">
        <f t="shared" si="20"/>
        <v/>
      </c>
    </row>
    <row r="241" spans="1:9">
      <c r="A241" s="12" t="s">
        <v>416</v>
      </c>
      <c r="D241" t="str">
        <f t="shared" si="21"/>
        <v>14.0  Manual Phone Test</v>
      </c>
      <c r="F241" t="str">
        <f t="shared" si="22"/>
        <v>0</v>
      </c>
      <c r="G241" t="str">
        <f t="shared" si="23"/>
        <v> Manual Phone Test</v>
      </c>
      <c r="I241" t="str">
        <f t="shared" si="20"/>
        <v>0: ' Manual Phone Test',</v>
      </c>
    </row>
    <row r="242" spans="1:9">
      <c r="A242" s="11"/>
      <c r="D242" t="str">
        <f t="shared" si="21"/>
        <v/>
      </c>
      <c r="F242" t="str">
        <f t="shared" si="22"/>
        <v/>
      </c>
      <c r="G242" t="str">
        <f t="shared" si="23"/>
        <v/>
      </c>
      <c r="I242" t="str">
        <f t="shared" si="20"/>
        <v/>
      </c>
    </row>
    <row r="243" spans="1:9">
      <c r="A243" s="12" t="s">
        <v>417</v>
      </c>
      <c r="D243" t="str">
        <f t="shared" si="21"/>
        <v>14.1  Auto Phone Test</v>
      </c>
      <c r="F243" t="str">
        <f t="shared" si="22"/>
        <v>1</v>
      </c>
      <c r="G243" t="str">
        <f t="shared" si="23"/>
        <v> Auto Phone Test</v>
      </c>
      <c r="I243" t="str">
        <f t="shared" si="20"/>
        <v>1: ' Auto Phone Test',</v>
      </c>
    </row>
    <row r="244" spans="1:9">
      <c r="A244" s="11"/>
      <c r="D244" t="str">
        <f t="shared" si="21"/>
        <v/>
      </c>
      <c r="F244" t="str">
        <f t="shared" si="22"/>
        <v/>
      </c>
      <c r="G244" t="str">
        <f t="shared" si="23"/>
        <v/>
      </c>
      <c r="I244" t="str">
        <f t="shared" si="20"/>
        <v/>
      </c>
    </row>
    <row r="245" spans="1:9">
      <c r="A245" s="12" t="s">
        <v>418</v>
      </c>
      <c r="D245" t="str">
        <f t="shared" si="21"/>
        <v>14.2  Auto Phone Test with existing trouble</v>
      </c>
      <c r="F245" t="str">
        <f t="shared" si="22"/>
        <v>2</v>
      </c>
      <c r="G245" t="str">
        <f t="shared" si="23"/>
        <v> Auto Phone Test with existing trouble</v>
      </c>
      <c r="I245" t="str">
        <f t="shared" si="20"/>
        <v>2: ' Auto Phone Test with existing trouble',</v>
      </c>
    </row>
    <row r="246" spans="1:9">
      <c r="A246" s="11"/>
      <c r="D246" t="str">
        <f t="shared" si="21"/>
        <v/>
      </c>
      <c r="F246" t="str">
        <f t="shared" si="22"/>
        <v/>
      </c>
      <c r="G246" t="str">
        <f t="shared" si="23"/>
        <v/>
      </c>
      <c r="I246" t="str">
        <f t="shared" si="20"/>
        <v/>
      </c>
    </row>
    <row r="247" spans="1:9">
      <c r="A247" s="12" t="s">
        <v>419</v>
      </c>
      <c r="D247" t="str">
        <f t="shared" si="21"/>
        <v>14.3  Phone Test OK</v>
      </c>
      <c r="F247" t="str">
        <f t="shared" si="22"/>
        <v>3</v>
      </c>
      <c r="G247" t="str">
        <f t="shared" si="23"/>
        <v> Phone Test OK</v>
      </c>
      <c r="I247" t="str">
        <f t="shared" si="20"/>
        <v>3: ' Phone Test OK',</v>
      </c>
    </row>
    <row r="248" spans="1:9">
      <c r="A248" s="11"/>
      <c r="D248" t="str">
        <f t="shared" si="21"/>
        <v/>
      </c>
      <c r="F248" t="str">
        <f t="shared" si="22"/>
        <v/>
      </c>
      <c r="G248" t="str">
        <f t="shared" si="23"/>
        <v/>
      </c>
      <c r="I248" t="str">
        <f t="shared" si="20"/>
        <v/>
      </c>
    </row>
    <row r="249" spans="1:9">
      <c r="A249" s="12" t="s">
        <v>420</v>
      </c>
      <c r="D249" t="str">
        <f t="shared" si="21"/>
        <v>14.4  Phone Test Failed</v>
      </c>
      <c r="F249" t="str">
        <f t="shared" si="22"/>
        <v>4</v>
      </c>
      <c r="G249" t="str">
        <f t="shared" si="23"/>
        <v> Phone Test Failed</v>
      </c>
      <c r="I249" t="str">
        <f t="shared" si="20"/>
        <v>4: ' Phone Test Failed',</v>
      </c>
    </row>
    <row r="250" spans="1:9">
      <c r="A250" s="11"/>
      <c r="D250" t="str">
        <f t="shared" si="21"/>
        <v/>
      </c>
      <c r="F250" t="str">
        <f t="shared" si="22"/>
        <v/>
      </c>
      <c r="G250" t="str">
        <f t="shared" si="23"/>
        <v/>
      </c>
      <c r="I250" t="str">
        <f t="shared" si="20"/>
        <v/>
      </c>
    </row>
    <row r="251" spans="1:9">
      <c r="A251" s="12" t="s">
        <v>421</v>
      </c>
      <c r="D251" t="str">
        <f t="shared" si="21"/>
        <v>14.5  User Sensor Test Started</v>
      </c>
      <c r="F251" t="str">
        <f t="shared" si="22"/>
        <v>5</v>
      </c>
      <c r="G251" t="str">
        <f t="shared" si="23"/>
        <v> User Sensor Test Started</v>
      </c>
      <c r="I251" t="str">
        <f t="shared" si="20"/>
        <v>5: ' User Sensor Test Started',</v>
      </c>
    </row>
    <row r="252" spans="1:9">
      <c r="A252" s="11"/>
      <c r="D252" t="str">
        <f t="shared" si="21"/>
        <v/>
      </c>
      <c r="F252" t="str">
        <f t="shared" si="22"/>
        <v/>
      </c>
      <c r="G252" t="str">
        <f t="shared" si="23"/>
        <v/>
      </c>
      <c r="I252" t="str">
        <f t="shared" si="20"/>
        <v/>
      </c>
    </row>
    <row r="253" spans="1:9">
      <c r="A253" s="12" t="s">
        <v>422</v>
      </c>
      <c r="D253" t="str">
        <f t="shared" si="21"/>
        <v>14.6  User Sensor Test Ended</v>
      </c>
      <c r="F253" t="str">
        <f t="shared" si="22"/>
        <v>6</v>
      </c>
      <c r="G253" t="str">
        <f t="shared" si="23"/>
        <v> User Sensor Test Ended</v>
      </c>
      <c r="I253" t="str">
        <f t="shared" si="20"/>
        <v>6: ' User Sensor Test Ended',</v>
      </c>
    </row>
    <row r="254" spans="1:9">
      <c r="A254" s="11"/>
      <c r="D254" t="str">
        <f t="shared" si="21"/>
        <v/>
      </c>
      <c r="F254" t="str">
        <f t="shared" si="22"/>
        <v/>
      </c>
      <c r="G254" t="str">
        <f t="shared" si="23"/>
        <v/>
      </c>
      <c r="I254" t="str">
        <f t="shared" si="20"/>
        <v/>
      </c>
    </row>
    <row r="255" spans="1:9">
      <c r="A255" s="12" t="s">
        <v>423</v>
      </c>
      <c r="D255" t="str">
        <f t="shared" si="21"/>
        <v>14.7  User Sensor Test Completed</v>
      </c>
      <c r="F255" t="str">
        <f t="shared" si="22"/>
        <v>7</v>
      </c>
      <c r="G255" t="str">
        <f t="shared" si="23"/>
        <v> User Sensor Test Completed</v>
      </c>
      <c r="I255" t="str">
        <f t="shared" si="20"/>
        <v>7: ' User Sensor Test Completed',</v>
      </c>
    </row>
    <row r="256" spans="1:9">
      <c r="A256" s="11"/>
      <c r="D256" t="str">
        <f t="shared" si="21"/>
        <v/>
      </c>
      <c r="F256" t="str">
        <f t="shared" si="22"/>
        <v/>
      </c>
      <c r="G256" t="str">
        <f t="shared" si="23"/>
        <v/>
      </c>
      <c r="I256" t="str">
        <f t="shared" si="20"/>
        <v/>
      </c>
    </row>
    <row r="257" spans="1:9">
      <c r="A257" s="12" t="s">
        <v>424</v>
      </c>
      <c r="D257" t="str">
        <f t="shared" si="21"/>
        <v>14.8  User Sensor Test Incomplete</v>
      </c>
      <c r="F257" t="str">
        <f t="shared" si="22"/>
        <v>8</v>
      </c>
      <c r="G257" t="str">
        <f t="shared" si="23"/>
        <v> User Sensor Test Incomplete</v>
      </c>
      <c r="I257" t="str">
        <f t="shared" si="20"/>
        <v>8: ' User Sensor Test Incomplete',</v>
      </c>
    </row>
    <row r="258" spans="1:9">
      <c r="A258" s="11"/>
      <c r="D258" t="str">
        <f t="shared" si="21"/>
        <v/>
      </c>
      <c r="F258" t="str">
        <f t="shared" si="22"/>
        <v/>
      </c>
      <c r="G258" t="str">
        <f t="shared" si="23"/>
        <v/>
      </c>
      <c r="I258" t="str">
        <f t="shared" ref="I258:I321" si="24">IF(G258="","",F258&amp;": '"&amp;G258&amp;"',")</f>
        <v/>
      </c>
    </row>
    <row r="259" spans="1:9">
      <c r="A259" s="12" t="s">
        <v>425</v>
      </c>
      <c r="D259" t="str">
        <f t="shared" si="21"/>
        <v>14.9  user Sensor Test Trip</v>
      </c>
      <c r="F259" t="str">
        <f t="shared" si="22"/>
        <v>9</v>
      </c>
      <c r="G259" t="str">
        <f t="shared" si="23"/>
        <v> user Sensor Test Trip</v>
      </c>
      <c r="I259" t="str">
        <f t="shared" si="24"/>
        <v>9: ' user Sensor Test Trip',</v>
      </c>
    </row>
    <row r="260" spans="1:9">
      <c r="A260" s="11"/>
      <c r="D260" t="str">
        <f t="shared" si="21"/>
        <v/>
      </c>
      <c r="F260" t="str">
        <f t="shared" si="22"/>
        <v/>
      </c>
      <c r="G260" t="str">
        <f t="shared" si="23"/>
        <v/>
      </c>
      <c r="I260" t="str">
        <f t="shared" si="24"/>
        <v/>
      </c>
    </row>
    <row r="261" spans="1:9">
      <c r="A261" s="12" t="s">
        <v>426</v>
      </c>
      <c r="D261" t="str">
        <f t="shared" si="21"/>
        <v>14.10  Installer Sensor Test Started</v>
      </c>
      <c r="F261" t="str">
        <f t="shared" si="22"/>
        <v>10</v>
      </c>
      <c r="G261" t="str">
        <f t="shared" si="23"/>
        <v> Installer Sensor Test Started</v>
      </c>
      <c r="I261" t="str">
        <f t="shared" si="24"/>
        <v>10: ' Installer Sensor Test Started',</v>
      </c>
    </row>
    <row r="262" spans="1:9">
      <c r="A262" s="11"/>
      <c r="D262" t="str">
        <f t="shared" si="21"/>
        <v/>
      </c>
      <c r="F262" t="str">
        <f t="shared" si="22"/>
        <v/>
      </c>
      <c r="G262" t="str">
        <f t="shared" si="23"/>
        <v/>
      </c>
      <c r="I262" t="str">
        <f t="shared" si="24"/>
        <v/>
      </c>
    </row>
    <row r="263" spans="1:9">
      <c r="A263" s="12" t="s">
        <v>427</v>
      </c>
      <c r="D263" t="str">
        <f t="shared" si="21"/>
        <v>14.11  Installer Sensor Test Ended</v>
      </c>
      <c r="F263" t="str">
        <f t="shared" si="22"/>
        <v>11</v>
      </c>
      <c r="G263" t="str">
        <f t="shared" si="23"/>
        <v> Installer Sensor Test Ended</v>
      </c>
      <c r="I263" t="str">
        <f t="shared" si="24"/>
        <v>11: ' Installer Sensor Test Ended',</v>
      </c>
    </row>
    <row r="264" spans="1:9">
      <c r="A264" s="11"/>
      <c r="D264" t="str">
        <f t="shared" si="21"/>
        <v/>
      </c>
      <c r="F264" t="str">
        <f t="shared" si="22"/>
        <v/>
      </c>
      <c r="G264" t="str">
        <f t="shared" si="23"/>
        <v/>
      </c>
      <c r="I264" t="str">
        <f t="shared" si="24"/>
        <v/>
      </c>
    </row>
    <row r="265" spans="1:9">
      <c r="A265" s="12" t="s">
        <v>428</v>
      </c>
      <c r="D265" t="str">
        <f t="shared" ref="D265:D328" si="25">TRIM(A265)</f>
        <v>14.12  Installer Sensor Test Completed</v>
      </c>
      <c r="F265" t="str">
        <f t="shared" ref="F265:F328" si="26">IF(D265="", "", TRIM(MID(D265, FIND(".",D265)+1, 2)))</f>
        <v>12</v>
      </c>
      <c r="G265" t="str">
        <f t="shared" ref="G265:G328" si="27">IF(D265="","",TRIM(MID(D265,FIND(" ",D265),99)))</f>
        <v> Installer Sensor Test Completed</v>
      </c>
      <c r="I265" t="str">
        <f t="shared" si="24"/>
        <v>12: ' Installer Sensor Test Completed',</v>
      </c>
    </row>
    <row r="266" spans="1:9">
      <c r="A266" s="11"/>
      <c r="D266" t="str">
        <f t="shared" si="25"/>
        <v/>
      </c>
      <c r="F266" t="str">
        <f t="shared" si="26"/>
        <v/>
      </c>
      <c r="G266" t="str">
        <f t="shared" si="27"/>
        <v/>
      </c>
      <c r="I266" t="str">
        <f t="shared" si="24"/>
        <v/>
      </c>
    </row>
    <row r="267" spans="1:9">
      <c r="A267" s="12" t="s">
        <v>429</v>
      </c>
      <c r="D267" t="str">
        <f t="shared" si="25"/>
        <v>14.13  Installer Sensor Test Incomplete</v>
      </c>
      <c r="F267" t="str">
        <f t="shared" si="26"/>
        <v>13</v>
      </c>
      <c r="G267" t="str">
        <f t="shared" si="27"/>
        <v> Installer Sensor Test Incomplete</v>
      </c>
      <c r="I267" t="str">
        <f t="shared" si="24"/>
        <v>13: ' Installer Sensor Test Incomplete',</v>
      </c>
    </row>
    <row r="268" spans="1:9">
      <c r="A268" s="11"/>
      <c r="D268" t="str">
        <f t="shared" si="25"/>
        <v/>
      </c>
      <c r="F268" t="str">
        <f t="shared" si="26"/>
        <v/>
      </c>
      <c r="G268" t="str">
        <f t="shared" si="27"/>
        <v/>
      </c>
      <c r="I268" t="str">
        <f t="shared" si="24"/>
        <v/>
      </c>
    </row>
    <row r="269" spans="1:9">
      <c r="A269" s="12" t="s">
        <v>430</v>
      </c>
      <c r="D269" t="str">
        <f t="shared" si="25"/>
        <v>14.14  Installer Sensor Test Trip</v>
      </c>
      <c r="F269" t="str">
        <f t="shared" si="26"/>
        <v>14</v>
      </c>
      <c r="G269" t="str">
        <f t="shared" si="27"/>
        <v> Installer Sensor Test Trip</v>
      </c>
      <c r="I269" t="str">
        <f t="shared" si="24"/>
        <v>14: ' Installer Sensor Test Trip',</v>
      </c>
    </row>
    <row r="270" spans="1:9">
      <c r="A270" s="11"/>
      <c r="D270" t="str">
        <f t="shared" si="25"/>
        <v/>
      </c>
      <c r="F270" t="str">
        <f t="shared" si="26"/>
        <v/>
      </c>
      <c r="G270" t="str">
        <f t="shared" si="27"/>
        <v/>
      </c>
      <c r="I270" t="str">
        <f t="shared" si="24"/>
        <v/>
      </c>
    </row>
    <row r="271" spans="1:9">
      <c r="A271" s="12" t="s">
        <v>431</v>
      </c>
      <c r="D271" t="str">
        <f t="shared" si="25"/>
        <v>14.15  Fire Drill Started</v>
      </c>
      <c r="F271" t="str">
        <f t="shared" si="26"/>
        <v>15</v>
      </c>
      <c r="G271" t="str">
        <f t="shared" si="27"/>
        <v> Fire Drill Started</v>
      </c>
      <c r="I271" t="str">
        <f t="shared" si="24"/>
        <v>15: ' Fire Drill Started',</v>
      </c>
    </row>
    <row r="272" spans="1:9">
      <c r="D272" t="str">
        <f t="shared" si="25"/>
        <v/>
      </c>
      <c r="F272" t="str">
        <f t="shared" si="26"/>
        <v/>
      </c>
      <c r="G272" t="str">
        <f t="shared" si="27"/>
        <v/>
      </c>
      <c r="I272" t="str">
        <f t="shared" si="24"/>
        <v/>
      </c>
    </row>
    <row r="273" spans="1:9">
      <c r="A273" s="14" t="s">
        <v>432</v>
      </c>
      <c r="D273" t="str">
        <f t="shared" si="25"/>
        <v>System Trouble (General Type = 15)</v>
      </c>
      <c r="F273" t="e">
        <f t="shared" si="26"/>
        <v>#VALUE!</v>
      </c>
      <c r="G273" t="str">
        <f t="shared" si="27"/>
        <v>Trouble (General Type = 15)</v>
      </c>
      <c r="I273" t="e">
        <f t="shared" si="24"/>
        <v>#VALUE!</v>
      </c>
    </row>
    <row r="274" spans="1:9">
      <c r="A274" s="11"/>
      <c r="D274" t="str">
        <f t="shared" si="25"/>
        <v/>
      </c>
      <c r="F274" t="str">
        <f t="shared" si="26"/>
        <v/>
      </c>
      <c r="G274" t="str">
        <f t="shared" si="27"/>
        <v/>
      </c>
      <c r="I274" t="str">
        <f t="shared" si="24"/>
        <v/>
      </c>
    </row>
    <row r="275" spans="1:9">
      <c r="A275" s="12" t="s">
        <v>433</v>
      </c>
      <c r="D275" t="str">
        <f t="shared" si="25"/>
        <v>15.0  Bus Receiver Failure</v>
      </c>
      <c r="F275" t="str">
        <f t="shared" si="26"/>
        <v>0</v>
      </c>
      <c r="G275" t="str">
        <f t="shared" si="27"/>
        <v> Bus Receiver Failure</v>
      </c>
      <c r="I275" t="str">
        <f t="shared" si="24"/>
        <v>0: ' Bus Receiver Failure',</v>
      </c>
    </row>
    <row r="276" spans="1:9">
      <c r="A276" s="11"/>
      <c r="D276" t="str">
        <f t="shared" si="25"/>
        <v/>
      </c>
      <c r="F276" t="str">
        <f t="shared" si="26"/>
        <v/>
      </c>
      <c r="G276" t="str">
        <f t="shared" si="27"/>
        <v/>
      </c>
      <c r="I276" t="str">
        <f t="shared" si="24"/>
        <v/>
      </c>
    </row>
    <row r="277" spans="1:9">
      <c r="A277" s="12" t="s">
        <v>434</v>
      </c>
      <c r="D277" t="str">
        <f t="shared" si="25"/>
        <v>15.1  Bus Antenna Tamper</v>
      </c>
      <c r="F277" t="str">
        <f t="shared" si="26"/>
        <v>1</v>
      </c>
      <c r="G277" t="str">
        <f t="shared" si="27"/>
        <v> Bus Antenna Tamper</v>
      </c>
      <c r="I277" t="str">
        <f t="shared" si="24"/>
        <v>1: ' Bus Antenna Tamper',</v>
      </c>
    </row>
    <row r="278" spans="1:9">
      <c r="A278" s="11"/>
      <c r="D278" t="str">
        <f t="shared" si="25"/>
        <v/>
      </c>
      <c r="F278" t="str">
        <f t="shared" si="26"/>
        <v/>
      </c>
      <c r="G278" t="str">
        <f t="shared" si="27"/>
        <v/>
      </c>
      <c r="I278" t="str">
        <f t="shared" si="24"/>
        <v/>
      </c>
    </row>
    <row r="279" spans="1:9">
      <c r="A279" s="12" t="s">
        <v>435</v>
      </c>
      <c r="D279" t="str">
        <f t="shared" si="25"/>
        <v>15.2  Main Low Battery</v>
      </c>
      <c r="F279" t="str">
        <f t="shared" si="26"/>
        <v>2</v>
      </c>
      <c r="G279" t="str">
        <f t="shared" si="27"/>
        <v> Main Low Battery</v>
      </c>
      <c r="I279" t="str">
        <f t="shared" si="24"/>
        <v>2: ' Main Low Battery',</v>
      </c>
    </row>
    <row r="280" spans="1:9">
      <c r="A280" s="11"/>
      <c r="D280" t="str">
        <f t="shared" si="25"/>
        <v/>
      </c>
      <c r="F280" t="str">
        <f t="shared" si="26"/>
        <v/>
      </c>
      <c r="G280" t="str">
        <f t="shared" si="27"/>
        <v/>
      </c>
      <c r="I280" t="str">
        <f t="shared" si="24"/>
        <v/>
      </c>
    </row>
    <row r="281" spans="1:9">
      <c r="A281" s="12" t="s">
        <v>436</v>
      </c>
      <c r="D281" t="str">
        <f t="shared" si="25"/>
        <v>15.3  SnapCard Low Battery</v>
      </c>
      <c r="F281" t="str">
        <f t="shared" si="26"/>
        <v>3</v>
      </c>
      <c r="G281" t="str">
        <f t="shared" si="27"/>
        <v> SnapCard Low Battery</v>
      </c>
      <c r="I281" t="str">
        <f t="shared" si="24"/>
        <v>3: ' SnapCard Low Battery',</v>
      </c>
    </row>
    <row r="282" spans="1:9">
      <c r="A282" s="11"/>
      <c r="D282" t="str">
        <f t="shared" si="25"/>
        <v/>
      </c>
      <c r="F282" t="str">
        <f t="shared" si="26"/>
        <v/>
      </c>
      <c r="G282" t="str">
        <f t="shared" si="27"/>
        <v/>
      </c>
      <c r="I282" t="str">
        <f t="shared" si="24"/>
        <v/>
      </c>
    </row>
    <row r="283" spans="1:9">
      <c r="A283" s="12" t="s">
        <v>437</v>
      </c>
      <c r="D283" t="str">
        <f t="shared" si="25"/>
        <v>15.4  Module Low Battery</v>
      </c>
      <c r="F283" t="str">
        <f t="shared" si="26"/>
        <v>4</v>
      </c>
      <c r="G283" t="str">
        <f t="shared" si="27"/>
        <v> Module Low Battery</v>
      </c>
      <c r="I283" t="str">
        <f t="shared" si="24"/>
        <v>4: ' Module Low Battery',</v>
      </c>
    </row>
    <row r="284" spans="1:9">
      <c r="A284" s="11"/>
      <c r="D284" t="str">
        <f t="shared" si="25"/>
        <v/>
      </c>
      <c r="F284" t="str">
        <f t="shared" si="26"/>
        <v/>
      </c>
      <c r="G284" t="str">
        <f t="shared" si="27"/>
        <v/>
      </c>
      <c r="I284" t="str">
        <f t="shared" si="24"/>
        <v/>
      </c>
    </row>
    <row r="285" spans="1:9">
      <c r="A285" s="12" t="s">
        <v>438</v>
      </c>
      <c r="D285" t="str">
        <f t="shared" si="25"/>
        <v>15.5  Main AC Failure</v>
      </c>
      <c r="F285" t="str">
        <f t="shared" si="26"/>
        <v>5</v>
      </c>
      <c r="G285" t="str">
        <f t="shared" si="27"/>
        <v> Main AC Failure</v>
      </c>
      <c r="I285" t="str">
        <f t="shared" si="24"/>
        <v>5: ' Main AC Failure',</v>
      </c>
    </row>
    <row r="286" spans="1:9">
      <c r="A286" s="11"/>
      <c r="D286" t="str">
        <f t="shared" si="25"/>
        <v/>
      </c>
      <c r="F286" t="str">
        <f t="shared" si="26"/>
        <v/>
      </c>
      <c r="G286" t="str">
        <f t="shared" si="27"/>
        <v/>
      </c>
      <c r="I286" t="str">
        <f t="shared" si="24"/>
        <v/>
      </c>
    </row>
    <row r="287" spans="1:9">
      <c r="A287" s="12" t="s">
        <v>439</v>
      </c>
      <c r="D287" t="str">
        <f t="shared" si="25"/>
        <v>15.6  SnapCard AC Failure</v>
      </c>
      <c r="F287" t="str">
        <f t="shared" si="26"/>
        <v>6</v>
      </c>
      <c r="G287" t="str">
        <f t="shared" si="27"/>
        <v> SnapCard AC Failure</v>
      </c>
      <c r="I287" t="str">
        <f t="shared" si="24"/>
        <v>6: ' SnapCard AC Failure',</v>
      </c>
    </row>
    <row r="288" spans="1:9">
      <c r="A288" s="11"/>
      <c r="D288" t="str">
        <f t="shared" si="25"/>
        <v/>
      </c>
      <c r="F288" t="str">
        <f t="shared" si="26"/>
        <v/>
      </c>
      <c r="G288" t="str">
        <f t="shared" si="27"/>
        <v/>
      </c>
      <c r="I288" t="str">
        <f t="shared" si="24"/>
        <v/>
      </c>
    </row>
    <row r="289" spans="1:9">
      <c r="A289" s="12" t="s">
        <v>440</v>
      </c>
      <c r="D289" t="str">
        <f t="shared" si="25"/>
        <v>15.7  Module AC Failure</v>
      </c>
      <c r="F289" t="str">
        <f t="shared" si="26"/>
        <v>7</v>
      </c>
      <c r="G289" t="str">
        <f t="shared" si="27"/>
        <v> Module AC Failure</v>
      </c>
      <c r="I289" t="str">
        <f t="shared" si="24"/>
        <v>7: ' Module AC Failure',</v>
      </c>
    </row>
    <row r="290" spans="1:9">
      <c r="A290" s="11"/>
      <c r="D290" t="str">
        <f t="shared" si="25"/>
        <v/>
      </c>
      <c r="F290" t="str">
        <f t="shared" si="26"/>
        <v/>
      </c>
      <c r="G290" t="str">
        <f t="shared" si="27"/>
        <v/>
      </c>
      <c r="I290" t="str">
        <f t="shared" si="24"/>
        <v/>
      </c>
    </row>
    <row r="291" spans="1:9">
      <c r="A291" s="12" t="s">
        <v>441</v>
      </c>
      <c r="D291" t="str">
        <f t="shared" si="25"/>
        <v>15.8  Aux. Power Failure</v>
      </c>
      <c r="F291" t="str">
        <f t="shared" si="26"/>
        <v>8</v>
      </c>
      <c r="G291" t="str">
        <f t="shared" si="27"/>
        <v> Aux. Power Failure</v>
      </c>
      <c r="I291" t="str">
        <f t="shared" si="24"/>
        <v>8: ' Aux. Power Failure',</v>
      </c>
    </row>
    <row r="292" spans="1:9">
      <c r="A292" s="11"/>
      <c r="D292" t="str">
        <f t="shared" si="25"/>
        <v/>
      </c>
      <c r="F292" t="str">
        <f t="shared" si="26"/>
        <v/>
      </c>
      <c r="G292" t="str">
        <f t="shared" si="27"/>
        <v/>
      </c>
      <c r="I292" t="str">
        <f t="shared" si="24"/>
        <v/>
      </c>
    </row>
    <row r="293" spans="1:9">
      <c r="A293" s="12" t="s">
        <v>442</v>
      </c>
      <c r="D293" t="str">
        <f t="shared" si="25"/>
        <v>15.9  Bus Shutdown</v>
      </c>
      <c r="F293" t="str">
        <f t="shared" si="26"/>
        <v>9</v>
      </c>
      <c r="G293" t="str">
        <f t="shared" si="27"/>
        <v> Bus Shutdown</v>
      </c>
      <c r="I293" t="str">
        <f t="shared" si="24"/>
        <v>9: ' Bus Shutdown',</v>
      </c>
    </row>
    <row r="294" spans="1:9">
      <c r="D294" t="str">
        <f t="shared" si="25"/>
        <v/>
      </c>
      <c r="F294" t="str">
        <f t="shared" si="26"/>
        <v/>
      </c>
      <c r="G294" t="str">
        <f t="shared" si="27"/>
        <v/>
      </c>
      <c r="I294" t="str">
        <f t="shared" si="24"/>
        <v/>
      </c>
    </row>
    <row r="295" spans="1:9">
      <c r="A295" s="1" t="s">
        <v>481</v>
      </c>
      <c r="D295" t="str">
        <f t="shared" si="25"/>
        <v>15.10 Bus Low Power Mode</v>
      </c>
      <c r="F295" t="str">
        <f t="shared" si="26"/>
        <v>10</v>
      </c>
      <c r="G295" t="str">
        <f t="shared" si="27"/>
        <v>Bus Low Power Mode</v>
      </c>
      <c r="I295" t="str">
        <f t="shared" si="24"/>
        <v>10: 'Bus Low Power Mode',</v>
      </c>
    </row>
    <row r="296" spans="1:9">
      <c r="A296" s="1" t="s">
        <v>482</v>
      </c>
      <c r="D296" t="str">
        <f t="shared" si="25"/>
        <v>15.11 Phone Line 1 Failure</v>
      </c>
      <c r="F296" t="str">
        <f t="shared" si="26"/>
        <v>11</v>
      </c>
      <c r="G296" t="str">
        <f t="shared" si="27"/>
        <v>Phone Line 1 Failure</v>
      </c>
      <c r="I296" t="str">
        <f t="shared" si="24"/>
        <v>11: 'Phone Line 1 Failure',</v>
      </c>
    </row>
    <row r="297" spans="1:9">
      <c r="A297" s="1" t="s">
        <v>483</v>
      </c>
      <c r="D297" t="str">
        <f t="shared" si="25"/>
        <v>15.12 Phone Line 2 Failure</v>
      </c>
      <c r="F297" t="str">
        <f t="shared" si="26"/>
        <v>12</v>
      </c>
      <c r="G297" t="str">
        <f t="shared" si="27"/>
        <v>Phone Line 2 Failure</v>
      </c>
      <c r="I297" t="str">
        <f t="shared" si="24"/>
        <v>12: 'Phone Line 2 Failure',</v>
      </c>
    </row>
    <row r="298" spans="1:9">
      <c r="A298" s="1" t="s">
        <v>484</v>
      </c>
      <c r="D298" t="str">
        <f t="shared" si="25"/>
        <v>15.13 Remote Phone Tamper</v>
      </c>
      <c r="F298" t="str">
        <f t="shared" si="26"/>
        <v>13</v>
      </c>
      <c r="G298" t="str">
        <f t="shared" si="27"/>
        <v>Remote Phone Tamper</v>
      </c>
      <c r="I298" t="str">
        <f t="shared" si="24"/>
        <v>13: 'Remote Phone Tamper',</v>
      </c>
    </row>
    <row r="299" spans="1:9">
      <c r="A299" s="1" t="s">
        <v>485</v>
      </c>
      <c r="D299" t="str">
        <f t="shared" si="25"/>
        <v>15.14 Watchdog Reset</v>
      </c>
      <c r="F299" t="str">
        <f t="shared" si="26"/>
        <v>14</v>
      </c>
      <c r="G299" t="str">
        <f t="shared" si="27"/>
        <v>Watchdog Reset</v>
      </c>
      <c r="I299" t="str">
        <f t="shared" si="24"/>
        <v>14: 'Watchdog Reset',</v>
      </c>
    </row>
    <row r="300" spans="1:9">
      <c r="A300" s="1" t="s">
        <v>443</v>
      </c>
      <c r="D300" t="str">
        <f t="shared" si="25"/>
        <v>15.15 RAM Failure</v>
      </c>
      <c r="F300" t="str">
        <f t="shared" si="26"/>
        <v>15</v>
      </c>
      <c r="G300" t="str">
        <f t="shared" si="27"/>
        <v>RAM Failure</v>
      </c>
      <c r="I300" t="str">
        <f t="shared" si="24"/>
        <v>15: 'RAM Failure',</v>
      </c>
    </row>
    <row r="301" spans="1:9">
      <c r="A301" s="1" t="s">
        <v>444</v>
      </c>
      <c r="D301" t="str">
        <f t="shared" si="25"/>
        <v>15.16 Flash Failure</v>
      </c>
      <c r="F301" t="str">
        <f t="shared" si="26"/>
        <v>16</v>
      </c>
      <c r="G301" t="str">
        <f t="shared" si="27"/>
        <v>Flash Failure</v>
      </c>
      <c r="I301" t="str">
        <f t="shared" si="24"/>
        <v>16: 'Flash Failure',</v>
      </c>
    </row>
    <row r="302" spans="1:9">
      <c r="A302" s="1" t="s">
        <v>445</v>
      </c>
      <c r="D302" t="str">
        <f t="shared" si="25"/>
        <v>15.17 Printer Error</v>
      </c>
      <c r="F302" t="str">
        <f t="shared" si="26"/>
        <v>17</v>
      </c>
      <c r="G302" t="str">
        <f t="shared" si="27"/>
        <v>Printer Error</v>
      </c>
      <c r="I302" t="str">
        <f t="shared" si="24"/>
        <v>17: 'Printer Error',</v>
      </c>
    </row>
    <row r="303" spans="1:9">
      <c r="A303" s="1" t="s">
        <v>486</v>
      </c>
      <c r="D303" t="str">
        <f t="shared" si="25"/>
        <v>15.18 History Buffer (almost) Full</v>
      </c>
      <c r="F303" t="str">
        <f t="shared" si="26"/>
        <v>18</v>
      </c>
      <c r="G303" t="str">
        <f t="shared" si="27"/>
        <v>History Buffer (almost) Full</v>
      </c>
      <c r="I303" t="str">
        <f t="shared" si="24"/>
        <v>18: 'History Buffer (almost) Full',</v>
      </c>
    </row>
    <row r="304" spans="1:9">
      <c r="A304" s="1" t="s">
        <v>487</v>
      </c>
      <c r="D304" t="str">
        <f t="shared" si="25"/>
        <v>15.19 History Buffer Overflow</v>
      </c>
      <c r="F304" t="str">
        <f t="shared" si="26"/>
        <v>19</v>
      </c>
      <c r="G304" t="str">
        <f t="shared" si="27"/>
        <v>History Buffer Overflow</v>
      </c>
      <c r="I304" t="str">
        <f t="shared" si="24"/>
        <v>19: 'History Buffer Overflow',</v>
      </c>
    </row>
    <row r="305" spans="1:9">
      <c r="A305" s="1" t="s">
        <v>488</v>
      </c>
      <c r="D305" t="str">
        <f t="shared" si="25"/>
        <v>15.20 Report Buffer Overflor</v>
      </c>
      <c r="F305" t="str">
        <f t="shared" si="26"/>
        <v>20</v>
      </c>
      <c r="G305" t="str">
        <f t="shared" si="27"/>
        <v>Report Buffer Overflor</v>
      </c>
      <c r="I305" t="str">
        <f t="shared" si="24"/>
        <v>20: 'Report Buffer Overflor',</v>
      </c>
    </row>
    <row r="306" spans="1:9">
      <c r="A306" s="1" t="s">
        <v>489</v>
      </c>
      <c r="D306" t="str">
        <f t="shared" si="25"/>
        <v>15.21 Bus Device Failure</v>
      </c>
      <c r="F306" t="str">
        <f t="shared" si="26"/>
        <v>21</v>
      </c>
      <c r="G306" t="str">
        <f t="shared" si="27"/>
        <v>Bus Device Failure</v>
      </c>
      <c r="I306" t="str">
        <f t="shared" si="24"/>
        <v>21: 'Bus Device Failure',</v>
      </c>
    </row>
    <row r="307" spans="1:9">
      <c r="A307" s="1" t="s">
        <v>490</v>
      </c>
      <c r="D307" t="str">
        <f t="shared" si="25"/>
        <v>15.22 Failure To Communicate</v>
      </c>
      <c r="F307" t="str">
        <f t="shared" si="26"/>
        <v>22</v>
      </c>
      <c r="G307" t="str">
        <f t="shared" si="27"/>
        <v>Failure To Communicate</v>
      </c>
      <c r="I307" t="str">
        <f t="shared" si="24"/>
        <v>22: 'Failure To Communicate',</v>
      </c>
    </row>
    <row r="308" spans="1:9">
      <c r="A308" s="1" t="s">
        <v>491</v>
      </c>
      <c r="D308" t="str">
        <f t="shared" si="25"/>
        <v>15.23 Long Range Radio Trouble</v>
      </c>
      <c r="F308" t="str">
        <f t="shared" si="26"/>
        <v>23</v>
      </c>
      <c r="G308" t="str">
        <f t="shared" si="27"/>
        <v>Long Range Radio Trouble</v>
      </c>
      <c r="I308" t="str">
        <f t="shared" si="24"/>
        <v>23: 'Long Range Radio Trouble',</v>
      </c>
    </row>
    <row r="309" spans="1:9">
      <c r="A309" s="1" t="s">
        <v>492</v>
      </c>
      <c r="D309" t="str">
        <f t="shared" si="25"/>
        <v>15.24 Module Tamper Trouble</v>
      </c>
      <c r="F309" t="str">
        <f t="shared" si="26"/>
        <v>24</v>
      </c>
      <c r="G309" t="str">
        <f t="shared" si="27"/>
        <v>Module Tamper Trouble</v>
      </c>
      <c r="I309" t="str">
        <f t="shared" si="24"/>
        <v>24: 'Module Tamper Trouble',</v>
      </c>
    </row>
    <row r="310" spans="1:9">
      <c r="A310" s="1" t="s">
        <v>493</v>
      </c>
      <c r="D310" t="str">
        <f t="shared" si="25"/>
        <v>15.25 Un-enrolled Modulte Trouble</v>
      </c>
      <c r="F310" t="str">
        <f t="shared" si="26"/>
        <v>25</v>
      </c>
      <c r="G310" t="str">
        <f t="shared" si="27"/>
        <v>Un-enrolled Modulte Trouble</v>
      </c>
      <c r="I310" t="str">
        <f t="shared" si="24"/>
        <v>25: 'Un-enrolled Modulte Trouble',</v>
      </c>
    </row>
    <row r="311" spans="1:9">
      <c r="A311" s="1" t="s">
        <v>494</v>
      </c>
      <c r="D311" t="str">
        <f t="shared" si="25"/>
        <v>15.26 Audio Output Trouble</v>
      </c>
      <c r="F311" t="str">
        <f t="shared" si="26"/>
        <v>26</v>
      </c>
      <c r="G311" t="str">
        <f t="shared" si="27"/>
        <v>Audio Output Trouble</v>
      </c>
      <c r="I311" t="str">
        <f t="shared" si="24"/>
        <v>26: 'Audio Output Trouble',</v>
      </c>
    </row>
    <row r="312" spans="1:9">
      <c r="A312" s="1" t="s">
        <v>495</v>
      </c>
      <c r="D312" t="str">
        <f t="shared" si="25"/>
        <v>15.27 Analog Module Trouble</v>
      </c>
      <c r="F312" t="str">
        <f t="shared" si="26"/>
        <v>27</v>
      </c>
      <c r="G312" t="str">
        <f t="shared" si="27"/>
        <v>Analog Module Trouble</v>
      </c>
      <c r="I312" t="str">
        <f t="shared" si="24"/>
        <v>27: 'Analog Module Trouble',</v>
      </c>
    </row>
    <row r="313" spans="1:9">
      <c r="A313" s="1" t="s">
        <v>496</v>
      </c>
      <c r="D313" t="str">
        <f t="shared" si="25"/>
        <v>15.28 Cell Module Trouble</v>
      </c>
      <c r="F313" t="str">
        <f t="shared" si="26"/>
        <v>28</v>
      </c>
      <c r="G313" t="str">
        <f t="shared" si="27"/>
        <v>Cell Module Trouble</v>
      </c>
      <c r="I313" t="str">
        <f t="shared" si="24"/>
        <v>28: 'Cell Module Trouble',</v>
      </c>
    </row>
    <row r="314" spans="1:9">
      <c r="A314" s="1" t="s">
        <v>497</v>
      </c>
      <c r="D314" t="str">
        <f t="shared" si="25"/>
        <v>15.29 Buddy 1 Failure</v>
      </c>
      <c r="F314" t="str">
        <f t="shared" si="26"/>
        <v>29</v>
      </c>
      <c r="G314" t="str">
        <f t="shared" si="27"/>
        <v>Buddy 1 Failure</v>
      </c>
      <c r="I314" t="str">
        <f t="shared" si="24"/>
        <v>29: 'Buddy 1 Failure',</v>
      </c>
    </row>
    <row r="315" spans="1:9">
      <c r="A315" s="1" t="s">
        <v>446</v>
      </c>
      <c r="D315" t="str">
        <f t="shared" si="25"/>
        <v>15.30 Buddy 2 Failure</v>
      </c>
      <c r="F315" t="str">
        <f t="shared" si="26"/>
        <v>30</v>
      </c>
      <c r="G315" t="str">
        <f t="shared" si="27"/>
        <v>Buddy 2 Failure</v>
      </c>
      <c r="I315" t="str">
        <f t="shared" si="24"/>
        <v>30: 'Buddy 2 Failure',</v>
      </c>
    </row>
    <row r="316" spans="1:9">
      <c r="A316" s="1" t="s">
        <v>447</v>
      </c>
      <c r="D316" t="str">
        <f t="shared" si="25"/>
        <v>15.31 Buddy 3 Failure</v>
      </c>
      <c r="F316" t="str">
        <f t="shared" si="26"/>
        <v>31</v>
      </c>
      <c r="G316" t="str">
        <f t="shared" si="27"/>
        <v>Buddy 3 Failure</v>
      </c>
      <c r="I316" t="str">
        <f t="shared" si="24"/>
        <v>31: 'Buddy 3 Failure',</v>
      </c>
    </row>
    <row r="317" spans="1:9">
      <c r="A317" s="1" t="s">
        <v>448</v>
      </c>
      <c r="D317" t="str">
        <f t="shared" si="25"/>
        <v>15.32 Buddy 4 Failure</v>
      </c>
      <c r="F317" t="str">
        <f t="shared" si="26"/>
        <v>32</v>
      </c>
      <c r="G317" t="str">
        <f t="shared" si="27"/>
        <v>Buddy 4 Failure</v>
      </c>
      <c r="I317" t="str">
        <f t="shared" si="24"/>
        <v>32: 'Buddy 4 Failure',</v>
      </c>
    </row>
    <row r="318" spans="1:9">
      <c r="A318" s="1" t="s">
        <v>449</v>
      </c>
      <c r="D318" t="str">
        <f t="shared" si="25"/>
        <v>15.33 SnapCard Trouble</v>
      </c>
      <c r="F318" t="str">
        <f t="shared" si="26"/>
        <v>33</v>
      </c>
      <c r="G318" t="str">
        <f t="shared" si="27"/>
        <v>SnapCard Trouble</v>
      </c>
      <c r="I318" t="str">
        <f t="shared" si="24"/>
        <v>33: 'SnapCard Trouble',</v>
      </c>
    </row>
    <row r="319" spans="1:9">
      <c r="A319" s="1" t="s">
        <v>450</v>
      </c>
      <c r="D319" t="str">
        <f t="shared" si="25"/>
        <v>15.34 Analog Loop Short</v>
      </c>
      <c r="F319" t="str">
        <f t="shared" si="26"/>
        <v>34</v>
      </c>
      <c r="G319" t="str">
        <f t="shared" si="27"/>
        <v>Analog Loop Short</v>
      </c>
      <c r="I319" t="str">
        <f t="shared" si="24"/>
        <v>34: 'Analog Loop Short',</v>
      </c>
    </row>
    <row r="320" spans="1:9">
      <c r="A320" s="1" t="s">
        <v>451</v>
      </c>
      <c r="D320" t="str">
        <f t="shared" si="25"/>
        <v>15.35 Analog Loop Break</v>
      </c>
      <c r="F320" t="str">
        <f t="shared" si="26"/>
        <v>35</v>
      </c>
      <c r="G320" t="str">
        <f t="shared" si="27"/>
        <v>Analog Loop Break</v>
      </c>
      <c r="I320" t="str">
        <f t="shared" si="24"/>
        <v>35: 'Analog Loop Break',</v>
      </c>
    </row>
    <row r="321" spans="1:9">
      <c r="A321" s="1" t="s">
        <v>452</v>
      </c>
      <c r="D321" t="str">
        <f t="shared" si="25"/>
        <v>15.36 Analog Address 0</v>
      </c>
      <c r="F321" t="str">
        <f t="shared" si="26"/>
        <v>36</v>
      </c>
      <c r="G321" t="str">
        <f t="shared" si="27"/>
        <v>Analog Address 0</v>
      </c>
      <c r="I321" t="str">
        <f t="shared" si="24"/>
        <v>36: 'Analog Address 0',</v>
      </c>
    </row>
    <row r="322" spans="1:9">
      <c r="A322" s="1" t="s">
        <v>498</v>
      </c>
      <c r="D322" t="str">
        <f t="shared" si="25"/>
        <v>15.37 Un-enrolled Analog Head</v>
      </c>
      <c r="F322" t="str">
        <f t="shared" si="26"/>
        <v>37</v>
      </c>
      <c r="G322" t="str">
        <f t="shared" si="27"/>
        <v>Un-enrolled Analog Head</v>
      </c>
      <c r="I322" t="str">
        <f t="shared" ref="I322:I385" si="28">IF(G322="","",F322&amp;": '"&amp;G322&amp;"',")</f>
        <v>37: 'Un-enrolled Analog Head',</v>
      </c>
    </row>
    <row r="323" spans="1:9">
      <c r="A323" s="1" t="s">
        <v>499</v>
      </c>
      <c r="D323" t="str">
        <f t="shared" si="25"/>
        <v>15.39 Duplicate Analog Head</v>
      </c>
      <c r="F323" t="str">
        <f t="shared" si="26"/>
        <v>39</v>
      </c>
      <c r="G323" t="str">
        <f t="shared" si="27"/>
        <v>Duplicate Analog Head</v>
      </c>
      <c r="I323" t="str">
        <f t="shared" si="28"/>
        <v>39: 'Duplicate Analog Head',</v>
      </c>
    </row>
    <row r="324" spans="1:9">
      <c r="A324" s="1" t="s">
        <v>500</v>
      </c>
      <c r="D324" t="str">
        <f t="shared" si="25"/>
        <v>15.40 Microphone Switch Trouble</v>
      </c>
      <c r="F324" t="str">
        <f t="shared" si="26"/>
        <v>40</v>
      </c>
      <c r="G324" t="str">
        <f t="shared" si="27"/>
        <v>Microphone Switch Trouble</v>
      </c>
      <c r="I324" t="str">
        <f t="shared" si="28"/>
        <v>40: 'Microphone Switch Trouble',</v>
      </c>
    </row>
    <row r="325" spans="1:9">
      <c r="A325" s="1" t="s">
        <v>501</v>
      </c>
      <c r="D325" t="str">
        <f t="shared" si="25"/>
        <v>15.41 Microphone Trouble</v>
      </c>
      <c r="F325" t="str">
        <f t="shared" si="26"/>
        <v>41</v>
      </c>
      <c r="G325" t="str">
        <f t="shared" si="27"/>
        <v>Microphone Trouble</v>
      </c>
      <c r="I325" t="str">
        <f t="shared" si="28"/>
        <v>41: 'Microphone Trouble',</v>
      </c>
    </row>
    <row r="326" spans="1:9">
      <c r="A326" s="1" t="s">
        <v>502</v>
      </c>
      <c r="D326" t="str">
        <f t="shared" si="25"/>
        <v>15.42 Microhone Wiring Trouble</v>
      </c>
      <c r="F326" t="str">
        <f t="shared" si="26"/>
        <v>42</v>
      </c>
      <c r="G326" t="str">
        <f t="shared" si="27"/>
        <v>Microhone Wiring Trouble</v>
      </c>
      <c r="I326" t="str">
        <f t="shared" si="28"/>
        <v>42: 'Microhone Wiring Trouble',</v>
      </c>
    </row>
    <row r="327" spans="1:9">
      <c r="A327" s="1" t="s">
        <v>503</v>
      </c>
      <c r="D327" t="str">
        <f t="shared" si="25"/>
        <v>15.43 JTECH Premise Paging Trouble</v>
      </c>
      <c r="F327" t="str">
        <f t="shared" si="26"/>
        <v>43</v>
      </c>
      <c r="G327" t="str">
        <f t="shared" si="27"/>
        <v>JTECH Premise Paging Trouble</v>
      </c>
      <c r="I327" t="str">
        <f t="shared" si="28"/>
        <v>43: 'JTECH Premise Paging Trouble',</v>
      </c>
    </row>
    <row r="328" spans="1:9">
      <c r="A328" s="1" t="s">
        <v>504</v>
      </c>
      <c r="D328" t="str">
        <f t="shared" si="25"/>
        <v>15.44 Voice Siren Tamper Trouble</v>
      </c>
      <c r="F328" t="str">
        <f t="shared" si="26"/>
        <v>44</v>
      </c>
      <c r="G328" t="str">
        <f t="shared" si="27"/>
        <v>Voice Siren Tamper Trouble</v>
      </c>
      <c r="I328" t="str">
        <f t="shared" si="28"/>
        <v>44: 'Voice Siren Tamper Trouble',</v>
      </c>
    </row>
    <row r="329" spans="1:9">
      <c r="A329" s="1" t="s">
        <v>505</v>
      </c>
      <c r="D329" t="str">
        <f t="shared" ref="D329:D389" si="29">TRIM(A329)</f>
        <v>15.45 Microburst Transmit Failure</v>
      </c>
      <c r="F329" t="str">
        <f t="shared" ref="F329:F389" si="30">IF(D329="", "", TRIM(MID(D329, FIND(".",D329)+1, 2)))</f>
        <v>45</v>
      </c>
      <c r="G329" t="str">
        <f t="shared" ref="G329:G389" si="31">IF(D329="","",TRIM(MID(D329,FIND(" ",D329),99)))</f>
        <v>Microburst Transmit Failure</v>
      </c>
      <c r="I329" t="str">
        <f t="shared" si="28"/>
        <v>45: 'Microburst Transmit Failure',</v>
      </c>
    </row>
    <row r="330" spans="1:9">
      <c r="A330" s="1" t="s">
        <v>506</v>
      </c>
      <c r="D330" t="str">
        <f t="shared" si="29"/>
        <v>15.46 Microbust Transmit Disable</v>
      </c>
      <c r="F330" t="str">
        <f t="shared" si="30"/>
        <v>46</v>
      </c>
      <c r="G330" t="str">
        <f t="shared" si="31"/>
        <v>Microbust Transmit Disable</v>
      </c>
      <c r="I330" t="str">
        <f t="shared" si="28"/>
        <v>46: 'Microbust Transmit Disable',</v>
      </c>
    </row>
    <row r="331" spans="1:9">
      <c r="A331" s="1" t="s">
        <v>507</v>
      </c>
      <c r="D331" t="str">
        <f t="shared" si="29"/>
        <v>15.47 Micorburst Module Failure</v>
      </c>
      <c r="F331" t="str">
        <f t="shared" si="30"/>
        <v>47</v>
      </c>
      <c r="G331" t="str">
        <f t="shared" si="31"/>
        <v>Micorburst Module Failure</v>
      </c>
      <c r="I331" t="str">
        <f t="shared" si="28"/>
        <v>47: 'Micorburst Module Failure',</v>
      </c>
    </row>
    <row r="332" spans="1:9">
      <c r="A332" s="1" t="s">
        <v>453</v>
      </c>
      <c r="D332" t="str">
        <f t="shared" si="29"/>
        <v>15.48 Microburst Not In Service</v>
      </c>
      <c r="F332" t="str">
        <f t="shared" si="30"/>
        <v>48</v>
      </c>
      <c r="G332" t="str">
        <f t="shared" si="31"/>
        <v>Microburst Not In Service</v>
      </c>
      <c r="I332" t="str">
        <f t="shared" si="28"/>
        <v>48: 'Microburst Not In Service',</v>
      </c>
    </row>
    <row r="333" spans="1:9">
      <c r="A333" s="1" t="s">
        <v>508</v>
      </c>
      <c r="D333" t="str">
        <f t="shared" si="29"/>
        <v>15.49 Automation Supervisory Trouble</v>
      </c>
      <c r="F333" t="str">
        <f t="shared" si="30"/>
        <v>49</v>
      </c>
      <c r="G333" t="str">
        <f t="shared" si="31"/>
        <v>Automation Supervisory Trouble</v>
      </c>
      <c r="I333" t="str">
        <f t="shared" si="28"/>
        <v>49: 'Automation Supervisory Trouble',</v>
      </c>
    </row>
    <row r="334" spans="1:9">
      <c r="A334" s="1" t="s">
        <v>509</v>
      </c>
      <c r="D334" t="str">
        <f t="shared" si="29"/>
        <v>15.50 Microburst Module Initializing</v>
      </c>
      <c r="F334" t="str">
        <f t="shared" si="30"/>
        <v>50</v>
      </c>
      <c r="G334" t="str">
        <f t="shared" si="31"/>
        <v>Microburst Module Initializing</v>
      </c>
      <c r="I334" t="str">
        <f t="shared" si="28"/>
        <v>50: 'Microburst Module Initializing',</v>
      </c>
    </row>
    <row r="335" spans="1:9">
      <c r="A335" s="1" t="s">
        <v>510</v>
      </c>
      <c r="D335" t="str">
        <f t="shared" si="29"/>
        <v>15.51 Printer Paper Out Trouble</v>
      </c>
      <c r="F335" t="str">
        <f t="shared" si="30"/>
        <v>51</v>
      </c>
      <c r="G335" t="str">
        <f t="shared" si="31"/>
        <v>Printer Paper Out Trouble</v>
      </c>
      <c r="I335" t="str">
        <f t="shared" si="28"/>
        <v>51: 'Printer Paper Out Trouble',</v>
      </c>
    </row>
    <row r="336" spans="1:9">
      <c r="D336" t="str">
        <f t="shared" si="29"/>
        <v/>
      </c>
      <c r="F336" t="str">
        <f t="shared" si="30"/>
        <v/>
      </c>
      <c r="G336" t="str">
        <f t="shared" si="31"/>
        <v/>
      </c>
      <c r="I336" t="str">
        <f t="shared" si="28"/>
        <v/>
      </c>
    </row>
    <row r="337" spans="1:9">
      <c r="A337" s="14" t="s">
        <v>454</v>
      </c>
      <c r="D337" t="str">
        <f t="shared" si="29"/>
        <v>System Trouble Restoral (General Type = 16)</v>
      </c>
      <c r="F337" t="e">
        <f t="shared" si="30"/>
        <v>#VALUE!</v>
      </c>
      <c r="G337" t="str">
        <f t="shared" si="31"/>
        <v>Trouble Restoral (General Type = 16)</v>
      </c>
      <c r="I337" t="e">
        <f t="shared" si="28"/>
        <v>#VALUE!</v>
      </c>
    </row>
    <row r="338" spans="1:9">
      <c r="D338" t="str">
        <f t="shared" si="29"/>
        <v/>
      </c>
      <c r="F338" t="str">
        <f t="shared" si="30"/>
        <v/>
      </c>
      <c r="G338" t="str">
        <f t="shared" si="31"/>
        <v/>
      </c>
      <c r="I338" t="str">
        <f t="shared" si="28"/>
        <v/>
      </c>
    </row>
    <row r="339" spans="1:9">
      <c r="A339" s="1" t="s">
        <v>455</v>
      </c>
      <c r="D339" t="str">
        <f t="shared" si="29"/>
        <v>16.xx xx = same as General Type = 15</v>
      </c>
      <c r="F339" t="str">
        <f t="shared" si="30"/>
        <v>xx</v>
      </c>
      <c r="G339" t="str">
        <f t="shared" si="31"/>
        <v>xx = same as General Type = 15</v>
      </c>
      <c r="I339" t="str">
        <f t="shared" si="28"/>
        <v>xx: 'xx = same as General Type = 15',</v>
      </c>
    </row>
    <row r="340" spans="1:9">
      <c r="D340" t="str">
        <f t="shared" si="29"/>
        <v/>
      </c>
      <c r="F340" t="str">
        <f t="shared" si="30"/>
        <v/>
      </c>
      <c r="G340" t="str">
        <f t="shared" si="31"/>
        <v/>
      </c>
      <c r="I340" t="str">
        <f t="shared" si="28"/>
        <v/>
      </c>
    </row>
    <row r="341" spans="1:9">
      <c r="A341" s="14" t="s">
        <v>456</v>
      </c>
      <c r="D341" t="str">
        <f t="shared" si="29"/>
        <v>System Configuration Change (General Type = 17)</v>
      </c>
      <c r="F341" t="e">
        <f t="shared" si="30"/>
        <v>#VALUE!</v>
      </c>
      <c r="G341" t="str">
        <f t="shared" si="31"/>
        <v>Configuration Change (General Type = 17)</v>
      </c>
      <c r="I341" t="e">
        <f t="shared" si="28"/>
        <v>#VALUE!</v>
      </c>
    </row>
    <row r="342" spans="1:9">
      <c r="A342" s="11"/>
      <c r="D342" t="str">
        <f t="shared" si="29"/>
        <v/>
      </c>
      <c r="F342" t="str">
        <f t="shared" si="30"/>
        <v/>
      </c>
      <c r="G342" t="str">
        <f t="shared" si="31"/>
        <v/>
      </c>
      <c r="I342" t="str">
        <f t="shared" si="28"/>
        <v/>
      </c>
    </row>
    <row r="343" spans="1:9">
      <c r="A343" s="12" t="s">
        <v>457</v>
      </c>
      <c r="D343" t="str">
        <f t="shared" si="29"/>
        <v>17.0  Program Mode Entry</v>
      </c>
      <c r="F343" t="str">
        <f t="shared" si="30"/>
        <v>0</v>
      </c>
      <c r="G343" t="str">
        <f t="shared" si="31"/>
        <v> Program Mode Entry</v>
      </c>
      <c r="I343" t="str">
        <f t="shared" si="28"/>
        <v>0: ' Program Mode Entry',</v>
      </c>
    </row>
    <row r="344" spans="1:9">
      <c r="A344" s="11"/>
      <c r="D344" t="str">
        <f t="shared" si="29"/>
        <v/>
      </c>
      <c r="F344" t="str">
        <f t="shared" si="30"/>
        <v/>
      </c>
      <c r="G344" t="str">
        <f t="shared" si="31"/>
        <v/>
      </c>
      <c r="I344" t="str">
        <f t="shared" si="28"/>
        <v/>
      </c>
    </row>
    <row r="345" spans="1:9">
      <c r="A345" s="12" t="s">
        <v>458</v>
      </c>
      <c r="D345" t="str">
        <f t="shared" si="29"/>
        <v>17.1  Program Mode Exit Without Change</v>
      </c>
      <c r="F345" t="str">
        <f t="shared" si="30"/>
        <v>1</v>
      </c>
      <c r="G345" t="str">
        <f t="shared" si="31"/>
        <v> Program Mode Exit Without Change</v>
      </c>
      <c r="I345" t="str">
        <f t="shared" si="28"/>
        <v>1: ' Program Mode Exit Without Change',</v>
      </c>
    </row>
    <row r="346" spans="1:9">
      <c r="A346" s="11"/>
      <c r="D346" t="str">
        <f t="shared" si="29"/>
        <v/>
      </c>
      <c r="F346" t="str">
        <f t="shared" si="30"/>
        <v/>
      </c>
      <c r="G346" t="str">
        <f t="shared" si="31"/>
        <v/>
      </c>
      <c r="I346" t="str">
        <f t="shared" si="28"/>
        <v/>
      </c>
    </row>
    <row r="347" spans="1:9">
      <c r="A347" s="12" t="s">
        <v>459</v>
      </c>
      <c r="D347" t="str">
        <f t="shared" si="29"/>
        <v>17.2  Program Mode Exit With Change</v>
      </c>
      <c r="F347" t="str">
        <f t="shared" si="30"/>
        <v>2</v>
      </c>
      <c r="G347" t="str">
        <f t="shared" si="31"/>
        <v> Program Mode Exit With Change</v>
      </c>
      <c r="I347" t="str">
        <f t="shared" si="28"/>
        <v>2: ' Program Mode Exit With Change',</v>
      </c>
    </row>
    <row r="348" spans="1:9">
      <c r="A348" s="11"/>
      <c r="D348" t="str">
        <f t="shared" si="29"/>
        <v/>
      </c>
      <c r="F348" t="str">
        <f t="shared" si="30"/>
        <v/>
      </c>
      <c r="G348" t="str">
        <f t="shared" si="31"/>
        <v/>
      </c>
      <c r="I348" t="str">
        <f t="shared" si="28"/>
        <v/>
      </c>
    </row>
    <row r="349" spans="1:9">
      <c r="A349" s="12" t="s">
        <v>460</v>
      </c>
      <c r="D349" t="str">
        <f t="shared" si="29"/>
        <v>17.3  Downloader Session Start</v>
      </c>
      <c r="F349" t="str">
        <f t="shared" si="30"/>
        <v>3</v>
      </c>
      <c r="G349" t="str">
        <f t="shared" si="31"/>
        <v> Downloader Session Start</v>
      </c>
      <c r="I349" t="str">
        <f t="shared" si="28"/>
        <v>3: ' Downloader Session Start',</v>
      </c>
    </row>
    <row r="350" spans="1:9">
      <c r="A350" s="11"/>
      <c r="D350" t="str">
        <f t="shared" si="29"/>
        <v/>
      </c>
      <c r="F350" t="str">
        <f t="shared" si="30"/>
        <v/>
      </c>
      <c r="G350" t="str">
        <f t="shared" si="31"/>
        <v/>
      </c>
      <c r="I350" t="str">
        <f t="shared" si="28"/>
        <v/>
      </c>
    </row>
    <row r="351" spans="1:9">
      <c r="A351" s="12" t="s">
        <v>461</v>
      </c>
      <c r="D351" t="str">
        <f t="shared" si="29"/>
        <v>17.4  Downloader Session End Without Change</v>
      </c>
      <c r="F351" t="str">
        <f t="shared" si="30"/>
        <v>4</v>
      </c>
      <c r="G351" t="str">
        <f t="shared" si="31"/>
        <v> Downloader Session End Without Change</v>
      </c>
      <c r="I351" t="str">
        <f t="shared" si="28"/>
        <v>4: ' Downloader Session End Without Change',</v>
      </c>
    </row>
    <row r="352" spans="1:9">
      <c r="A352" s="11"/>
      <c r="D352" t="str">
        <f t="shared" si="29"/>
        <v/>
      </c>
      <c r="F352" t="str">
        <f t="shared" si="30"/>
        <v/>
      </c>
      <c r="G352" t="str">
        <f t="shared" si="31"/>
        <v/>
      </c>
      <c r="I352" t="str">
        <f t="shared" si="28"/>
        <v/>
      </c>
    </row>
    <row r="353" spans="1:9">
      <c r="A353" s="12" t="s">
        <v>462</v>
      </c>
      <c r="D353" t="str">
        <f t="shared" si="29"/>
        <v>17.5  Downloader Session End With Change</v>
      </c>
      <c r="F353" t="str">
        <f t="shared" si="30"/>
        <v>5</v>
      </c>
      <c r="G353" t="str">
        <f t="shared" si="31"/>
        <v> Downloader Session End With Change</v>
      </c>
      <c r="I353" t="str">
        <f t="shared" si="28"/>
        <v>5: ' Downloader Session End With Change',</v>
      </c>
    </row>
    <row r="354" spans="1:9">
      <c r="A354" s="11"/>
      <c r="D354" t="str">
        <f t="shared" si="29"/>
        <v/>
      </c>
      <c r="F354" t="str">
        <f t="shared" si="30"/>
        <v/>
      </c>
      <c r="G354" t="str">
        <f t="shared" si="31"/>
        <v/>
      </c>
      <c r="I354" t="str">
        <f t="shared" si="28"/>
        <v/>
      </c>
    </row>
    <row r="355" spans="1:9">
      <c r="A355" s="12" t="s">
        <v>463</v>
      </c>
      <c r="D355" t="str">
        <f t="shared" si="29"/>
        <v>17.6  Downloader Error</v>
      </c>
      <c r="F355" t="str">
        <f t="shared" si="30"/>
        <v>6</v>
      </c>
      <c r="G355" t="str">
        <f t="shared" si="31"/>
        <v> Downloader Error</v>
      </c>
      <c r="I355" t="str">
        <f t="shared" si="28"/>
        <v>6: ' Downloader Error',</v>
      </c>
    </row>
    <row r="356" spans="1:9">
      <c r="A356" s="11"/>
      <c r="D356" t="str">
        <f t="shared" si="29"/>
        <v/>
      </c>
      <c r="F356" t="str">
        <f t="shared" si="30"/>
        <v/>
      </c>
      <c r="G356" t="str">
        <f t="shared" si="31"/>
        <v/>
      </c>
      <c r="I356" t="str">
        <f t="shared" si="28"/>
        <v/>
      </c>
    </row>
    <row r="357" spans="1:9">
      <c r="A357" s="12" t="s">
        <v>464</v>
      </c>
      <c r="D357" t="str">
        <f t="shared" si="29"/>
        <v>17.7  Downloader Connection Denied</v>
      </c>
      <c r="F357" t="str">
        <f t="shared" si="30"/>
        <v>7</v>
      </c>
      <c r="G357" t="str">
        <f t="shared" si="31"/>
        <v> Downloader Connection Denied</v>
      </c>
      <c r="I357" t="str">
        <f t="shared" si="28"/>
        <v>7: ' Downloader Connection Denied',</v>
      </c>
    </row>
    <row r="358" spans="1:9">
      <c r="A358" s="11"/>
      <c r="D358" t="str">
        <f t="shared" si="29"/>
        <v/>
      </c>
      <c r="F358" t="str">
        <f t="shared" si="30"/>
        <v/>
      </c>
      <c r="G358" t="str">
        <f t="shared" si="31"/>
        <v/>
      </c>
      <c r="I358" t="str">
        <f t="shared" si="28"/>
        <v/>
      </c>
    </row>
    <row r="359" spans="1:9">
      <c r="A359" s="12" t="s">
        <v>465</v>
      </c>
      <c r="D359" t="str">
        <f t="shared" si="29"/>
        <v>17.8  Date/Time Changed</v>
      </c>
      <c r="F359" t="str">
        <f t="shared" si="30"/>
        <v>8</v>
      </c>
      <c r="G359" t="str">
        <f t="shared" si="31"/>
        <v> Date/Time Changed</v>
      </c>
      <c r="I359" t="str">
        <f t="shared" si="28"/>
        <v>8: ' Date/Time Changed',</v>
      </c>
    </row>
    <row r="360" spans="1:9">
      <c r="A360" s="11"/>
      <c r="D360" t="str">
        <f t="shared" si="29"/>
        <v/>
      </c>
      <c r="F360" t="str">
        <f t="shared" si="30"/>
        <v/>
      </c>
      <c r="G360" t="str">
        <f t="shared" si="31"/>
        <v/>
      </c>
      <c r="I360" t="str">
        <f t="shared" si="28"/>
        <v/>
      </c>
    </row>
    <row r="361" spans="1:9">
      <c r="A361" s="12" t="s">
        <v>466</v>
      </c>
      <c r="D361" t="str">
        <f t="shared" si="29"/>
        <v>17.9  Module Added</v>
      </c>
      <c r="F361" t="str">
        <f t="shared" si="30"/>
        <v>9</v>
      </c>
      <c r="G361" t="str">
        <f t="shared" si="31"/>
        <v> Module Added</v>
      </c>
      <c r="I361" t="str">
        <f t="shared" si="28"/>
        <v>9: ' Module Added',</v>
      </c>
    </row>
    <row r="362" spans="1:9">
      <c r="A362" s="11"/>
      <c r="D362" t="str">
        <f t="shared" si="29"/>
        <v/>
      </c>
      <c r="F362" t="str">
        <f t="shared" si="30"/>
        <v/>
      </c>
      <c r="G362" t="str">
        <f t="shared" si="31"/>
        <v/>
      </c>
      <c r="I362" t="str">
        <f t="shared" si="28"/>
        <v/>
      </c>
    </row>
    <row r="363" spans="1:9">
      <c r="A363" s="12" t="s">
        <v>467</v>
      </c>
      <c r="D363" t="str">
        <f t="shared" si="29"/>
        <v>17.10  Module Deleted</v>
      </c>
      <c r="F363" t="str">
        <f t="shared" si="30"/>
        <v>10</v>
      </c>
      <c r="G363" t="str">
        <f t="shared" si="31"/>
        <v> Module Deleted</v>
      </c>
      <c r="I363" t="str">
        <f t="shared" si="28"/>
        <v>10: ' Module Deleted',</v>
      </c>
    </row>
    <row r="364" spans="1:9">
      <c r="A364" s="11"/>
      <c r="D364" t="str">
        <f t="shared" si="29"/>
        <v/>
      </c>
      <c r="F364" t="str">
        <f t="shared" si="30"/>
        <v/>
      </c>
      <c r="G364" t="str">
        <f t="shared" si="31"/>
        <v/>
      </c>
      <c r="I364" t="str">
        <f t="shared" si="28"/>
        <v/>
      </c>
    </row>
    <row r="365" spans="1:9">
      <c r="A365" s="12" t="s">
        <v>468</v>
      </c>
      <c r="D365" t="str">
        <f t="shared" si="29"/>
        <v>17.11  Speech Tokens Changed</v>
      </c>
      <c r="F365" t="str">
        <f t="shared" si="30"/>
        <v>11</v>
      </c>
      <c r="G365" t="str">
        <f t="shared" si="31"/>
        <v> Speech Tokens Changed</v>
      </c>
      <c r="I365" t="str">
        <f t="shared" si="28"/>
        <v>11: ' Speech Tokens Changed',</v>
      </c>
    </row>
    <row r="366" spans="1:9">
      <c r="A366" s="11"/>
      <c r="D366" t="str">
        <f t="shared" si="29"/>
        <v/>
      </c>
      <c r="F366" t="str">
        <f t="shared" si="30"/>
        <v/>
      </c>
      <c r="G366" t="str">
        <f t="shared" si="31"/>
        <v/>
      </c>
      <c r="I366" t="str">
        <f t="shared" si="28"/>
        <v/>
      </c>
    </row>
    <row r="367" spans="1:9">
      <c r="A367" s="12" t="s">
        <v>469</v>
      </c>
      <c r="D367" t="str">
        <f t="shared" si="29"/>
        <v>17.12  Code Changed</v>
      </c>
      <c r="F367" t="str">
        <f t="shared" si="30"/>
        <v>12</v>
      </c>
      <c r="G367" t="str">
        <f t="shared" si="31"/>
        <v> Code Changed</v>
      </c>
      <c r="I367" t="str">
        <f t="shared" si="28"/>
        <v>12: ' Code Changed',</v>
      </c>
    </row>
    <row r="368" spans="1:9">
      <c r="A368" s="11"/>
      <c r="D368" t="str">
        <f t="shared" si="29"/>
        <v/>
      </c>
      <c r="F368" t="str">
        <f t="shared" si="30"/>
        <v/>
      </c>
      <c r="G368" t="str">
        <f t="shared" si="31"/>
        <v/>
      </c>
      <c r="I368" t="str">
        <f t="shared" si="28"/>
        <v/>
      </c>
    </row>
    <row r="369" spans="1:9">
      <c r="A369" s="12" t="s">
        <v>470</v>
      </c>
      <c r="D369" t="str">
        <f t="shared" si="29"/>
        <v>17.13  Panel First Service (cold reset)</v>
      </c>
      <c r="F369" t="str">
        <f t="shared" si="30"/>
        <v>13</v>
      </c>
      <c r="G369" t="str">
        <f t="shared" si="31"/>
        <v> Panel First Service (cold reset)</v>
      </c>
      <c r="I369" t="str">
        <f t="shared" si="28"/>
        <v>13: ' Panel First Service (cold reset)',</v>
      </c>
    </row>
    <row r="370" spans="1:9">
      <c r="A370" s="11"/>
      <c r="D370" t="str">
        <f t="shared" si="29"/>
        <v/>
      </c>
      <c r="F370" t="str">
        <f t="shared" si="30"/>
        <v/>
      </c>
      <c r="G370" t="str">
        <f t="shared" si="31"/>
        <v/>
      </c>
      <c r="I370" t="str">
        <f t="shared" si="28"/>
        <v/>
      </c>
    </row>
    <row r="371" spans="1:9">
      <c r="A371" s="12" t="s">
        <v>471</v>
      </c>
      <c r="D371" t="str">
        <f t="shared" si="29"/>
        <v>17.14  Panel Back In Service (warm reset)</v>
      </c>
      <c r="F371" t="str">
        <f t="shared" si="30"/>
        <v>14</v>
      </c>
      <c r="G371" t="str">
        <f t="shared" si="31"/>
        <v> Panel Back In Service (warm reset)</v>
      </c>
      <c r="I371" t="str">
        <f t="shared" si="28"/>
        <v>14: ' Panel Back In Service (warm reset)',</v>
      </c>
    </row>
    <row r="372" spans="1:9">
      <c r="A372" s="11"/>
      <c r="D372" t="str">
        <f t="shared" si="29"/>
        <v/>
      </c>
      <c r="F372" t="str">
        <f t="shared" si="30"/>
        <v/>
      </c>
      <c r="G372" t="str">
        <f t="shared" si="31"/>
        <v/>
      </c>
      <c r="I372" t="str">
        <f t="shared" si="28"/>
        <v/>
      </c>
    </row>
    <row r="373" spans="1:9">
      <c r="A373" s="12" t="s">
        <v>472</v>
      </c>
      <c r="D373" t="str">
        <f t="shared" si="29"/>
        <v>17.15  Installer Code Changed</v>
      </c>
      <c r="F373" t="str">
        <f t="shared" si="30"/>
        <v>15</v>
      </c>
      <c r="G373" t="str">
        <f t="shared" si="31"/>
        <v> Installer Code Changed</v>
      </c>
      <c r="I373" t="str">
        <f t="shared" si="28"/>
        <v>15: ' Installer Code Changed',</v>
      </c>
    </row>
    <row r="374" spans="1:9">
      <c r="D374" t="str">
        <f t="shared" si="29"/>
        <v/>
      </c>
      <c r="F374" t="str">
        <f t="shared" si="30"/>
        <v/>
      </c>
      <c r="G374" t="str">
        <f t="shared" si="31"/>
        <v/>
      </c>
      <c r="I374" t="str">
        <f t="shared" si="28"/>
        <v/>
      </c>
    </row>
    <row r="375" spans="1:9">
      <c r="A375" s="14" t="s">
        <v>473</v>
      </c>
      <c r="D375" t="str">
        <f t="shared" si="29"/>
        <v>System Event (General Type = 18)</v>
      </c>
      <c r="F375" t="e">
        <f t="shared" si="30"/>
        <v>#VALUE!</v>
      </c>
      <c r="G375" t="str">
        <f t="shared" si="31"/>
        <v>Event (General Type = 18)</v>
      </c>
      <c r="I375" t="e">
        <f t="shared" si="28"/>
        <v>#VALUE!</v>
      </c>
    </row>
    <row r="376" spans="1:9">
      <c r="A376" s="11"/>
      <c r="D376" t="str">
        <f t="shared" si="29"/>
        <v/>
      </c>
      <c r="F376" t="str">
        <f t="shared" si="30"/>
        <v/>
      </c>
      <c r="G376" t="str">
        <f t="shared" si="31"/>
        <v/>
      </c>
      <c r="I376" t="str">
        <f t="shared" si="28"/>
        <v/>
      </c>
    </row>
    <row r="377" spans="1:9">
      <c r="A377" s="12" t="s">
        <v>474</v>
      </c>
      <c r="D377" t="str">
        <f t="shared" si="29"/>
        <v>18.0  Callback Requested</v>
      </c>
      <c r="F377" t="str">
        <f t="shared" si="30"/>
        <v>0</v>
      </c>
      <c r="G377" t="str">
        <f t="shared" si="31"/>
        <v> Callback Requested</v>
      </c>
      <c r="I377" t="str">
        <f t="shared" si="28"/>
        <v>0: ' Callback Requested',</v>
      </c>
    </row>
    <row r="378" spans="1:9">
      <c r="A378" s="11"/>
      <c r="D378" t="str">
        <f t="shared" si="29"/>
        <v/>
      </c>
      <c r="F378" t="str">
        <f t="shared" si="30"/>
        <v/>
      </c>
      <c r="G378" t="str">
        <f t="shared" si="31"/>
        <v/>
      </c>
      <c r="I378" t="str">
        <f t="shared" si="28"/>
        <v/>
      </c>
    </row>
    <row r="379" spans="1:9">
      <c r="A379" s="12" t="s">
        <v>475</v>
      </c>
      <c r="D379" t="str">
        <f t="shared" si="29"/>
        <v>18.1  Output Activity (not used, see 18.5 &amp; 18.6)</v>
      </c>
      <c r="F379" t="str">
        <f t="shared" si="30"/>
        <v>1</v>
      </c>
      <c r="G379" t="str">
        <f t="shared" si="31"/>
        <v> Output Activity (not used, see 18.5 &amp; 18.6)</v>
      </c>
      <c r="I379" t="str">
        <f t="shared" si="28"/>
        <v>1: ' Output Activity (not used, see 18.5 &amp; 18.6)',</v>
      </c>
    </row>
    <row r="380" spans="1:9">
      <c r="A380" s="11"/>
      <c r="D380" t="str">
        <f t="shared" si="29"/>
        <v/>
      </c>
      <c r="F380" t="str">
        <f t="shared" si="30"/>
        <v/>
      </c>
      <c r="G380" t="str">
        <f t="shared" si="31"/>
        <v/>
      </c>
      <c r="I380" t="str">
        <f t="shared" si="28"/>
        <v/>
      </c>
    </row>
    <row r="381" spans="1:9">
      <c r="A381" s="12" t="s">
        <v>476</v>
      </c>
      <c r="D381" t="str">
        <f t="shared" si="29"/>
        <v>18.2  Buddy Reception</v>
      </c>
      <c r="F381" t="str">
        <f t="shared" si="30"/>
        <v>2</v>
      </c>
      <c r="G381" t="str">
        <f t="shared" si="31"/>
        <v> Buddy Reception</v>
      </c>
      <c r="I381" t="str">
        <f t="shared" si="28"/>
        <v>2: ' Buddy Reception',</v>
      </c>
    </row>
    <row r="382" spans="1:9">
      <c r="A382" s="11"/>
      <c r="D382" t="str">
        <f t="shared" si="29"/>
        <v/>
      </c>
      <c r="F382" t="str">
        <f t="shared" si="30"/>
        <v/>
      </c>
      <c r="G382" t="str">
        <f t="shared" si="31"/>
        <v/>
      </c>
      <c r="I382" t="str">
        <f t="shared" si="28"/>
        <v/>
      </c>
    </row>
    <row r="383" spans="1:9">
      <c r="A383" s="12" t="s">
        <v>477</v>
      </c>
      <c r="D383" t="str">
        <f t="shared" si="29"/>
        <v>18.3  Buddy Transmission Request</v>
      </c>
      <c r="F383" t="str">
        <f t="shared" si="30"/>
        <v>3</v>
      </c>
      <c r="G383" t="str">
        <f t="shared" si="31"/>
        <v> Buddy Transmission Request</v>
      </c>
      <c r="I383" t="str">
        <f t="shared" si="28"/>
        <v>3: ' Buddy Transmission Request',</v>
      </c>
    </row>
    <row r="384" spans="1:9">
      <c r="A384" s="11"/>
      <c r="D384" t="str">
        <f t="shared" si="29"/>
        <v/>
      </c>
      <c r="F384" t="str">
        <f t="shared" si="30"/>
        <v/>
      </c>
      <c r="G384" t="str">
        <f t="shared" si="31"/>
        <v/>
      </c>
      <c r="I384" t="str">
        <f t="shared" si="28"/>
        <v/>
      </c>
    </row>
    <row r="385" spans="1:9">
      <c r="A385" s="12" t="s">
        <v>478</v>
      </c>
      <c r="D385" t="str">
        <f t="shared" si="29"/>
        <v>18.4  History Buffer Cleared</v>
      </c>
      <c r="F385" t="str">
        <f t="shared" si="30"/>
        <v>4</v>
      </c>
      <c r="G385" t="str">
        <f t="shared" si="31"/>
        <v> History Buffer Cleared</v>
      </c>
      <c r="I385" t="str">
        <f t="shared" si="28"/>
        <v>4: ' History Buffer Cleared',</v>
      </c>
    </row>
    <row r="386" spans="1:9">
      <c r="A386" s="11"/>
      <c r="D386" t="str">
        <f t="shared" si="29"/>
        <v/>
      </c>
      <c r="F386" t="str">
        <f t="shared" si="30"/>
        <v/>
      </c>
      <c r="G386" t="str">
        <f t="shared" si="31"/>
        <v/>
      </c>
      <c r="I386" t="str">
        <f t="shared" ref="I386:I389" si="32">IF(G386="","",F386&amp;": '"&amp;G386&amp;"',")</f>
        <v/>
      </c>
    </row>
    <row r="387" spans="1:9">
      <c r="A387" s="12" t="s">
        <v>479</v>
      </c>
      <c r="D387" t="str">
        <f t="shared" si="29"/>
        <v>18.5  Output On</v>
      </c>
      <c r="F387" t="str">
        <f t="shared" si="30"/>
        <v>5</v>
      </c>
      <c r="G387" t="str">
        <f t="shared" si="31"/>
        <v> Output On</v>
      </c>
      <c r="I387" t="str">
        <f t="shared" si="32"/>
        <v>5: ' Output On',</v>
      </c>
    </row>
    <row r="388" spans="1:9">
      <c r="A388" s="11"/>
      <c r="D388" t="str">
        <f t="shared" si="29"/>
        <v/>
      </c>
      <c r="F388" t="str">
        <f t="shared" si="30"/>
        <v/>
      </c>
      <c r="G388" t="str">
        <f t="shared" si="31"/>
        <v/>
      </c>
      <c r="I388" t="str">
        <f t="shared" si="32"/>
        <v/>
      </c>
    </row>
    <row r="389" spans="1:9">
      <c r="A389" s="12" t="s">
        <v>480</v>
      </c>
      <c r="D389" t="str">
        <f t="shared" si="29"/>
        <v>18.6  Output Off</v>
      </c>
      <c r="F389" t="str">
        <f t="shared" si="30"/>
        <v>6</v>
      </c>
      <c r="G389" t="str">
        <f t="shared" si="31"/>
        <v> Output Off</v>
      </c>
      <c r="I389" t="str">
        <f t="shared" si="32"/>
        <v>6: ' Output Off',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Tokens</vt:lpstr>
      <vt:lpstr>Alarm Types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De Couto</dc:creator>
  <cp:lastModifiedBy>Douglas De Couto</cp:lastModifiedBy>
  <dcterms:created xsi:type="dcterms:W3CDTF">2013-10-20T21:32:05Z</dcterms:created>
  <dcterms:modified xsi:type="dcterms:W3CDTF">2013-10-20T23:55:20Z</dcterms:modified>
</cp:coreProperties>
</file>