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AD/"/>
    </mc:Choice>
  </mc:AlternateContent>
  <xr:revisionPtr revIDLastSave="0" documentId="13_ncr:1_{FBEA88B9-6EAE-7B4F-8DF2-81D9CE93EB6B}" xr6:coauthVersionLast="45" xr6:coauthVersionMax="45" xr10:uidLastSave="{00000000-0000-0000-0000-000000000000}"/>
  <bookViews>
    <workbookView xWindow="0" yWindow="460" windowWidth="25600" windowHeight="16000" xr2:uid="{E958EE40-7DC2-B345-8163-AD8F620185E5}"/>
  </bookViews>
  <sheets>
    <sheet name="Лист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6" l="1"/>
  <c r="G15" i="6"/>
  <c r="G12" i="6"/>
  <c r="G10" i="6"/>
  <c r="G9" i="6"/>
  <c r="G6" i="6"/>
  <c r="G4" i="6"/>
  <c r="G3" i="6"/>
  <c r="G17" i="6" l="1"/>
  <c r="G11" i="6"/>
  <c r="G5" i="6"/>
</calcChain>
</file>

<file path=xl/sharedStrings.xml><?xml version="1.0" encoding="utf-8"?>
<sst xmlns="http://schemas.openxmlformats.org/spreadsheetml/2006/main" count="57" uniqueCount="37">
  <si>
    <t>b1</t>
  </si>
  <si>
    <t>b2</t>
  </si>
  <si>
    <t>a1</t>
  </si>
  <si>
    <t>a2</t>
  </si>
  <si>
    <t>a3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</si>
  <si>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</si>
  <si>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</si>
  <si>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</si>
  <si>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</si>
  <si>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</si>
  <si>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</si>
  <si>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</si>
  <si>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</si>
  <si>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</si>
  <si>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</si>
  <si>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</si>
  <si>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</si>
  <si>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Итого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</si>
  <si>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</si>
  <si>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</si>
  <si>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</si>
  <si>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</si>
  <si>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</si>
  <si>
    <t>q=</t>
  </si>
  <si>
    <t>s^2=</t>
  </si>
  <si>
    <t>ф=</t>
  </si>
  <si>
    <t>хи2=</t>
  </si>
  <si>
    <t>B2</t>
  </si>
  <si>
    <t>B1</t>
  </si>
  <si>
    <t>A1</t>
  </si>
  <si>
    <t>A2</t>
  </si>
  <si>
    <t>A3</t>
  </si>
  <si>
    <t>По строкам</t>
  </si>
  <si>
    <t>По столбцам</t>
  </si>
  <si>
    <t xml:space="preserve">Оценка силы влияния </t>
  </si>
  <si>
    <t>Остальное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</si>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</sst>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5" borderId="0" xfId="0" applyFill="1" applyBorder="1" applyAlignment="1"/>
    <xf numFmtId="0" fontId="1" fillId="0" borderId="15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" fillId="0" borderId="14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947F-DD06-B94A-A80A-F2CEF9FC103B}">
  <dimension ref="A1:K33"/>
  <sheetViews>
    <sheetView tabSelected="1" topLeftCell="C1" zoomScale="157" workbookViewId="0">
      <selection activeCell="E8" sqref="E8"/>
    </sheetView>
  </sheetViews>
  <sheetFormatPr baseColWidth="10" defaultRowHeight="16" x14ac:dyDescent="0.2"/>
  <cols>
    <col min="1" max="1" width="22" customWidth="1"/>
    <col min="2" max="2" width="37.83203125" customWidth="1"/>
    <col min="3" max="3" width="11.6640625" bestFit="1" customWidth="1"/>
    <col min="4" max="4" width="12.6640625" bestFit="1" customWidth="1"/>
    <col min="5" max="5" width="11" bestFit="1" customWidth="1"/>
    <col min="6" max="6" width="17.1640625" customWidth="1"/>
    <col min="7" max="7" width="15.33203125" customWidth="1"/>
    <col min="9" max="9" width="12.1640625" bestFit="1" customWidth="1"/>
    <col min="10" max="10" width="14" customWidth="1"/>
    <col min="11" max="11" width="11" bestFit="1" customWidth="1"/>
  </cols>
  <sheetData>
    <row r="1" spans="1:11" ht="17" thickBot="1" x14ac:dyDescent="0.25">
      <c r="A1" s="29" t="s">
        <v>18</v>
      </c>
      <c r="B1" s="30"/>
      <c r="C1" s="30"/>
      <c r="D1" s="31"/>
    </row>
    <row r="2" spans="1:11" x14ac:dyDescent="0.2">
      <c r="A2" s="4"/>
      <c r="B2" s="14" t="s">
        <v>0</v>
      </c>
      <c r="C2" s="14" t="s">
        <v>1</v>
      </c>
      <c r="D2" s="5" t="s">
        <v>17</v>
      </c>
      <c r="F2" s="29" t="s">
        <v>33</v>
      </c>
      <c r="G2" s="31"/>
      <c r="I2" s="10"/>
      <c r="J2" s="10" t="s">
        <v>28</v>
      </c>
      <c r="K2" s="10" t="s">
        <v>27</v>
      </c>
    </row>
    <row r="3" spans="1:11" x14ac:dyDescent="0.2">
      <c r="A3" s="35" t="s">
        <v>2</v>
      </c>
      <c r="B3" s="36"/>
      <c r="C3" s="36"/>
      <c r="D3" s="37"/>
      <c r="F3" s="20" t="s">
        <v>23</v>
      </c>
      <c r="G3" s="7">
        <f>1/(1+1/(2-1)*(1/8+1/8-1/16))</f>
        <v>0.84210526315789469</v>
      </c>
      <c r="I3" s="10" t="s">
        <v>29</v>
      </c>
      <c r="J3" s="12">
        <v>650000</v>
      </c>
      <c r="K3" s="12">
        <v>620000</v>
      </c>
    </row>
    <row r="4" spans="1:11" x14ac:dyDescent="0.2">
      <c r="A4" s="6" t="s">
        <v>5</v>
      </c>
      <c r="B4" s="15">
        <v>3</v>
      </c>
      <c r="C4" s="15">
        <v>3</v>
      </c>
      <c r="D4" s="7">
        <v>6</v>
      </c>
      <c r="F4" s="20" t="s">
        <v>24</v>
      </c>
      <c r="G4" s="7">
        <f>(8*B24+8*C24)/16</f>
        <v>2242277777.7777777</v>
      </c>
      <c r="I4" s="10"/>
      <c r="J4" s="12">
        <v>600000</v>
      </c>
      <c r="K4" s="12">
        <v>600000</v>
      </c>
    </row>
    <row r="5" spans="1:11" x14ac:dyDescent="0.2">
      <c r="A5" s="6" t="s">
        <v>6</v>
      </c>
      <c r="B5" s="15">
        <v>1900000</v>
      </c>
      <c r="C5" s="15">
        <v>1810000</v>
      </c>
      <c r="D5" s="7">
        <v>3710000</v>
      </c>
      <c r="F5" s="20" t="s">
        <v>25</v>
      </c>
      <c r="G5" s="7">
        <f>G3*(8*LN(G4/B24)+8*LN(G4/C24))</f>
        <v>0.20640899469419935</v>
      </c>
      <c r="I5" s="10"/>
      <c r="J5" s="12">
        <v>650000</v>
      </c>
      <c r="K5" s="12">
        <v>590000</v>
      </c>
    </row>
    <row r="6" spans="1:11" ht="17" thickBot="1" x14ac:dyDescent="0.25">
      <c r="A6" s="6" t="s">
        <v>7</v>
      </c>
      <c r="B6" s="15">
        <v>633333.33333333337</v>
      </c>
      <c r="C6" s="15">
        <v>603333.33333333337</v>
      </c>
      <c r="D6" s="7">
        <v>618333.33333333337</v>
      </c>
      <c r="F6" s="21" t="s">
        <v>26</v>
      </c>
      <c r="G6" s="9">
        <f>CHIINV(0.05,1)</f>
        <v>3.8414588206941236</v>
      </c>
      <c r="I6" s="10" t="s">
        <v>30</v>
      </c>
      <c r="J6" s="11">
        <v>620000</v>
      </c>
      <c r="K6" s="11">
        <v>580000</v>
      </c>
    </row>
    <row r="7" spans="1:11" ht="17" thickBot="1" x14ac:dyDescent="0.25">
      <c r="A7" s="6" t="s">
        <v>8</v>
      </c>
      <c r="B7" s="15">
        <v>833333333.33333337</v>
      </c>
      <c r="C7" s="15">
        <v>233333333.33333331</v>
      </c>
      <c r="D7" s="18">
        <v>696666666.66666675</v>
      </c>
      <c r="I7" s="10"/>
      <c r="J7" s="11">
        <v>630000</v>
      </c>
      <c r="K7" s="11">
        <v>580000</v>
      </c>
    </row>
    <row r="8" spans="1:11" x14ac:dyDescent="0.2">
      <c r="A8" s="6"/>
      <c r="B8" s="15"/>
      <c r="C8" s="15"/>
      <c r="D8" s="7"/>
      <c r="E8" t="s">
        <v>36</v>
      </c>
      <c r="F8" s="29" t="s">
        <v>32</v>
      </c>
      <c r="G8" s="31"/>
      <c r="I8" s="10"/>
      <c r="J8" s="11">
        <v>600000</v>
      </c>
      <c r="K8" s="11">
        <v>580000</v>
      </c>
    </row>
    <row r="9" spans="1:11" x14ac:dyDescent="0.2">
      <c r="A9" s="35" t="s">
        <v>3</v>
      </c>
      <c r="B9" s="36"/>
      <c r="C9" s="36"/>
      <c r="D9" s="37"/>
      <c r="F9" s="20" t="s">
        <v>23</v>
      </c>
      <c r="G9" s="7">
        <f>1/(1+1/(3*(3-1))*(1/5+1/5+1/5-1/15))</f>
        <v>0.91836734693877542</v>
      </c>
      <c r="I9" s="10" t="s">
        <v>31</v>
      </c>
      <c r="J9" s="13">
        <v>521000</v>
      </c>
      <c r="K9" s="13">
        <v>510000</v>
      </c>
    </row>
    <row r="10" spans="1:11" x14ac:dyDescent="0.2">
      <c r="A10" s="6" t="s">
        <v>5</v>
      </c>
      <c r="B10" s="15">
        <v>3</v>
      </c>
      <c r="C10" s="15">
        <v>3</v>
      </c>
      <c r="D10" s="7">
        <v>6</v>
      </c>
      <c r="F10" s="20" t="s">
        <v>24</v>
      </c>
      <c r="G10" s="7">
        <f>(5*D7+5*D13+5*D19)/15</f>
        <v>491166666.66666681</v>
      </c>
      <c r="I10" s="10"/>
      <c r="J10" s="13">
        <v>520000</v>
      </c>
      <c r="K10" s="13">
        <v>520000</v>
      </c>
    </row>
    <row r="11" spans="1:11" x14ac:dyDescent="0.2">
      <c r="A11" s="6" t="s">
        <v>6</v>
      </c>
      <c r="B11" s="15">
        <v>1850000</v>
      </c>
      <c r="C11" s="15">
        <v>1740000</v>
      </c>
      <c r="D11" s="7">
        <v>3590000</v>
      </c>
      <c r="F11" s="20" t="s">
        <v>25</v>
      </c>
      <c r="G11" s="7">
        <f>G9*(5*LN(G10/D7)+5*LN(G10/D13)+5*LN(G10/D19))</f>
        <v>0.92176397350813977</v>
      </c>
      <c r="I11" s="10"/>
      <c r="J11" s="13">
        <v>550000</v>
      </c>
      <c r="K11" s="13">
        <v>500000</v>
      </c>
    </row>
    <row r="12" spans="1:11" ht="17" thickBot="1" x14ac:dyDescent="0.25">
      <c r="A12" s="6" t="s">
        <v>7</v>
      </c>
      <c r="B12" s="15">
        <v>616666.66666666663</v>
      </c>
      <c r="C12" s="15">
        <v>580000</v>
      </c>
      <c r="D12" s="7">
        <v>598333.33333333337</v>
      </c>
      <c r="F12" s="21" t="s">
        <v>26</v>
      </c>
      <c r="G12" s="9">
        <f>CHIINV(0.05,2)</f>
        <v>5.9914645471079817</v>
      </c>
    </row>
    <row r="13" spans="1:11" ht="17" thickBot="1" x14ac:dyDescent="0.25">
      <c r="A13" s="6" t="s">
        <v>8</v>
      </c>
      <c r="B13" s="15">
        <v>233333333.33333331</v>
      </c>
      <c r="C13" s="15">
        <v>0</v>
      </c>
      <c r="D13" s="18">
        <v>496666666.66666669</v>
      </c>
    </row>
    <row r="14" spans="1:11" x14ac:dyDescent="0.2">
      <c r="A14" s="6"/>
      <c r="B14" s="15"/>
      <c r="C14" s="15"/>
      <c r="D14" s="7"/>
      <c r="F14" s="29" t="s">
        <v>34</v>
      </c>
      <c r="G14" s="31"/>
    </row>
    <row r="15" spans="1:11" x14ac:dyDescent="0.2">
      <c r="A15" s="35" t="s">
        <v>4</v>
      </c>
      <c r="B15" s="36"/>
      <c r="C15" s="36"/>
      <c r="D15" s="37"/>
      <c r="F15" s="20" t="s">
        <v>32</v>
      </c>
      <c r="G15" s="7">
        <f>B29/B33</f>
        <v>0.81423790826968034</v>
      </c>
    </row>
    <row r="16" spans="1:11" x14ac:dyDescent="0.2">
      <c r="A16" s="6" t="s">
        <v>5</v>
      </c>
      <c r="B16" s="15">
        <v>3</v>
      </c>
      <c r="C16" s="15">
        <v>3</v>
      </c>
      <c r="D16" s="7">
        <v>6</v>
      </c>
      <c r="F16" s="20" t="s">
        <v>33</v>
      </c>
      <c r="G16" s="7">
        <f>B30/B33</f>
        <v>9.5421328286853707E-2</v>
      </c>
    </row>
    <row r="17" spans="1:7" ht="17" thickBot="1" x14ac:dyDescent="0.25">
      <c r="A17" s="6" t="s">
        <v>6</v>
      </c>
      <c r="B17" s="15">
        <v>1591000</v>
      </c>
      <c r="C17" s="15">
        <v>1530000</v>
      </c>
      <c r="D17" s="7">
        <v>3121000</v>
      </c>
      <c r="F17" s="21" t="s">
        <v>35</v>
      </c>
      <c r="G17" s="9">
        <f>1-G15-G16</f>
        <v>9.0340763443465949E-2</v>
      </c>
    </row>
    <row r="18" spans="1:7" x14ac:dyDescent="0.2">
      <c r="A18" s="6" t="s">
        <v>7</v>
      </c>
      <c r="B18" s="15">
        <v>530333.33333333337</v>
      </c>
      <c r="C18" s="15">
        <v>510000</v>
      </c>
      <c r="D18" s="7">
        <v>520166.66666666669</v>
      </c>
    </row>
    <row r="19" spans="1:7" ht="17" thickBot="1" x14ac:dyDescent="0.25">
      <c r="A19" s="8" t="s">
        <v>8</v>
      </c>
      <c r="B19" s="16">
        <v>290333333.33333331</v>
      </c>
      <c r="C19" s="16">
        <v>100000000</v>
      </c>
      <c r="D19" s="19">
        <v>280166666.66666669</v>
      </c>
    </row>
    <row r="20" spans="1:7" x14ac:dyDescent="0.2">
      <c r="A20" s="4" t="s">
        <v>17</v>
      </c>
      <c r="B20" s="14"/>
      <c r="C20" s="14"/>
      <c r="D20" s="5"/>
    </row>
    <row r="21" spans="1:7" x14ac:dyDescent="0.2">
      <c r="A21" s="6" t="s">
        <v>5</v>
      </c>
      <c r="B21" s="15">
        <v>9</v>
      </c>
      <c r="C21" s="15">
        <v>9</v>
      </c>
      <c r="D21" s="7"/>
    </row>
    <row r="22" spans="1:7" x14ac:dyDescent="0.2">
      <c r="A22" s="6" t="s">
        <v>6</v>
      </c>
      <c r="B22" s="15">
        <v>5341000</v>
      </c>
      <c r="C22" s="15">
        <v>5080000</v>
      </c>
      <c r="D22" s="7"/>
      <c r="E22" s="1"/>
    </row>
    <row r="23" spans="1:7" x14ac:dyDescent="0.2">
      <c r="A23" s="6" t="s">
        <v>7</v>
      </c>
      <c r="B23" s="15">
        <v>593444.4444444445</v>
      </c>
      <c r="C23" s="15">
        <v>564444.4444444445</v>
      </c>
      <c r="D23" s="7"/>
      <c r="E23" s="1"/>
    </row>
    <row r="24" spans="1:7" ht="17" thickBot="1" x14ac:dyDescent="0.25">
      <c r="A24" s="8" t="s">
        <v>8</v>
      </c>
      <c r="B24" s="17">
        <v>2631777777.7777777</v>
      </c>
      <c r="C24" s="17">
        <v>1852777777.7777777</v>
      </c>
      <c r="D24" s="9"/>
      <c r="E24" s="1"/>
    </row>
    <row r="25" spans="1:7" x14ac:dyDescent="0.2">
      <c r="E25" s="1"/>
    </row>
    <row r="26" spans="1:7" ht="17" thickBot="1" x14ac:dyDescent="0.25"/>
    <row r="27" spans="1:7" ht="17" thickBot="1" x14ac:dyDescent="0.25">
      <c r="A27" s="32" t="s">
        <v>9</v>
      </c>
      <c r="B27" s="33"/>
      <c r="C27" s="33"/>
      <c r="D27" s="33"/>
      <c r="E27" s="33"/>
      <c r="F27" s="33"/>
      <c r="G27" s="34"/>
    </row>
    <row r="28" spans="1:7" x14ac:dyDescent="0.2">
      <c r="A28" s="28" t="s">
        <v>10</v>
      </c>
      <c r="B28" s="3" t="s">
        <v>11</v>
      </c>
      <c r="C28" s="3" t="s">
        <v>12</v>
      </c>
      <c r="D28" s="3" t="s">
        <v>13</v>
      </c>
      <c r="E28" s="3" t="s">
        <v>14</v>
      </c>
      <c r="F28" s="3" t="s">
        <v>15</v>
      </c>
      <c r="G28" s="23" t="s">
        <v>16</v>
      </c>
    </row>
    <row r="29" spans="1:7" x14ac:dyDescent="0.2">
      <c r="A29" s="24" t="s">
        <v>19</v>
      </c>
      <c r="B29" s="1">
        <v>32293444444.444443</v>
      </c>
      <c r="C29" s="1">
        <v>2</v>
      </c>
      <c r="D29" s="1">
        <v>16146722222.222221</v>
      </c>
      <c r="E29" s="1">
        <v>57.314336422796295</v>
      </c>
      <c r="F29" s="22">
        <v>7.2426107530934039E-7</v>
      </c>
      <c r="G29" s="25">
        <v>3.8852938346523942</v>
      </c>
    </row>
    <row r="30" spans="1:7" x14ac:dyDescent="0.2">
      <c r="A30" s="24" t="s">
        <v>20</v>
      </c>
      <c r="B30" s="1">
        <v>3784500000</v>
      </c>
      <c r="C30" s="1">
        <v>1</v>
      </c>
      <c r="D30" s="1">
        <v>3784500000</v>
      </c>
      <c r="E30" s="1">
        <v>13.433445079865905</v>
      </c>
      <c r="F30" s="22">
        <v>3.2354598840602456E-3</v>
      </c>
      <c r="G30" s="25">
        <v>4.7472253467225149</v>
      </c>
    </row>
    <row r="31" spans="1:7" x14ac:dyDescent="0.2">
      <c r="A31" s="24" t="s">
        <v>21</v>
      </c>
      <c r="B31" s="1">
        <v>202333333.33333349</v>
      </c>
      <c r="C31" s="1">
        <v>2</v>
      </c>
      <c r="D31" s="1">
        <v>101166666.66666675</v>
      </c>
      <c r="E31" s="1">
        <v>0.3591007690790774</v>
      </c>
      <c r="F31" s="22">
        <v>0.70555887641794879</v>
      </c>
      <c r="G31" s="25">
        <v>3.8852938346523942</v>
      </c>
    </row>
    <row r="32" spans="1:7" x14ac:dyDescent="0.2">
      <c r="A32" s="24" t="s">
        <v>22</v>
      </c>
      <c r="B32" s="1">
        <v>3380666666.6666665</v>
      </c>
      <c r="C32" s="1">
        <v>12</v>
      </c>
      <c r="D32" s="1">
        <v>281722222.22222221</v>
      </c>
      <c r="E32" s="1"/>
      <c r="F32" s="1"/>
      <c r="G32" s="25"/>
    </row>
    <row r="33" spans="1:7" ht="17" thickBot="1" x14ac:dyDescent="0.25">
      <c r="A33" s="26" t="s">
        <v>17</v>
      </c>
      <c r="B33" s="2">
        <v>39660944444.444443</v>
      </c>
      <c r="C33" s="2">
        <v>17</v>
      </c>
      <c r="D33" s="2"/>
      <c r="E33" s="2"/>
      <c r="F33" s="2"/>
      <c r="G33" s="27"/>
    </row>
  </sheetData>
  <mergeCells count="8">
    <mergeCell ref="A1:D1"/>
    <mergeCell ref="A27:G27"/>
    <mergeCell ref="A9:D9"/>
    <mergeCell ref="A3:D3"/>
    <mergeCell ref="A15:D15"/>
    <mergeCell ref="F2:G2"/>
    <mergeCell ref="F8:G8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2020-04-27T12:24:08Z</dcterms:created>
  <dcterms:modified xsi:type="dcterms:W3CDTF">2020-04-30T11:17:29Z</dcterms:modified>
  <cp:category/>
</cp:coreProperties>
</file>