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lyme/Downloads/FU/Course II/Обработка данных и моделирование в Microsoft Excel/Создание простой автокорреляционный прогноз на один период для курса USD:"/>
    </mc:Choice>
  </mc:AlternateContent>
  <xr:revisionPtr revIDLastSave="0" documentId="13_ncr:1_{28B20AC8-223F-9F45-9CAC-D824014C6434}" xr6:coauthVersionLast="45" xr6:coauthVersionMax="45" xr10:uidLastSave="{00000000-0000-0000-0000-000000000000}"/>
  <bookViews>
    <workbookView xWindow="120" yWindow="460" windowWidth="19420" windowHeight="11020" activeTab="2" xr2:uid="{00000000-000D-0000-FFFF-FFFF00000000}"/>
  </bookViews>
  <sheets>
    <sheet name="1 - Нейрон" sheetId="1" r:id="rId1"/>
    <sheet name="2 - Простая сеть" sheetId="2" r:id="rId2"/>
    <sheet name="3 - Прогноз" sheetId="3" r:id="rId3"/>
  </sheets>
  <definedNames>
    <definedName name="solver_adj" localSheetId="2" hidden="1">'3 - Прогноз'!$C$3:$O$3</definedName>
    <definedName name="solver_cvg" localSheetId="2" hidden="1">0.0001</definedName>
    <definedName name="solver_drv" localSheetId="2" hidden="1">1</definedName>
    <definedName name="solver_eng" localSheetId="0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'3 - Прогноз'!$C$3:$O$3</definedName>
    <definedName name="solver_lhs2" localSheetId="2" hidden="1">'3 - Прогноз'!$C$3:$O$3</definedName>
    <definedName name="solver_mip" localSheetId="2" hidden="1">2147483647</definedName>
    <definedName name="solver_mni" localSheetId="2" hidden="1">60</definedName>
    <definedName name="solver_mrt" localSheetId="2" hidden="1">0.075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2" hidden="1">2147483647</definedName>
    <definedName name="solver_num" localSheetId="0" hidden="1">0</definedName>
    <definedName name="solver_num" localSheetId="2" hidden="1">2</definedName>
    <definedName name="solver_nwt" localSheetId="2" hidden="1">1</definedName>
    <definedName name="solver_opt" localSheetId="0" hidden="1">'1 - Нейрон'!$D$4</definedName>
    <definedName name="solver_opt" localSheetId="2" hidden="1">'3 - Прогноз'!$F$6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1</definedName>
    <definedName name="solver_rhs2" localSheetId="2" hidden="1">-1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500</definedName>
    <definedName name="solver_tim" localSheetId="2" hidden="1">2147483647</definedName>
    <definedName name="solver_tol" localSheetId="2" hidden="1">0.01</definedName>
    <definedName name="solver_typ" localSheetId="0" hidden="1">1</definedName>
    <definedName name="solver_typ" localSheetId="2" hidden="1">2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5" i="3"/>
  <c r="D277" i="3" l="1"/>
  <c r="E277" i="3" s="1"/>
  <c r="D269" i="3"/>
  <c r="E269" i="3" s="1"/>
  <c r="D257" i="3"/>
  <c r="E257" i="3" s="1"/>
  <c r="D253" i="3"/>
  <c r="E253" i="3" s="1"/>
  <c r="D233" i="3"/>
  <c r="E233" i="3" s="1"/>
  <c r="D217" i="3"/>
  <c r="E217" i="3" s="1"/>
  <c r="D201" i="3"/>
  <c r="E201" i="3" s="1"/>
  <c r="D185" i="3"/>
  <c r="E185" i="3" s="1"/>
  <c r="D169" i="3"/>
  <c r="E169" i="3" s="1"/>
  <c r="D164" i="3"/>
  <c r="E164" i="3" s="1"/>
  <c r="D281" i="3"/>
  <c r="E281" i="3" s="1"/>
  <c r="D273" i="3"/>
  <c r="E273" i="3" s="1"/>
  <c r="D265" i="3"/>
  <c r="E265" i="3" s="1"/>
  <c r="D261" i="3"/>
  <c r="E261" i="3" s="1"/>
  <c r="D249" i="3"/>
  <c r="E249" i="3" s="1"/>
  <c r="D14" i="3"/>
  <c r="E14" i="3" s="1"/>
  <c r="D245" i="3"/>
  <c r="E245" i="3" s="1"/>
  <c r="D237" i="3"/>
  <c r="E237" i="3" s="1"/>
  <c r="D229" i="3"/>
  <c r="E229" i="3" s="1"/>
  <c r="D221" i="3"/>
  <c r="E221" i="3" s="1"/>
  <c r="D205" i="3"/>
  <c r="E205" i="3" s="1"/>
  <c r="D189" i="3"/>
  <c r="E189" i="3" s="1"/>
  <c r="D173" i="3"/>
  <c r="E173" i="3" s="1"/>
  <c r="D157" i="3"/>
  <c r="E157" i="3" s="1"/>
  <c r="D141" i="3"/>
  <c r="E141" i="3" s="1"/>
  <c r="D125" i="3"/>
  <c r="E125" i="3" s="1"/>
  <c r="D156" i="3"/>
  <c r="E156" i="3" s="1"/>
  <c r="D148" i="3"/>
  <c r="E148" i="3" s="1"/>
  <c r="D140" i="3"/>
  <c r="E140" i="3" s="1"/>
  <c r="D132" i="3"/>
  <c r="E132" i="3" s="1"/>
  <c r="D124" i="3"/>
  <c r="E124" i="3" s="1"/>
  <c r="D116" i="3"/>
  <c r="E116" i="3" s="1"/>
  <c r="D113" i="3"/>
  <c r="E113" i="3" s="1"/>
  <c r="D108" i="3"/>
  <c r="E108" i="3" s="1"/>
  <c r="D105" i="3"/>
  <c r="E105" i="3" s="1"/>
  <c r="D100" i="3"/>
  <c r="E100" i="3" s="1"/>
  <c r="D97" i="3"/>
  <c r="E97" i="3" s="1"/>
  <c r="D92" i="3"/>
  <c r="E92" i="3" s="1"/>
  <c r="D89" i="3"/>
  <c r="E89" i="3" s="1"/>
  <c r="D84" i="3"/>
  <c r="E84" i="3" s="1"/>
  <c r="D81" i="3"/>
  <c r="E81" i="3" s="1"/>
  <c r="D76" i="3"/>
  <c r="E76" i="3" s="1"/>
  <c r="D73" i="3"/>
  <c r="E73" i="3" s="1"/>
  <c r="D65" i="3"/>
  <c r="E65" i="3" s="1"/>
  <c r="D68" i="3"/>
  <c r="E68" i="3" s="1"/>
  <c r="D57" i="3"/>
  <c r="E57" i="3" s="1"/>
  <c r="D60" i="3"/>
  <c r="E60" i="3" s="1"/>
  <c r="D49" i="3"/>
  <c r="E49" i="3" s="1"/>
  <c r="D52" i="3"/>
  <c r="E52" i="3" s="1"/>
  <c r="D41" i="3"/>
  <c r="E41" i="3" s="1"/>
  <c r="D44" i="3"/>
  <c r="E44" i="3" s="1"/>
  <c r="D37" i="3"/>
  <c r="E37" i="3" s="1"/>
  <c r="D40" i="3"/>
  <c r="E40" i="3" s="1"/>
  <c r="D33" i="3"/>
  <c r="E33" i="3" s="1"/>
  <c r="D36" i="3"/>
  <c r="E36" i="3" s="1"/>
  <c r="D29" i="3"/>
  <c r="E29" i="3" s="1"/>
  <c r="D32" i="3"/>
  <c r="E32" i="3" s="1"/>
  <c r="D25" i="3"/>
  <c r="E25" i="3" s="1"/>
  <c r="D28" i="3"/>
  <c r="E28" i="3" s="1"/>
  <c r="D283" i="3"/>
  <c r="H6" i="3" s="1"/>
  <c r="D279" i="3"/>
  <c r="E279" i="3" s="1"/>
  <c r="D275" i="3"/>
  <c r="E275" i="3" s="1"/>
  <c r="D271" i="3"/>
  <c r="E271" i="3" s="1"/>
  <c r="D267" i="3"/>
  <c r="E267" i="3" s="1"/>
  <c r="D263" i="3"/>
  <c r="E263" i="3" s="1"/>
  <c r="D259" i="3"/>
  <c r="E259" i="3" s="1"/>
  <c r="D255" i="3"/>
  <c r="E255" i="3" s="1"/>
  <c r="D251" i="3"/>
  <c r="E251" i="3" s="1"/>
  <c r="D247" i="3"/>
  <c r="E247" i="3" s="1"/>
  <c r="D243" i="3"/>
  <c r="E243" i="3" s="1"/>
  <c r="D239" i="3"/>
  <c r="E239" i="3" s="1"/>
  <c r="D235" i="3"/>
  <c r="E235" i="3" s="1"/>
  <c r="D231" i="3"/>
  <c r="E231" i="3" s="1"/>
  <c r="D227" i="3"/>
  <c r="E227" i="3" s="1"/>
  <c r="D223" i="3"/>
  <c r="E223" i="3" s="1"/>
  <c r="D219" i="3"/>
  <c r="E219" i="3" s="1"/>
  <c r="D215" i="3"/>
  <c r="E215" i="3" s="1"/>
  <c r="D211" i="3"/>
  <c r="E211" i="3" s="1"/>
  <c r="D207" i="3"/>
  <c r="E207" i="3" s="1"/>
  <c r="D203" i="3"/>
  <c r="E203" i="3" s="1"/>
  <c r="D199" i="3"/>
  <c r="E199" i="3" s="1"/>
  <c r="D195" i="3"/>
  <c r="E195" i="3" s="1"/>
  <c r="D191" i="3"/>
  <c r="E191" i="3" s="1"/>
  <c r="D187" i="3"/>
  <c r="E187" i="3" s="1"/>
  <c r="D183" i="3"/>
  <c r="E183" i="3" s="1"/>
  <c r="D179" i="3"/>
  <c r="E179" i="3" s="1"/>
  <c r="D175" i="3"/>
  <c r="E175" i="3" s="1"/>
  <c r="D171" i="3"/>
  <c r="E171" i="3" s="1"/>
  <c r="D167" i="3"/>
  <c r="E167" i="3" s="1"/>
  <c r="D163" i="3"/>
  <c r="E163" i="3" s="1"/>
  <c r="D159" i="3"/>
  <c r="E159" i="3" s="1"/>
  <c r="D155" i="3"/>
  <c r="E155" i="3" s="1"/>
  <c r="D151" i="3"/>
  <c r="E151" i="3" s="1"/>
  <c r="D147" i="3"/>
  <c r="E147" i="3" s="1"/>
  <c r="D143" i="3"/>
  <c r="E143" i="3" s="1"/>
  <c r="D139" i="3"/>
  <c r="E139" i="3" s="1"/>
  <c r="D135" i="3"/>
  <c r="E135" i="3" s="1"/>
  <c r="D131" i="3"/>
  <c r="E131" i="3" s="1"/>
  <c r="D127" i="3"/>
  <c r="E127" i="3" s="1"/>
  <c r="D123" i="3"/>
  <c r="E123" i="3" s="1"/>
  <c r="D119" i="3"/>
  <c r="E119" i="3" s="1"/>
  <c r="D115" i="3"/>
  <c r="E115" i="3" s="1"/>
  <c r="D111" i="3"/>
  <c r="E111" i="3" s="1"/>
  <c r="D107" i="3"/>
  <c r="E107" i="3" s="1"/>
  <c r="D103" i="3"/>
  <c r="E103" i="3" s="1"/>
  <c r="D99" i="3"/>
  <c r="E99" i="3" s="1"/>
  <c r="D95" i="3"/>
  <c r="E95" i="3" s="1"/>
  <c r="D91" i="3"/>
  <c r="E91" i="3" s="1"/>
  <c r="D87" i="3"/>
  <c r="E87" i="3" s="1"/>
  <c r="D83" i="3"/>
  <c r="E83" i="3" s="1"/>
  <c r="D79" i="3"/>
  <c r="E79" i="3" s="1"/>
  <c r="D75" i="3"/>
  <c r="E75" i="3" s="1"/>
  <c r="D71" i="3"/>
  <c r="E71" i="3" s="1"/>
  <c r="D67" i="3"/>
  <c r="E67" i="3" s="1"/>
  <c r="D63" i="3"/>
  <c r="E63" i="3" s="1"/>
  <c r="D59" i="3"/>
  <c r="E59" i="3" s="1"/>
  <c r="D55" i="3"/>
  <c r="E55" i="3" s="1"/>
  <c r="D51" i="3"/>
  <c r="E51" i="3" s="1"/>
  <c r="D47" i="3"/>
  <c r="E47" i="3" s="1"/>
  <c r="D43" i="3"/>
  <c r="E43" i="3" s="1"/>
  <c r="D39" i="3"/>
  <c r="E39" i="3" s="1"/>
  <c r="D35" i="3"/>
  <c r="E35" i="3" s="1"/>
  <c r="D31" i="3"/>
  <c r="E31" i="3" s="1"/>
  <c r="D27" i="3"/>
  <c r="E27" i="3" s="1"/>
  <c r="D23" i="3"/>
  <c r="E23" i="3" s="1"/>
  <c r="D19" i="3"/>
  <c r="E19" i="3" s="1"/>
  <c r="D282" i="3"/>
  <c r="E282" i="3" s="1"/>
  <c r="D278" i="3"/>
  <c r="E278" i="3" s="1"/>
  <c r="D274" i="3"/>
  <c r="E274" i="3" s="1"/>
  <c r="D270" i="3"/>
  <c r="E270" i="3" s="1"/>
  <c r="D266" i="3"/>
  <c r="E266" i="3" s="1"/>
  <c r="D262" i="3"/>
  <c r="E262" i="3" s="1"/>
  <c r="D258" i="3"/>
  <c r="E258" i="3" s="1"/>
  <c r="D254" i="3"/>
  <c r="E254" i="3" s="1"/>
  <c r="D250" i="3"/>
  <c r="E250" i="3" s="1"/>
  <c r="D246" i="3"/>
  <c r="E246" i="3" s="1"/>
  <c r="D242" i="3"/>
  <c r="E242" i="3" s="1"/>
  <c r="D238" i="3"/>
  <c r="E238" i="3" s="1"/>
  <c r="D234" i="3"/>
  <c r="E234" i="3" s="1"/>
  <c r="D230" i="3"/>
  <c r="E230" i="3" s="1"/>
  <c r="D226" i="3"/>
  <c r="E226" i="3" s="1"/>
  <c r="D222" i="3"/>
  <c r="E222" i="3" s="1"/>
  <c r="D218" i="3"/>
  <c r="E218" i="3" s="1"/>
  <c r="D214" i="3"/>
  <c r="E214" i="3" s="1"/>
  <c r="D210" i="3"/>
  <c r="E210" i="3" s="1"/>
  <c r="D206" i="3"/>
  <c r="E206" i="3" s="1"/>
  <c r="D202" i="3"/>
  <c r="E202" i="3" s="1"/>
  <c r="D198" i="3"/>
  <c r="E198" i="3" s="1"/>
  <c r="D194" i="3"/>
  <c r="E194" i="3" s="1"/>
  <c r="D190" i="3"/>
  <c r="E190" i="3" s="1"/>
  <c r="D186" i="3"/>
  <c r="E186" i="3" s="1"/>
  <c r="D182" i="3"/>
  <c r="E182" i="3" s="1"/>
  <c r="D178" i="3"/>
  <c r="E178" i="3" s="1"/>
  <c r="D174" i="3"/>
  <c r="E174" i="3" s="1"/>
  <c r="D170" i="3"/>
  <c r="E170" i="3" s="1"/>
  <c r="D166" i="3"/>
  <c r="E166" i="3" s="1"/>
  <c r="D162" i="3"/>
  <c r="E162" i="3" s="1"/>
  <c r="D158" i="3"/>
  <c r="E158" i="3" s="1"/>
  <c r="D154" i="3"/>
  <c r="E154" i="3" s="1"/>
  <c r="D150" i="3"/>
  <c r="E150" i="3" s="1"/>
  <c r="D146" i="3"/>
  <c r="E146" i="3" s="1"/>
  <c r="D142" i="3"/>
  <c r="E142" i="3" s="1"/>
  <c r="D138" i="3"/>
  <c r="E138" i="3" s="1"/>
  <c r="D134" i="3"/>
  <c r="E134" i="3" s="1"/>
  <c r="D130" i="3"/>
  <c r="E130" i="3" s="1"/>
  <c r="D126" i="3"/>
  <c r="E126" i="3" s="1"/>
  <c r="D122" i="3"/>
  <c r="E122" i="3" s="1"/>
  <c r="D118" i="3"/>
  <c r="E118" i="3" s="1"/>
  <c r="D114" i="3"/>
  <c r="E114" i="3" s="1"/>
  <c r="D110" i="3"/>
  <c r="E110" i="3" s="1"/>
  <c r="D106" i="3"/>
  <c r="E106" i="3" s="1"/>
  <c r="D102" i="3"/>
  <c r="E102" i="3" s="1"/>
  <c r="D98" i="3"/>
  <c r="E98" i="3" s="1"/>
  <c r="D94" i="3"/>
  <c r="E94" i="3" s="1"/>
  <c r="D90" i="3"/>
  <c r="E90" i="3" s="1"/>
  <c r="D86" i="3"/>
  <c r="E86" i="3" s="1"/>
  <c r="D82" i="3"/>
  <c r="E82" i="3" s="1"/>
  <c r="D78" i="3"/>
  <c r="E78" i="3" s="1"/>
  <c r="D74" i="3"/>
  <c r="E74" i="3" s="1"/>
  <c r="D70" i="3"/>
  <c r="E70" i="3" s="1"/>
  <c r="D66" i="3"/>
  <c r="E66" i="3" s="1"/>
  <c r="D62" i="3"/>
  <c r="E62" i="3" s="1"/>
  <c r="D58" i="3"/>
  <c r="E58" i="3" s="1"/>
  <c r="D54" i="3"/>
  <c r="E54" i="3" s="1"/>
  <c r="D50" i="3"/>
  <c r="E50" i="3" s="1"/>
  <c r="D46" i="3"/>
  <c r="E46" i="3" s="1"/>
  <c r="D42" i="3"/>
  <c r="E42" i="3" s="1"/>
  <c r="D38" i="3"/>
  <c r="E38" i="3" s="1"/>
  <c r="D34" i="3"/>
  <c r="E34" i="3" s="1"/>
  <c r="D30" i="3"/>
  <c r="E30" i="3" s="1"/>
  <c r="D26" i="3"/>
  <c r="E26" i="3" s="1"/>
  <c r="D22" i="3"/>
  <c r="E22" i="3" s="1"/>
  <c r="D18" i="3"/>
  <c r="E18" i="3" s="1"/>
  <c r="D153" i="3"/>
  <c r="E153" i="3" s="1"/>
  <c r="D137" i="3"/>
  <c r="E137" i="3" s="1"/>
  <c r="D121" i="3"/>
  <c r="E121" i="3" s="1"/>
  <c r="D280" i="3"/>
  <c r="E280" i="3" s="1"/>
  <c r="D272" i="3"/>
  <c r="E272" i="3" s="1"/>
  <c r="D264" i="3"/>
  <c r="E264" i="3" s="1"/>
  <c r="D256" i="3"/>
  <c r="E256" i="3" s="1"/>
  <c r="D244" i="3"/>
  <c r="E244" i="3" s="1"/>
  <c r="D236" i="3"/>
  <c r="E236" i="3" s="1"/>
  <c r="D224" i="3"/>
  <c r="E224" i="3" s="1"/>
  <c r="D216" i="3"/>
  <c r="E216" i="3" s="1"/>
  <c r="D208" i="3"/>
  <c r="E208" i="3" s="1"/>
  <c r="D200" i="3"/>
  <c r="E200" i="3" s="1"/>
  <c r="D192" i="3"/>
  <c r="E192" i="3" s="1"/>
  <c r="D188" i="3"/>
  <c r="E188" i="3" s="1"/>
  <c r="D184" i="3"/>
  <c r="E184" i="3" s="1"/>
  <c r="D180" i="3"/>
  <c r="E180" i="3" s="1"/>
  <c r="D176" i="3"/>
  <c r="E176" i="3" s="1"/>
  <c r="D172" i="3"/>
  <c r="E172" i="3" s="1"/>
  <c r="D168" i="3"/>
  <c r="E168" i="3" s="1"/>
  <c r="D160" i="3"/>
  <c r="E160" i="3" s="1"/>
  <c r="D152" i="3"/>
  <c r="E152" i="3" s="1"/>
  <c r="D144" i="3"/>
  <c r="E144" i="3" s="1"/>
  <c r="D136" i="3"/>
  <c r="E136" i="3" s="1"/>
  <c r="D128" i="3"/>
  <c r="E128" i="3" s="1"/>
  <c r="D120" i="3"/>
  <c r="E120" i="3" s="1"/>
  <c r="D109" i="3"/>
  <c r="E109" i="3" s="1"/>
  <c r="D112" i="3"/>
  <c r="E112" i="3" s="1"/>
  <c r="D101" i="3"/>
  <c r="E101" i="3" s="1"/>
  <c r="D104" i="3"/>
  <c r="E104" i="3" s="1"/>
  <c r="D93" i="3"/>
  <c r="E93" i="3" s="1"/>
  <c r="D96" i="3"/>
  <c r="E96" i="3" s="1"/>
  <c r="D85" i="3"/>
  <c r="E85" i="3" s="1"/>
  <c r="D88" i="3"/>
  <c r="E88" i="3" s="1"/>
  <c r="D77" i="3"/>
  <c r="E77" i="3" s="1"/>
  <c r="D80" i="3"/>
  <c r="E80" i="3" s="1"/>
  <c r="D69" i="3"/>
  <c r="E69" i="3" s="1"/>
  <c r="D72" i="3"/>
  <c r="E72" i="3" s="1"/>
  <c r="D64" i="3"/>
  <c r="E64" i="3" s="1"/>
  <c r="D61" i="3"/>
  <c r="E61" i="3" s="1"/>
  <c r="D53" i="3"/>
  <c r="E53" i="3" s="1"/>
  <c r="D56" i="3"/>
  <c r="E56" i="3" s="1"/>
  <c r="D45" i="3"/>
  <c r="E45" i="3" s="1"/>
  <c r="D48" i="3"/>
  <c r="E48" i="3" s="1"/>
  <c r="D213" i="3"/>
  <c r="E213" i="3" s="1"/>
  <c r="D197" i="3"/>
  <c r="E197" i="3" s="1"/>
  <c r="D181" i="3"/>
  <c r="E181" i="3" s="1"/>
  <c r="D165" i="3"/>
  <c r="E165" i="3" s="1"/>
  <c r="D149" i="3"/>
  <c r="E149" i="3" s="1"/>
  <c r="D133" i="3"/>
  <c r="E133" i="3" s="1"/>
  <c r="D117" i="3"/>
  <c r="E117" i="3" s="1"/>
  <c r="D276" i="3"/>
  <c r="E276" i="3" s="1"/>
  <c r="D268" i="3"/>
  <c r="E268" i="3" s="1"/>
  <c r="D260" i="3"/>
  <c r="E260" i="3" s="1"/>
  <c r="D252" i="3"/>
  <c r="E252" i="3" s="1"/>
  <c r="D248" i="3"/>
  <c r="E248" i="3" s="1"/>
  <c r="D240" i="3"/>
  <c r="E240" i="3" s="1"/>
  <c r="D232" i="3"/>
  <c r="E232" i="3" s="1"/>
  <c r="D228" i="3"/>
  <c r="E228" i="3" s="1"/>
  <c r="D220" i="3"/>
  <c r="E220" i="3" s="1"/>
  <c r="D212" i="3"/>
  <c r="E212" i="3" s="1"/>
  <c r="D204" i="3"/>
  <c r="E204" i="3" s="1"/>
  <c r="D196" i="3"/>
  <c r="E196" i="3" s="1"/>
  <c r="D24" i="3"/>
  <c r="E24" i="3" s="1"/>
  <c r="D21" i="3"/>
  <c r="E21" i="3" s="1"/>
  <c r="D17" i="3"/>
  <c r="E17" i="3" s="1"/>
  <c r="D20" i="3"/>
  <c r="E20" i="3" s="1"/>
  <c r="D16" i="3"/>
  <c r="E16" i="3" s="1"/>
  <c r="D241" i="3"/>
  <c r="E241" i="3" s="1"/>
  <c r="D225" i="3"/>
  <c r="E225" i="3" s="1"/>
  <c r="D209" i="3"/>
  <c r="E209" i="3" s="1"/>
  <c r="D193" i="3"/>
  <c r="E193" i="3" s="1"/>
  <c r="D177" i="3"/>
  <c r="E177" i="3" s="1"/>
  <c r="D161" i="3"/>
  <c r="E161" i="3" s="1"/>
  <c r="D145" i="3"/>
  <c r="E145" i="3" s="1"/>
  <c r="D129" i="3"/>
  <c r="E129" i="3" s="1"/>
  <c r="D15" i="3"/>
  <c r="E15" i="3" s="1"/>
  <c r="G26" i="2"/>
  <c r="E13" i="2"/>
  <c r="F13" i="2" s="1"/>
  <c r="H13" i="2" s="1"/>
  <c r="E9" i="2"/>
  <c r="F9" i="2" s="1"/>
  <c r="H9" i="2" s="1"/>
  <c r="E5" i="2"/>
  <c r="F5" i="2" s="1"/>
  <c r="H5" i="2" s="1"/>
  <c r="I9" i="2" s="1"/>
  <c r="B24" i="1"/>
  <c r="A25" i="1"/>
  <c r="A26" i="1" s="1"/>
  <c r="G12" i="1"/>
  <c r="F5" i="1"/>
  <c r="G5" i="1" s="1"/>
  <c r="I5" i="1" s="1"/>
  <c r="E5" i="1"/>
  <c r="E6" i="1"/>
  <c r="E4" i="1"/>
  <c r="F6" i="3" l="1"/>
  <c r="B26" i="1"/>
  <c r="A27" i="1"/>
  <c r="B25" i="1"/>
  <c r="J9" i="2"/>
  <c r="L9" i="2" s="1"/>
  <c r="A28" i="1" l="1"/>
  <c r="B27" i="1"/>
  <c r="B28" i="1" l="1"/>
  <c r="A29" i="1"/>
  <c r="B29" i="1" l="1"/>
  <c r="A30" i="1"/>
  <c r="B30" i="1" l="1"/>
  <c r="A31" i="1"/>
  <c r="B31" i="1" l="1"/>
  <c r="A32" i="1"/>
  <c r="B32" i="1" l="1"/>
  <c r="A33" i="1"/>
  <c r="A34" i="1" l="1"/>
  <c r="B33" i="1"/>
  <c r="B34" i="1" l="1"/>
  <c r="A35" i="1"/>
  <c r="A36" i="1" l="1"/>
  <c r="B35" i="1"/>
  <c r="B36" i="1" l="1"/>
  <c r="A37" i="1"/>
  <c r="B37" i="1" l="1"/>
  <c r="A38" i="1"/>
  <c r="B38" i="1" l="1"/>
  <c r="A39" i="1"/>
  <c r="B39" i="1" l="1"/>
  <c r="A40" i="1"/>
  <c r="B40" i="1" l="1"/>
  <c r="A41" i="1"/>
  <c r="A42" i="1" l="1"/>
  <c r="B41" i="1"/>
  <c r="B42" i="1" l="1"/>
  <c r="A43" i="1"/>
  <c r="A44" i="1" l="1"/>
  <c r="B43" i="1"/>
  <c r="B44" i="1" l="1"/>
  <c r="A45" i="1"/>
  <c r="B45" i="1" l="1"/>
  <c r="A46" i="1"/>
  <c r="B46" i="1" l="1"/>
  <c r="A47" i="1"/>
  <c r="B47" i="1" l="1"/>
  <c r="A48" i="1"/>
  <c r="B48" i="1" l="1"/>
  <c r="A49" i="1"/>
  <c r="B49" i="1" l="1"/>
  <c r="A50" i="1"/>
  <c r="B50" i="1" l="1"/>
  <c r="A51" i="1"/>
  <c r="A52" i="1" l="1"/>
  <c r="B51" i="1"/>
  <c r="B52" i="1" l="1"/>
  <c r="A53" i="1"/>
  <c r="A54" i="1" l="1"/>
  <c r="B53" i="1"/>
  <c r="B54" i="1" l="1"/>
  <c r="A55" i="1"/>
  <c r="B55" i="1" l="1"/>
  <c r="A56" i="1"/>
  <c r="B56" i="1" l="1"/>
  <c r="A57" i="1"/>
  <c r="B57" i="1" l="1"/>
  <c r="A58" i="1"/>
  <c r="B58" i="1" l="1"/>
  <c r="A59" i="1"/>
  <c r="B59" i="1" l="1"/>
  <c r="A60" i="1"/>
  <c r="B60" i="1" l="1"/>
  <c r="A61" i="1"/>
  <c r="A62" i="1" l="1"/>
  <c r="B61" i="1"/>
  <c r="B62" i="1" l="1"/>
  <c r="A63" i="1"/>
  <c r="B63" i="1" l="1"/>
  <c r="A64" i="1"/>
  <c r="B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slawwwa</author>
  </authors>
  <commentList>
    <comment ref="G26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04"/>
          </rPr>
          <t>Общая формула нейронной сети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slawwwa</author>
  </authors>
  <commentList>
    <comment ref="A2" authorId="0" shapeId="0" xr:uid="{00000000-0006-0000-0200-000001000000}">
      <text>
        <r>
          <rPr>
            <b/>
            <sz val="8"/>
            <color indexed="81"/>
            <rFont val="Tahoma"/>
            <family val="2"/>
            <charset val="204"/>
          </rPr>
          <t xml:space="preserve">По цветам разбиты коэффициенты (слева направо):
1-входов первого нейрона
2-входов второго нейрона
3-входов третьего нейрона
4-выходов первого, второго и третьего нейрона (одновременно они являются входами четвертого нейрона)
5-выхода четвертого нейрона (одновременно он является выходом сети)
</t>
        </r>
      </text>
    </comment>
    <comment ref="C4" authorId="0" shapeId="0" xr:uid="{00000000-0006-0000-0200-000002000000}">
      <text>
        <r>
          <rPr>
            <b/>
            <sz val="8"/>
            <color indexed="81"/>
            <rFont val="Tahoma"/>
            <family val="2"/>
            <charset val="204"/>
          </rPr>
          <t>Для запаса роста вверх задаем коэффициент нормирования больше на 10%</t>
        </r>
      </text>
    </comment>
    <comment ref="D4" authorId="0" shapeId="0" xr:uid="{00000000-0006-0000-0200-000003000000}">
      <text>
        <r>
          <rPr>
            <b/>
            <sz val="8"/>
            <color indexed="81"/>
            <rFont val="Tahoma"/>
            <family val="2"/>
            <charset val="204"/>
          </rPr>
          <t>Как входы сети будем использовать девять последних значений прогнозируемой величины</t>
        </r>
      </text>
    </comment>
    <comment ref="E4" authorId="0" shapeId="0" xr:uid="{00000000-0006-0000-0200-000004000000}">
      <text>
        <r>
          <rPr>
            <b/>
            <sz val="8"/>
            <color indexed="81"/>
            <rFont val="Tahoma"/>
            <family val="2"/>
            <charset val="204"/>
          </rPr>
          <t>Вычисляем отклонение выхода как квдрат разницы выхода нейрона и реального значения</t>
        </r>
      </text>
    </comment>
    <comment ref="C5" authorId="0" shapeId="0" xr:uid="{00000000-0006-0000-0200-000005000000}">
      <text>
        <r>
          <rPr>
            <b/>
            <sz val="8"/>
            <color indexed="81"/>
            <rFont val="Tahoma"/>
            <family val="2"/>
            <charset val="204"/>
          </rPr>
          <t>Входы нейронов помечены теми же цветами, что и их коэффициенты</t>
        </r>
      </text>
    </comment>
    <comment ref="D283" authorId="0" shapeId="0" xr:uid="{00000000-0006-0000-0200-000006000000}">
      <text>
        <r>
          <rPr>
            <b/>
            <sz val="8"/>
            <color indexed="81"/>
            <rFont val="Tahoma"/>
            <family val="2"/>
            <charset val="204"/>
          </rPr>
          <t>Это прогноз на следующий день по последним девяти значениям</t>
        </r>
      </text>
    </comment>
  </commentList>
</comments>
</file>

<file path=xl/sharedStrings.xml><?xml version="1.0" encoding="utf-8"?>
<sst xmlns="http://schemas.openxmlformats.org/spreadsheetml/2006/main" count="61" uniqueCount="50">
  <si>
    <t>Вход 1</t>
  </si>
  <si>
    <t>Вход 2</t>
  </si>
  <si>
    <t>Вход 3</t>
  </si>
  <si>
    <t>Значния входов</t>
  </si>
  <si>
    <t>Коэффициенты</t>
  </si>
  <si>
    <t>Сумматор</t>
  </si>
  <si>
    <t>Входы</t>
  </si>
  <si>
    <t>Коэф выхода</t>
  </si>
  <si>
    <t>Сигма функция</t>
  </si>
  <si>
    <t>Рассмотрим отдельный нейрон с тремя входами</t>
  </si>
  <si>
    <t>Выход</t>
  </si>
  <si>
    <t>Общая формула для нейрона</t>
  </si>
  <si>
    <t>Коэффициент выхода:</t>
  </si>
  <si>
    <t>Вход 1:</t>
  </si>
  <si>
    <t>Вход 2:</t>
  </si>
  <si>
    <t>Вход 3:</t>
  </si>
  <si>
    <t>Выход:</t>
  </si>
  <si>
    <t>Рассмотрим поведение функции нейрона</t>
  </si>
  <si>
    <t>Коэффициенты:</t>
  </si>
  <si>
    <t>k1</t>
  </si>
  <si>
    <t>k2</t>
  </si>
  <si>
    <t>k3</t>
  </si>
  <si>
    <t>k4</t>
  </si>
  <si>
    <t>Общая формула</t>
  </si>
  <si>
    <t xml:space="preserve"> </t>
  </si>
  <si>
    <t>Выходные коэффициенты</t>
  </si>
  <si>
    <t>Нейрон</t>
  </si>
  <si>
    <t>Сумматоры</t>
  </si>
  <si>
    <t>Выходы/входы</t>
  </si>
  <si>
    <t>№</t>
  </si>
  <si>
    <t>Выходной коэффициент</t>
  </si>
  <si>
    <t xml:space="preserve">Создадим простую однослойную нейронную сеть из трех входных и одного выходного нейрона </t>
  </si>
  <si>
    <t>Для такой сети необходимо подбирать 13 коэффициентов - отмечены зеленым</t>
  </si>
  <si>
    <t>Входы:</t>
  </si>
  <si>
    <t>"=(TANH(TANH(СУММ(B24*B21;B25*C21;B26*D21))*K21 + TANH(СУММ(B27*E21;B28*F21;B29*G21))*L21 +TANH(СУММ(B30*H21;B31*I21;B32*J21))*M21))*N21"</t>
  </si>
  <si>
    <t>Создадим общую формулу однослойной нейронной сети:</t>
  </si>
  <si>
    <t>Где диапазон  21B:21N - коэффициенты сети</t>
  </si>
  <si>
    <t>"=TANH(СУММ(C10*D10;C11*D11;C12*D12))*D13"</t>
  </si>
  <si>
    <t>Данные</t>
  </si>
  <si>
    <t>Коэффициенты сети</t>
  </si>
  <si>
    <t>Дата</t>
  </si>
  <si>
    <t>Выход сети</t>
  </si>
  <si>
    <t>Сумма отклонений</t>
  </si>
  <si>
    <t>Создадим простой автокорреляционный прогноз на один период для курса USD/RUB на однослойной нейронной сети</t>
  </si>
  <si>
    <t>Входы сети нормир-е</t>
  </si>
  <si>
    <t>Коэффициент нормирования</t>
  </si>
  <si>
    <t>Прогноз</t>
  </si>
  <si>
    <t>Отклонение выхода</t>
  </si>
  <si>
    <t>Проведите поиск решения различными методами, самостоятельно оцените качество прогнозирования (коэффициент доверия и ошибку прогноза), постройте график прогноза и реальных данных. Создайте аналогичный прогноз для пары EUR/RUB TOD.</t>
  </si>
  <si>
    <t>Установим значения ячеек С3-О3 (коэффициентов) равными нулю. Откроем окно поиска решения. Зададим для ячеек C3-O3 (коэффициенты сети) ограничение значений от -1 до 1, в качестве критерия оптимизации укажем минимум для ячейки F6 (сумма квадратов отклонений). Задачу можно решить как методом ОПГ, так и эволюционным поиском.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</si>
</sst>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5" fillId="4" borderId="1" xfId="1" applyFont="1" applyBorder="1"/>
    <xf numFmtId="14" fontId="0" fillId="0" borderId="0" xfId="0" applyNumberFormat="1"/>
    <xf numFmtId="0" fontId="5" fillId="5" borderId="1" xfId="1" applyFont="1" applyFill="1" applyBorder="1"/>
    <xf numFmtId="0" fontId="5" fillId="6" borderId="1" xfId="1" applyFont="1" applyFill="1" applyBorder="1"/>
    <xf numFmtId="0" fontId="5" fillId="7" borderId="1" xfId="1" applyFont="1" applyFill="1" applyBorder="1"/>
    <xf numFmtId="0" fontId="5" fillId="8" borderId="1" xfId="1" applyFont="1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'1 - Нейрон'!$B$24:$B$64</c:f>
              <c:numCache>
                <c:formatCode>General</c:formatCode>
                <c:ptCount val="41"/>
                <c:pt idx="0">
                  <c:v>-0.99505475368673058</c:v>
                </c:pt>
                <c:pt idx="1">
                  <c:v>-0.99333038538517326</c:v>
                </c:pt>
                <c:pt idx="2">
                  <c:v>-0.99100745367811749</c:v>
                </c:pt>
                <c:pt idx="3">
                  <c:v>-0.98788039701683161</c:v>
                </c:pt>
                <c:pt idx="4">
                  <c:v>-0.98367485769368002</c:v>
                </c:pt>
                <c:pt idx="5">
                  <c:v>-0.97802611473881362</c:v>
                </c:pt>
                <c:pt idx="6">
                  <c:v>-0.97045193661345408</c:v>
                </c:pt>
                <c:pt idx="7">
                  <c:v>-0.96031938853184484</c:v>
                </c:pt>
                <c:pt idx="8">
                  <c:v>-0.94680601284626809</c:v>
                </c:pt>
                <c:pt idx="9">
                  <c:v>-0.92885762145472739</c:v>
                </c:pt>
                <c:pt idx="10">
                  <c:v>-0.90514825364486629</c:v>
                </c:pt>
                <c:pt idx="11">
                  <c:v>-0.87405328788600667</c:v>
                </c:pt>
                <c:pt idx="12">
                  <c:v>-0.83365460701215477</c:v>
                </c:pt>
                <c:pt idx="13">
                  <c:v>-0.78180635760877359</c:v>
                </c:pt>
                <c:pt idx="14">
                  <c:v>-0.71629787019902413</c:v>
                </c:pt>
                <c:pt idx="15">
                  <c:v>-0.63514895238728664</c:v>
                </c:pt>
                <c:pt idx="16">
                  <c:v>-0.53704956699803441</c:v>
                </c:pt>
                <c:pt idx="17">
                  <c:v>-0.42189900525000718</c:v>
                </c:pt>
                <c:pt idx="18">
                  <c:v>-0.29131261245159001</c:v>
                </c:pt>
                <c:pt idx="19">
                  <c:v>-0.14888503362331704</c:v>
                </c:pt>
                <c:pt idx="20">
                  <c:v>9.5756735873919752E-16</c:v>
                </c:pt>
                <c:pt idx="21">
                  <c:v>0.1488850336233189</c:v>
                </c:pt>
                <c:pt idx="22">
                  <c:v>0.29131261245159179</c:v>
                </c:pt>
                <c:pt idx="23">
                  <c:v>0.42189900525000867</c:v>
                </c:pt>
                <c:pt idx="24">
                  <c:v>0.53704956699803597</c:v>
                </c:pt>
                <c:pt idx="25">
                  <c:v>0.63514895238728797</c:v>
                </c:pt>
                <c:pt idx="26">
                  <c:v>0.71629787019902491</c:v>
                </c:pt>
                <c:pt idx="27">
                  <c:v>0.78180635760877448</c:v>
                </c:pt>
                <c:pt idx="28">
                  <c:v>0.83365460701215555</c:v>
                </c:pt>
                <c:pt idx="29">
                  <c:v>0.87405328788600711</c:v>
                </c:pt>
                <c:pt idx="30">
                  <c:v>0.90514825364486651</c:v>
                </c:pt>
                <c:pt idx="31">
                  <c:v>0.92885762145472794</c:v>
                </c:pt>
                <c:pt idx="32">
                  <c:v>0.94680601284626853</c:v>
                </c:pt>
                <c:pt idx="33">
                  <c:v>0.96031938853184518</c:v>
                </c:pt>
                <c:pt idx="34">
                  <c:v>0.97045193661345408</c:v>
                </c:pt>
                <c:pt idx="35">
                  <c:v>0.97802611473881362</c:v>
                </c:pt>
                <c:pt idx="36">
                  <c:v>0.98367485769368046</c:v>
                </c:pt>
                <c:pt idx="37">
                  <c:v>0.98788039701683172</c:v>
                </c:pt>
                <c:pt idx="38">
                  <c:v>0.99100745367811782</c:v>
                </c:pt>
                <c:pt idx="39">
                  <c:v>0.99333038538517326</c:v>
                </c:pt>
                <c:pt idx="40">
                  <c:v>0.99505475368673058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6-4ECE-AC97-6410F14DC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0416"/>
        <c:axId val="149181952"/>
      </c:lineChart>
      <c:catAx>
        <c:axId val="14918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181952"/>
        <c:crosses val="autoZero"/>
        <c:auto val="1"/>
        <c:lblAlgn val="ctr"/>
        <c:lblOffset val="100"/>
        <c:noMultiLvlLbl val="0"/>
      </c:catAx>
      <c:valAx>
        <c:axId val="14918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80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'3 - Прогноз'!$C$14:$C$282</c:f>
              <c:numCache>
                <c:formatCode>General</c:formatCode>
                <c:ptCount val="269"/>
                <c:pt idx="0">
                  <c:v>0.62383058897074462</c:v>
                </c:pt>
                <c:pt idx="1">
                  <c:v>0.65662293630155721</c:v>
                </c:pt>
                <c:pt idx="2">
                  <c:v>0.78684268789803391</c:v>
                </c:pt>
                <c:pt idx="3">
                  <c:v>0.70435986820113661</c:v>
                </c:pt>
                <c:pt idx="4">
                  <c:v>0.65606400666808484</c:v>
                </c:pt>
                <c:pt idx="5">
                  <c:v>0.6424977534284636</c:v>
                </c:pt>
                <c:pt idx="6">
                  <c:v>0.5919227613511554</c:v>
                </c:pt>
                <c:pt idx="7">
                  <c:v>0.5990857430616755</c:v>
                </c:pt>
                <c:pt idx="8">
                  <c:v>0.58747303028855968</c:v>
                </c:pt>
                <c:pt idx="9">
                  <c:v>0.5838969659345955</c:v>
                </c:pt>
                <c:pt idx="10">
                  <c:v>0.60961315557562157</c:v>
                </c:pt>
                <c:pt idx="11">
                  <c:v>0.60450681785622806</c:v>
                </c:pt>
                <c:pt idx="12">
                  <c:v>0.68335930818620283</c:v>
                </c:pt>
                <c:pt idx="13">
                  <c:v>0.71932615877508665</c:v>
                </c:pt>
                <c:pt idx="14">
                  <c:v>0.72171924584655589</c:v>
                </c:pt>
                <c:pt idx="15">
                  <c:v>0.69947601703487294</c:v>
                </c:pt>
                <c:pt idx="16">
                  <c:v>0.70764290148512488</c:v>
                </c:pt>
                <c:pt idx="17">
                  <c:v>0.70674752877130997</c:v>
                </c:pt>
                <c:pt idx="18">
                  <c:v>0.71042127014859935</c:v>
                </c:pt>
                <c:pt idx="19">
                  <c:v>0.70182569209597523</c:v>
                </c:pt>
                <c:pt idx="20">
                  <c:v>0.69708835646469958</c:v>
                </c:pt>
                <c:pt idx="21">
                  <c:v>0.71304227027449418</c:v>
                </c:pt>
                <c:pt idx="22">
                  <c:v>0.73442268538013733</c:v>
                </c:pt>
                <c:pt idx="23">
                  <c:v>0.73626769582072582</c:v>
                </c:pt>
                <c:pt idx="24">
                  <c:v>0.74777187856792471</c:v>
                </c:pt>
                <c:pt idx="25">
                  <c:v>0.76502815268872282</c:v>
                </c:pt>
                <c:pt idx="26">
                  <c:v>0.74706643339946421</c:v>
                </c:pt>
                <c:pt idx="27">
                  <c:v>0.71608111100016936</c:v>
                </c:pt>
                <c:pt idx="28">
                  <c:v>0.72845353395470391</c:v>
                </c:pt>
                <c:pt idx="29">
                  <c:v>0.72605502038193892</c:v>
                </c:pt>
                <c:pt idx="30">
                  <c:v>0.72958224622424039</c:v>
                </c:pt>
                <c:pt idx="31">
                  <c:v>0.71336786035224509</c:v>
                </c:pt>
                <c:pt idx="32">
                  <c:v>0.71598343397684405</c:v>
                </c:pt>
                <c:pt idx="33">
                  <c:v>0.71901142169992749</c:v>
                </c:pt>
                <c:pt idx="34">
                  <c:v>0.71869668462476832</c:v>
                </c:pt>
                <c:pt idx="35">
                  <c:v>0.69076105595374016</c:v>
                </c:pt>
                <c:pt idx="36">
                  <c:v>0.68471593351016491</c:v>
                </c:pt>
                <c:pt idx="37">
                  <c:v>0.66767671944120066</c:v>
                </c:pt>
                <c:pt idx="38">
                  <c:v>0.67831266198106366</c:v>
                </c:pt>
                <c:pt idx="39">
                  <c:v>0.67305980872668236</c:v>
                </c:pt>
                <c:pt idx="40">
                  <c:v>0.68471593351016491</c:v>
                </c:pt>
                <c:pt idx="41">
                  <c:v>0.67056361813059207</c:v>
                </c:pt>
                <c:pt idx="42">
                  <c:v>0.66066567976696433</c:v>
                </c:pt>
                <c:pt idx="43">
                  <c:v>0.67155124136643651</c:v>
                </c:pt>
                <c:pt idx="44">
                  <c:v>0.67570794135905643</c:v>
                </c:pt>
                <c:pt idx="45">
                  <c:v>0.67494823117763758</c:v>
                </c:pt>
                <c:pt idx="46">
                  <c:v>0.67071556016687572</c:v>
                </c:pt>
                <c:pt idx="47">
                  <c:v>0.66040520770476363</c:v>
                </c:pt>
                <c:pt idx="48">
                  <c:v>0.6462963043355574</c:v>
                </c:pt>
                <c:pt idx="49">
                  <c:v>0.66801316252154319</c:v>
                </c:pt>
                <c:pt idx="50">
                  <c:v>0.6737544008925509</c:v>
                </c:pt>
                <c:pt idx="51">
                  <c:v>0.6631184583526879</c:v>
                </c:pt>
                <c:pt idx="52">
                  <c:v>0.6631184583526879</c:v>
                </c:pt>
                <c:pt idx="53">
                  <c:v>0.67454667008174485</c:v>
                </c:pt>
                <c:pt idx="54">
                  <c:v>0.67158380037421161</c:v>
                </c:pt>
                <c:pt idx="55">
                  <c:v>0.66444252466887488</c:v>
                </c:pt>
                <c:pt idx="56">
                  <c:v>0.65255848683096673</c:v>
                </c:pt>
                <c:pt idx="57">
                  <c:v>0.64673042443922535</c:v>
                </c:pt>
                <c:pt idx="58">
                  <c:v>0.63598595187344531</c:v>
                </c:pt>
                <c:pt idx="59">
                  <c:v>0.62600118948908401</c:v>
                </c:pt>
                <c:pt idx="60">
                  <c:v>0.61623348715655679</c:v>
                </c:pt>
                <c:pt idx="61">
                  <c:v>0.62023824511289294</c:v>
                </c:pt>
                <c:pt idx="62">
                  <c:v>0.62156231142908003</c:v>
                </c:pt>
                <c:pt idx="63">
                  <c:v>0.6275857278674718</c:v>
                </c:pt>
                <c:pt idx="64">
                  <c:v>0.63150366180307438</c:v>
                </c:pt>
                <c:pt idx="65">
                  <c:v>0.62817179000742351</c:v>
                </c:pt>
                <c:pt idx="66">
                  <c:v>0.6148117438170444</c:v>
                </c:pt>
                <c:pt idx="67">
                  <c:v>0.61536524694922101</c:v>
                </c:pt>
                <c:pt idx="68">
                  <c:v>0.60451224435752393</c:v>
                </c:pt>
                <c:pt idx="69">
                  <c:v>0.59842370990358196</c:v>
                </c:pt>
                <c:pt idx="70">
                  <c:v>0.58378300940738259</c:v>
                </c:pt>
                <c:pt idx="71">
                  <c:v>0.56652673528658437</c:v>
                </c:pt>
                <c:pt idx="72">
                  <c:v>0.56641820526066744</c:v>
                </c:pt>
                <c:pt idx="73">
                  <c:v>0.57444942717852321</c:v>
                </c:pt>
                <c:pt idx="74">
                  <c:v>0.560666113887068</c:v>
                </c:pt>
                <c:pt idx="75">
                  <c:v>0.54912937213209412</c:v>
                </c:pt>
                <c:pt idx="76">
                  <c:v>0.54351836979218671</c:v>
                </c:pt>
                <c:pt idx="77">
                  <c:v>0.56153435409440378</c:v>
                </c:pt>
                <c:pt idx="78">
                  <c:v>0.57651149767094567</c:v>
                </c:pt>
                <c:pt idx="79">
                  <c:v>0.58290391619745519</c:v>
                </c:pt>
                <c:pt idx="80">
                  <c:v>0.57417810211373077</c:v>
                </c:pt>
                <c:pt idx="81">
                  <c:v>0.55170153374632624</c:v>
                </c:pt>
                <c:pt idx="82">
                  <c:v>0.55724741807068345</c:v>
                </c:pt>
                <c:pt idx="83">
                  <c:v>0.55685670997738235</c:v>
                </c:pt>
                <c:pt idx="84">
                  <c:v>0.56110023399073594</c:v>
                </c:pt>
                <c:pt idx="85">
                  <c:v>0.55881025044388777</c:v>
                </c:pt>
                <c:pt idx="86">
                  <c:v>0.55859319039205391</c:v>
                </c:pt>
                <c:pt idx="87">
                  <c:v>0.55100694158045771</c:v>
                </c:pt>
                <c:pt idx="88">
                  <c:v>0.54047952906651153</c:v>
                </c:pt>
                <c:pt idx="89">
                  <c:v>0.54855416299473414</c:v>
                </c:pt>
                <c:pt idx="90">
                  <c:v>0.55404578230613277</c:v>
                </c:pt>
                <c:pt idx="91">
                  <c:v>0.54970458126945398</c:v>
                </c:pt>
                <c:pt idx="92">
                  <c:v>0.5327521912212233</c:v>
                </c:pt>
                <c:pt idx="93">
                  <c:v>0.54243306953301695</c:v>
                </c:pt>
                <c:pt idx="94">
                  <c:v>0.54064232410538693</c:v>
                </c:pt>
                <c:pt idx="95">
                  <c:v>0.53314289931452441</c:v>
                </c:pt>
                <c:pt idx="96">
                  <c:v>0.53665927215423415</c:v>
                </c:pt>
                <c:pt idx="97">
                  <c:v>0.542541599558934</c:v>
                </c:pt>
                <c:pt idx="98">
                  <c:v>0.54113070922201334</c:v>
                </c:pt>
                <c:pt idx="99">
                  <c:v>0.54210747945526616</c:v>
                </c:pt>
                <c:pt idx="100">
                  <c:v>0.54807663088069947</c:v>
                </c:pt>
                <c:pt idx="101">
                  <c:v>0.56023199378340005</c:v>
                </c:pt>
                <c:pt idx="102">
                  <c:v>0.5734726569452705</c:v>
                </c:pt>
                <c:pt idx="103">
                  <c:v>0.56728644546800322</c:v>
                </c:pt>
                <c:pt idx="104">
                  <c:v>0.57792238800786622</c:v>
                </c:pt>
                <c:pt idx="105">
                  <c:v>0.57759679793011531</c:v>
                </c:pt>
                <c:pt idx="106">
                  <c:v>0.58530242977022018</c:v>
                </c:pt>
                <c:pt idx="107">
                  <c:v>0.60501148247674208</c:v>
                </c:pt>
                <c:pt idx="108">
                  <c:v>0.61293417436868081</c:v>
                </c:pt>
                <c:pt idx="109">
                  <c:v>0.60829994226202622</c:v>
                </c:pt>
                <c:pt idx="110">
                  <c:v>0.60451224435752393</c:v>
                </c:pt>
                <c:pt idx="111">
                  <c:v>0.58823274046997842</c:v>
                </c:pt>
                <c:pt idx="112">
                  <c:v>0.59269332453516588</c:v>
                </c:pt>
                <c:pt idx="113">
                  <c:v>0.59231346944445651</c:v>
                </c:pt>
                <c:pt idx="114">
                  <c:v>0.58714744021080878</c:v>
                </c:pt>
                <c:pt idx="115">
                  <c:v>0.58824359347257016</c:v>
                </c:pt>
                <c:pt idx="116">
                  <c:v>0.57926816032923667</c:v>
                </c:pt>
                <c:pt idx="117">
                  <c:v>0.58866686057364637</c:v>
                </c:pt>
                <c:pt idx="118">
                  <c:v>0.58520475274689499</c:v>
                </c:pt>
                <c:pt idx="119">
                  <c:v>0.58931804072914806</c:v>
                </c:pt>
                <c:pt idx="120">
                  <c:v>0.58856918355032106</c:v>
                </c:pt>
                <c:pt idx="121">
                  <c:v>0.59279100155849118</c:v>
                </c:pt>
                <c:pt idx="122">
                  <c:v>0.59789191277658882</c:v>
                </c:pt>
                <c:pt idx="123">
                  <c:v>0.59982374723791088</c:v>
                </c:pt>
                <c:pt idx="124">
                  <c:v>0.60505489448710881</c:v>
                </c:pt>
                <c:pt idx="125">
                  <c:v>0.60293855898172788</c:v>
                </c:pt>
                <c:pt idx="126">
                  <c:v>0.60201605376143363</c:v>
                </c:pt>
                <c:pt idx="127">
                  <c:v>0.60515257151043411</c:v>
                </c:pt>
                <c:pt idx="128">
                  <c:v>0.61265199630129674</c:v>
                </c:pt>
                <c:pt idx="129">
                  <c:v>0.62542598035172414</c:v>
                </c:pt>
                <c:pt idx="130">
                  <c:v>0.62100880829690341</c:v>
                </c:pt>
                <c:pt idx="131">
                  <c:v>0.61671101927059135</c:v>
                </c:pt>
                <c:pt idx="132">
                  <c:v>0.61132792998510976</c:v>
                </c:pt>
                <c:pt idx="133">
                  <c:v>0.61541951196217948</c:v>
                </c:pt>
                <c:pt idx="134">
                  <c:v>0.61460553676780216</c:v>
                </c:pt>
                <c:pt idx="135">
                  <c:v>0.6168846673120586</c:v>
                </c:pt>
                <c:pt idx="136">
                  <c:v>0.61427994669005126</c:v>
                </c:pt>
                <c:pt idx="137">
                  <c:v>0.61807849759714528</c:v>
                </c:pt>
                <c:pt idx="138">
                  <c:v>0.61867541273968862</c:v>
                </c:pt>
                <c:pt idx="139">
                  <c:v>0.61658078323949106</c:v>
                </c:pt>
                <c:pt idx="140">
                  <c:v>0.61992350803773366</c:v>
                </c:pt>
                <c:pt idx="141">
                  <c:v>0.62409106103294532</c:v>
                </c:pt>
                <c:pt idx="142">
                  <c:v>0.635171976679068</c:v>
                </c:pt>
                <c:pt idx="143">
                  <c:v>0.64304040355804837</c:v>
                </c:pt>
                <c:pt idx="144">
                  <c:v>0.65724698395057979</c:v>
                </c:pt>
                <c:pt idx="145">
                  <c:v>0.64683895446514239</c:v>
                </c:pt>
                <c:pt idx="146">
                  <c:v>0.64868396490573088</c:v>
                </c:pt>
                <c:pt idx="147">
                  <c:v>0.65937417245855245</c:v>
                </c:pt>
                <c:pt idx="148">
                  <c:v>0.67994061236981818</c:v>
                </c:pt>
                <c:pt idx="149">
                  <c:v>0.68482446353608195</c:v>
                </c:pt>
                <c:pt idx="150">
                  <c:v>0.68226315492444134</c:v>
                </c:pt>
                <c:pt idx="151">
                  <c:v>0.69600305620552982</c:v>
                </c:pt>
                <c:pt idx="152">
                  <c:v>0.70036596324739198</c:v>
                </c:pt>
                <c:pt idx="153">
                  <c:v>0.69458131286601754</c:v>
                </c:pt>
                <c:pt idx="154">
                  <c:v>0.69784806664611831</c:v>
                </c:pt>
                <c:pt idx="155">
                  <c:v>0.69958454706078976</c:v>
                </c:pt>
                <c:pt idx="156">
                  <c:v>0.70338309796788379</c:v>
                </c:pt>
                <c:pt idx="157">
                  <c:v>0.70042022826035055</c:v>
                </c:pt>
                <c:pt idx="158">
                  <c:v>0.70971039847884321</c:v>
                </c:pt>
                <c:pt idx="159">
                  <c:v>0.71541907784207581</c:v>
                </c:pt>
                <c:pt idx="160">
                  <c:v>0.71358492040407895</c:v>
                </c:pt>
                <c:pt idx="161">
                  <c:v>0.72920239113353091</c:v>
                </c:pt>
                <c:pt idx="162">
                  <c:v>0.7409344869351554</c:v>
                </c:pt>
                <c:pt idx="163">
                  <c:v>0.76908717565801765</c:v>
                </c:pt>
                <c:pt idx="164">
                  <c:v>0.74657804828283802</c:v>
                </c:pt>
                <c:pt idx="165">
                  <c:v>0.75459841719810195</c:v>
                </c:pt>
                <c:pt idx="166">
                  <c:v>0.72932177416203969</c:v>
                </c:pt>
                <c:pt idx="167">
                  <c:v>0.72107349219234995</c:v>
                </c:pt>
                <c:pt idx="168">
                  <c:v>0.72899618408428879</c:v>
                </c:pt>
                <c:pt idx="169">
                  <c:v>0.71107787680539702</c:v>
                </c:pt>
                <c:pt idx="170">
                  <c:v>0.7268255835659494</c:v>
                </c:pt>
                <c:pt idx="171">
                  <c:v>0.72545810523939547</c:v>
                </c:pt>
                <c:pt idx="172">
                  <c:v>0.73139469765705389</c:v>
                </c:pt>
                <c:pt idx="173">
                  <c:v>0.74162907910102416</c:v>
                </c:pt>
                <c:pt idx="174">
                  <c:v>0.7396321266241519</c:v>
                </c:pt>
                <c:pt idx="175">
                  <c:v>0.74071742688332154</c:v>
                </c:pt>
                <c:pt idx="176">
                  <c:v>0.73838403132610664</c:v>
                </c:pt>
                <c:pt idx="177">
                  <c:v>0.73409709530238632</c:v>
                </c:pt>
                <c:pt idx="178">
                  <c:v>0.72552322325494567</c:v>
                </c:pt>
                <c:pt idx="179">
                  <c:v>0.71032901962656991</c:v>
                </c:pt>
                <c:pt idx="180">
                  <c:v>0.71362833241444579</c:v>
                </c:pt>
                <c:pt idx="181">
                  <c:v>0.71586405094833527</c:v>
                </c:pt>
                <c:pt idx="182">
                  <c:v>0.71684082118158809</c:v>
                </c:pt>
                <c:pt idx="183">
                  <c:v>0.71944554180359543</c:v>
                </c:pt>
                <c:pt idx="184">
                  <c:v>0.71584234494315191</c:v>
                </c:pt>
                <c:pt idx="185">
                  <c:v>0.72182234937117706</c:v>
                </c:pt>
                <c:pt idx="186">
                  <c:v>0.71141431988573955</c:v>
                </c:pt>
                <c:pt idx="187">
                  <c:v>0.71119725983390569</c:v>
                </c:pt>
                <c:pt idx="188">
                  <c:v>0.71276009220711012</c:v>
                </c:pt>
                <c:pt idx="189">
                  <c:v>0.70878789325854896</c:v>
                </c:pt>
                <c:pt idx="190">
                  <c:v>0.70764832798642074</c:v>
                </c:pt>
                <c:pt idx="191">
                  <c:v>0.72031378201093121</c:v>
                </c:pt>
                <c:pt idx="192">
                  <c:v>0.70323115593160013</c:v>
                </c:pt>
                <c:pt idx="193">
                  <c:v>0.69491775594636018</c:v>
                </c:pt>
                <c:pt idx="194">
                  <c:v>0.67201792047787945</c:v>
                </c:pt>
                <c:pt idx="195">
                  <c:v>0.67554514632018092</c:v>
                </c:pt>
                <c:pt idx="196">
                  <c:v>0.66763330743083382</c:v>
                </c:pt>
                <c:pt idx="197">
                  <c:v>0.6815360037507977</c:v>
                </c:pt>
                <c:pt idx="198">
                  <c:v>0.68102591262898793</c:v>
                </c:pt>
                <c:pt idx="199">
                  <c:v>0.67534979227353031</c:v>
                </c:pt>
                <c:pt idx="200">
                  <c:v>0.66638521213278867</c:v>
                </c:pt>
                <c:pt idx="201">
                  <c:v>0.67444899305841954</c:v>
                </c:pt>
                <c:pt idx="202">
                  <c:v>0.67234351055563035</c:v>
                </c:pt>
                <c:pt idx="203">
                  <c:v>0.68375001627950382</c:v>
                </c:pt>
                <c:pt idx="204">
                  <c:v>0.6787467820847316</c:v>
                </c:pt>
                <c:pt idx="205">
                  <c:v>0.67559941133313939</c:v>
                </c:pt>
                <c:pt idx="206">
                  <c:v>0.6812429726808219</c:v>
                </c:pt>
                <c:pt idx="207">
                  <c:v>0.70223267969316383</c:v>
                </c:pt>
                <c:pt idx="208">
                  <c:v>0.69300762749022149</c:v>
                </c:pt>
                <c:pt idx="209">
                  <c:v>0.69195488623882684</c:v>
                </c:pt>
                <c:pt idx="210">
                  <c:v>0.69328980555760555</c:v>
                </c:pt>
                <c:pt idx="211">
                  <c:v>0.69535187605002791</c:v>
                </c:pt>
                <c:pt idx="212">
                  <c:v>0.68381513429505403</c:v>
                </c:pt>
                <c:pt idx="213">
                  <c:v>0.68878580948205137</c:v>
                </c:pt>
                <c:pt idx="214">
                  <c:v>0.69741394654245048</c:v>
                </c:pt>
                <c:pt idx="215">
                  <c:v>0.69932407499858917</c:v>
                </c:pt>
                <c:pt idx="216">
                  <c:v>0.69991013713854067</c:v>
                </c:pt>
                <c:pt idx="217">
                  <c:v>0.71998819193318031</c:v>
                </c:pt>
                <c:pt idx="218">
                  <c:v>0.72087813814569934</c:v>
                </c:pt>
                <c:pt idx="219">
                  <c:v>0.72075875511719079</c:v>
                </c:pt>
                <c:pt idx="220">
                  <c:v>0.71193526401014107</c:v>
                </c:pt>
                <c:pt idx="221">
                  <c:v>0.70435986820113661</c:v>
                </c:pt>
                <c:pt idx="222">
                  <c:v>0.70365442303267611</c:v>
                </c:pt>
                <c:pt idx="223">
                  <c:v>0.70272106480979024</c:v>
                </c:pt>
                <c:pt idx="224">
                  <c:v>0.71183758698681576</c:v>
                </c:pt>
                <c:pt idx="225">
                  <c:v>0.71412757053366382</c:v>
                </c:pt>
                <c:pt idx="226">
                  <c:v>0.71413842353625556</c:v>
                </c:pt>
                <c:pt idx="227">
                  <c:v>0.71640670107792026</c:v>
                </c:pt>
                <c:pt idx="228">
                  <c:v>0.71550590186280949</c:v>
                </c:pt>
                <c:pt idx="229">
                  <c:v>0.72272314858628783</c:v>
                </c:pt>
                <c:pt idx="230">
                  <c:v>0.72768297077069355</c:v>
                </c:pt>
                <c:pt idx="231">
                  <c:v>0.73500874752008893</c:v>
                </c:pt>
                <c:pt idx="232">
                  <c:v>0.73839488432869838</c:v>
                </c:pt>
                <c:pt idx="233">
                  <c:v>0.74939982895667911</c:v>
                </c:pt>
                <c:pt idx="234">
                  <c:v>0.75668219369570788</c:v>
                </c:pt>
                <c:pt idx="235">
                  <c:v>0.75247122869012939</c:v>
                </c:pt>
                <c:pt idx="236">
                  <c:v>0.74755481851609062</c:v>
                </c:pt>
                <c:pt idx="237">
                  <c:v>0.75504339030436152</c:v>
                </c:pt>
                <c:pt idx="238">
                  <c:v>0.76817552344031503</c:v>
                </c:pt>
                <c:pt idx="239">
                  <c:v>0.76138154381791268</c:v>
                </c:pt>
                <c:pt idx="240">
                  <c:v>0.76140324982309615</c:v>
                </c:pt>
                <c:pt idx="241">
                  <c:v>0.7658963928960586</c:v>
                </c:pt>
                <c:pt idx="242">
                  <c:v>0.77011821090422883</c:v>
                </c:pt>
                <c:pt idx="243">
                  <c:v>0.77175701429557497</c:v>
                </c:pt>
                <c:pt idx="244">
                  <c:v>0.77240819445107689</c:v>
                </c:pt>
                <c:pt idx="245">
                  <c:v>0.76516924172241496</c:v>
                </c:pt>
                <c:pt idx="246">
                  <c:v>0.76014430152245926</c:v>
                </c:pt>
                <c:pt idx="247">
                  <c:v>0.78054794639484959</c:v>
                </c:pt>
                <c:pt idx="248">
                  <c:v>0.78119912655035151</c:v>
                </c:pt>
                <c:pt idx="249">
                  <c:v>0.79323510642454342</c:v>
                </c:pt>
                <c:pt idx="250">
                  <c:v>0.82022652387009387</c:v>
                </c:pt>
                <c:pt idx="251">
                  <c:v>0.82553364213743374</c:v>
                </c:pt>
                <c:pt idx="252">
                  <c:v>0.82702050349249623</c:v>
                </c:pt>
                <c:pt idx="253">
                  <c:v>0.82960351810932009</c:v>
                </c:pt>
                <c:pt idx="254">
                  <c:v>0.83982704655069873</c:v>
                </c:pt>
                <c:pt idx="255">
                  <c:v>0.85306770971256918</c:v>
                </c:pt>
                <c:pt idx="256">
                  <c:v>0.87595669217845806</c:v>
                </c:pt>
                <c:pt idx="257">
                  <c:v>0.90909090909090906</c:v>
                </c:pt>
                <c:pt idx="258">
                  <c:v>0.85900430213022738</c:v>
                </c:pt>
                <c:pt idx="259">
                  <c:v>0.86389900629908267</c:v>
                </c:pt>
                <c:pt idx="260">
                  <c:v>0.85566157733198456</c:v>
                </c:pt>
                <c:pt idx="261">
                  <c:v>0.8502242230335445</c:v>
                </c:pt>
                <c:pt idx="262">
                  <c:v>0.82059552595821161</c:v>
                </c:pt>
                <c:pt idx="263">
                  <c:v>0.81675356304075086</c:v>
                </c:pt>
                <c:pt idx="264">
                  <c:v>0.82793215571019885</c:v>
                </c:pt>
                <c:pt idx="265">
                  <c:v>0.86128343267448371</c:v>
                </c:pt>
                <c:pt idx="266">
                  <c:v>0.84672955619901802</c:v>
                </c:pt>
                <c:pt idx="267">
                  <c:v>0.8271073275132298</c:v>
                </c:pt>
                <c:pt idx="268">
                  <c:v>0.8376130340219925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9-4FCE-B7F6-D21A87A78879}"/>
            </c:ext>
          </c:extLst>
        </c:ser>
        <c:ser>
          <c:idx val="1"/>
          <c:order val="1"/>
          <c:marker>
            <c:symbol val="none"/>
          </c:marker>
          <c:val>
            <c:numRef>
              <c:f>'3 - Прогноз'!$D$14:$D$282</c:f>
              <c:numCache>
                <c:formatCode>General</c:formatCode>
                <c:ptCount val="269"/>
                <c:pt idx="0">
                  <c:v>0.61966087587820218</c:v>
                </c:pt>
                <c:pt idx="1">
                  <c:v>0.63497342691856995</c:v>
                </c:pt>
                <c:pt idx="2">
                  <c:v>0.65367790299117012</c:v>
                </c:pt>
                <c:pt idx="3">
                  <c:v>0.70411712119731784</c:v>
                </c:pt>
                <c:pt idx="4">
                  <c:v>0.71551430836180996</c:v>
                </c:pt>
                <c:pt idx="5">
                  <c:v>0.63813476968667526</c:v>
                </c:pt>
                <c:pt idx="6">
                  <c:v>0.69147449389712912</c:v>
                </c:pt>
                <c:pt idx="7">
                  <c:v>0.66881793082781826</c:v>
                </c:pt>
                <c:pt idx="8">
                  <c:v>0.61357508967433561</c:v>
                </c:pt>
                <c:pt idx="9">
                  <c:v>0.6294433764123244</c:v>
                </c:pt>
                <c:pt idx="10">
                  <c:v>0.60066568244830809</c:v>
                </c:pt>
                <c:pt idx="11">
                  <c:v>0.61417125928812211</c:v>
                </c:pt>
                <c:pt idx="12">
                  <c:v>0.62862359449906979</c:v>
                </c:pt>
                <c:pt idx="13">
                  <c:v>0.64604005475320936</c:v>
                </c:pt>
                <c:pt idx="14">
                  <c:v>0.69776017658753808</c:v>
                </c:pt>
                <c:pt idx="15">
                  <c:v>0.68764868713849481</c:v>
                </c:pt>
                <c:pt idx="16">
                  <c:v>0.69391824280217751</c:v>
                </c:pt>
                <c:pt idx="17">
                  <c:v>0.70771998123521962</c:v>
                </c:pt>
                <c:pt idx="18">
                  <c:v>0.71410740648722093</c:v>
                </c:pt>
                <c:pt idx="19">
                  <c:v>0.70101417403026167</c:v>
                </c:pt>
                <c:pt idx="20">
                  <c:v>0.69829102365582985</c:v>
                </c:pt>
                <c:pt idx="21">
                  <c:v>0.69384902630293588</c:v>
                </c:pt>
                <c:pt idx="22">
                  <c:v>0.70063674471515947</c:v>
                </c:pt>
                <c:pt idx="23">
                  <c:v>0.71156743048864801</c:v>
                </c:pt>
                <c:pt idx="24">
                  <c:v>0.71115999161691257</c:v>
                </c:pt>
                <c:pt idx="25">
                  <c:v>0.71382058703800488</c:v>
                </c:pt>
                <c:pt idx="26">
                  <c:v>0.72951513577410432</c:v>
                </c:pt>
                <c:pt idx="27">
                  <c:v>0.72719237012227933</c:v>
                </c:pt>
                <c:pt idx="28">
                  <c:v>0.70901363501973402</c:v>
                </c:pt>
                <c:pt idx="29">
                  <c:v>0.71446384489498715</c:v>
                </c:pt>
                <c:pt idx="30">
                  <c:v>0.72212954303124122</c:v>
                </c:pt>
                <c:pt idx="31">
                  <c:v>0.70629256800453388</c:v>
                </c:pt>
                <c:pt idx="32">
                  <c:v>0.70520164865830637</c:v>
                </c:pt>
                <c:pt idx="33">
                  <c:v>0.70282897770003339</c:v>
                </c:pt>
                <c:pt idx="34">
                  <c:v>0.70982282648196326</c:v>
                </c:pt>
                <c:pt idx="35">
                  <c:v>0.7057835080098861</c:v>
                </c:pt>
                <c:pt idx="36">
                  <c:v>0.69469531721630684</c:v>
                </c:pt>
                <c:pt idx="37">
                  <c:v>0.68573285644991488</c:v>
                </c:pt>
                <c:pt idx="38">
                  <c:v>0.68761614712448149</c:v>
                </c:pt>
                <c:pt idx="39">
                  <c:v>0.67817823469620431</c:v>
                </c:pt>
                <c:pt idx="40">
                  <c:v>0.68126526620693506</c:v>
                </c:pt>
                <c:pt idx="41">
                  <c:v>0.67594635081466969</c:v>
                </c:pt>
                <c:pt idx="42">
                  <c:v>0.67959180891786675</c:v>
                </c:pt>
                <c:pt idx="43">
                  <c:v>0.66799042801162523</c:v>
                </c:pt>
                <c:pt idx="44">
                  <c:v>0.67678182547299381</c:v>
                </c:pt>
                <c:pt idx="45">
                  <c:v>0.68267372618153832</c:v>
                </c:pt>
                <c:pt idx="46">
                  <c:v>0.67396255243460323</c:v>
                </c:pt>
                <c:pt idx="47">
                  <c:v>0.67464569311163136</c:v>
                </c:pt>
                <c:pt idx="48">
                  <c:v>0.67334564255944584</c:v>
                </c:pt>
                <c:pt idx="49">
                  <c:v>0.66502476912319575</c:v>
                </c:pt>
                <c:pt idx="50">
                  <c:v>0.67012633612216799</c:v>
                </c:pt>
                <c:pt idx="51">
                  <c:v>0.68088319198803604</c:v>
                </c:pt>
                <c:pt idx="52">
                  <c:v>0.66524783918456665</c:v>
                </c:pt>
                <c:pt idx="53">
                  <c:v>0.6666300901062564</c:v>
                </c:pt>
                <c:pt idx="54">
                  <c:v>0.68075362089092273</c:v>
                </c:pt>
                <c:pt idx="55">
                  <c:v>0.67886170314458638</c:v>
                </c:pt>
                <c:pt idx="56">
                  <c:v>0.66934006690262537</c:v>
                </c:pt>
                <c:pt idx="57">
                  <c:v>0.66833742258292683</c:v>
                </c:pt>
                <c:pt idx="58">
                  <c:v>0.66433013134393093</c:v>
                </c:pt>
                <c:pt idx="59">
                  <c:v>0.65848976532574821</c:v>
                </c:pt>
                <c:pt idx="60">
                  <c:v>0.64756616284270918</c:v>
                </c:pt>
                <c:pt idx="61">
                  <c:v>0.64087068794946767</c:v>
                </c:pt>
                <c:pt idx="62">
                  <c:v>0.63909661752149238</c:v>
                </c:pt>
                <c:pt idx="63">
                  <c:v>0.64103961221496164</c:v>
                </c:pt>
                <c:pt idx="64">
                  <c:v>0.63884028914367774</c:v>
                </c:pt>
                <c:pt idx="65">
                  <c:v>0.64434862525792602</c:v>
                </c:pt>
                <c:pt idx="66">
                  <c:v>0.64471652823889336</c:v>
                </c:pt>
                <c:pt idx="67">
                  <c:v>0.63888597138806491</c:v>
                </c:pt>
                <c:pt idx="68">
                  <c:v>0.63745383473973039</c:v>
                </c:pt>
                <c:pt idx="69">
                  <c:v>0.63729863680067267</c:v>
                </c:pt>
                <c:pt idx="70">
                  <c:v>0.62313957137790343</c:v>
                </c:pt>
                <c:pt idx="71">
                  <c:v>0.61739439890306536</c:v>
                </c:pt>
                <c:pt idx="72">
                  <c:v>0.60229500765814004</c:v>
                </c:pt>
                <c:pt idx="73">
                  <c:v>0.59709728056892319</c:v>
                </c:pt>
                <c:pt idx="74">
                  <c:v>0.60341710576512564</c:v>
                </c:pt>
                <c:pt idx="75">
                  <c:v>0.59186555857811241</c:v>
                </c:pt>
                <c:pt idx="76">
                  <c:v>0.57514848684496955</c:v>
                </c:pt>
                <c:pt idx="77">
                  <c:v>0.58058510578535905</c:v>
                </c:pt>
                <c:pt idx="78">
                  <c:v>0.58827365788452968</c:v>
                </c:pt>
                <c:pt idx="79">
                  <c:v>0.59882576800943177</c:v>
                </c:pt>
                <c:pt idx="80">
                  <c:v>0.59800387270557398</c:v>
                </c:pt>
                <c:pt idx="81">
                  <c:v>0.59931641489172593</c:v>
                </c:pt>
                <c:pt idx="82">
                  <c:v>0.59208686945178812</c:v>
                </c:pt>
                <c:pt idx="83">
                  <c:v>0.59191454632700025</c:v>
                </c:pt>
                <c:pt idx="84">
                  <c:v>0.60026070398854992</c:v>
                </c:pt>
                <c:pt idx="85">
                  <c:v>0.58581014708145596</c:v>
                </c:pt>
                <c:pt idx="86">
                  <c:v>0.58628285444501893</c:v>
                </c:pt>
                <c:pt idx="87">
                  <c:v>0.58636933438801642</c:v>
                </c:pt>
                <c:pt idx="88">
                  <c:v>0.58556733171661457</c:v>
                </c:pt>
                <c:pt idx="89">
                  <c:v>0.57694890537468413</c:v>
                </c:pt>
                <c:pt idx="90">
                  <c:v>0.57918972551547143</c:v>
                </c:pt>
                <c:pt idx="91">
                  <c:v>0.5874536746897191</c:v>
                </c:pt>
                <c:pt idx="92">
                  <c:v>0.57761693801660008</c:v>
                </c:pt>
                <c:pt idx="93">
                  <c:v>0.56735870264065469</c:v>
                </c:pt>
                <c:pt idx="94">
                  <c:v>0.57182331200096648</c:v>
                </c:pt>
                <c:pt idx="95">
                  <c:v>0.58258534127265738</c:v>
                </c:pt>
                <c:pt idx="96">
                  <c:v>0.5632417527572996</c:v>
                </c:pt>
                <c:pt idx="97">
                  <c:v>0.56497594684912456</c:v>
                </c:pt>
                <c:pt idx="98">
                  <c:v>0.57641399428695284</c:v>
                </c:pt>
                <c:pt idx="99">
                  <c:v>0.57193830841209992</c:v>
                </c:pt>
                <c:pt idx="100">
                  <c:v>0.56997970980658419</c:v>
                </c:pt>
                <c:pt idx="101">
                  <c:v>0.57912184175372861</c:v>
                </c:pt>
                <c:pt idx="102">
                  <c:v>0.58726297479725054</c:v>
                </c:pt>
                <c:pt idx="103">
                  <c:v>0.59611377193675674</c:v>
                </c:pt>
                <c:pt idx="104">
                  <c:v>0.59671109188421867</c:v>
                </c:pt>
                <c:pt idx="105">
                  <c:v>0.59881769437398769</c:v>
                </c:pt>
                <c:pt idx="106">
                  <c:v>0.61322951507431633</c:v>
                </c:pt>
                <c:pt idx="107">
                  <c:v>0.60904370338104585</c:v>
                </c:pt>
                <c:pt idx="108">
                  <c:v>0.62300115894170138</c:v>
                </c:pt>
                <c:pt idx="109">
                  <c:v>0.63246409224045785</c:v>
                </c:pt>
                <c:pt idx="110">
                  <c:v>0.62686901520300464</c:v>
                </c:pt>
                <c:pt idx="111">
                  <c:v>0.62881856535486302</c:v>
                </c:pt>
                <c:pt idx="112">
                  <c:v>0.62689219302882682</c:v>
                </c:pt>
                <c:pt idx="113">
                  <c:v>0.61965660341041529</c:v>
                </c:pt>
                <c:pt idx="114">
                  <c:v>0.62486396706841862</c:v>
                </c:pt>
                <c:pt idx="115">
                  <c:v>0.61252327829879138</c:v>
                </c:pt>
                <c:pt idx="116">
                  <c:v>0.6105822750790949</c:v>
                </c:pt>
                <c:pt idx="117">
                  <c:v>0.61184415064747144</c:v>
                </c:pt>
                <c:pt idx="118">
                  <c:v>0.60926976974870206</c:v>
                </c:pt>
                <c:pt idx="119">
                  <c:v>0.61618218799384705</c:v>
                </c:pt>
                <c:pt idx="120">
                  <c:v>0.60934165077836755</c:v>
                </c:pt>
                <c:pt idx="121">
                  <c:v>0.61525913548228439</c:v>
                </c:pt>
                <c:pt idx="122">
                  <c:v>0.61597490067583038</c:v>
                </c:pt>
                <c:pt idx="123">
                  <c:v>0.62091418672547416</c:v>
                </c:pt>
                <c:pt idx="124">
                  <c:v>0.62272707604909405</c:v>
                </c:pt>
                <c:pt idx="125">
                  <c:v>0.62490506637093135</c:v>
                </c:pt>
                <c:pt idx="126">
                  <c:v>0.62795784853822989</c:v>
                </c:pt>
                <c:pt idx="127">
                  <c:v>0.6253529556177122</c:v>
                </c:pt>
                <c:pt idx="128">
                  <c:v>0.62891795713171295</c:v>
                </c:pt>
                <c:pt idx="129">
                  <c:v>0.63320691036585253</c:v>
                </c:pt>
                <c:pt idx="130">
                  <c:v>0.63877329523196302</c:v>
                </c:pt>
                <c:pt idx="131">
                  <c:v>0.64017278168215341</c:v>
                </c:pt>
                <c:pt idx="132">
                  <c:v>0.63472019807832325</c:v>
                </c:pt>
                <c:pt idx="133">
                  <c:v>0.63825879137061126</c:v>
                </c:pt>
                <c:pt idx="134">
                  <c:v>0.63852087663749257</c:v>
                </c:pt>
                <c:pt idx="135">
                  <c:v>0.63813670967940861</c:v>
                </c:pt>
                <c:pt idx="136">
                  <c:v>0.63430365136807165</c:v>
                </c:pt>
                <c:pt idx="137">
                  <c:v>0.63567763701906022</c:v>
                </c:pt>
                <c:pt idx="138">
                  <c:v>0.635978200013539</c:v>
                </c:pt>
                <c:pt idx="139">
                  <c:v>0.63951305576708217</c:v>
                </c:pt>
                <c:pt idx="140">
                  <c:v>0.63672475877073975</c:v>
                </c:pt>
                <c:pt idx="141">
                  <c:v>0.63801665681252073</c:v>
                </c:pt>
                <c:pt idx="142">
                  <c:v>0.64288139611917783</c:v>
                </c:pt>
                <c:pt idx="143">
                  <c:v>0.64650722584861919</c:v>
                </c:pt>
                <c:pt idx="144">
                  <c:v>0.65320490843666845</c:v>
                </c:pt>
                <c:pt idx="145">
                  <c:v>0.65959372012987749</c:v>
                </c:pt>
                <c:pt idx="146">
                  <c:v>0.66224911434863754</c:v>
                </c:pt>
                <c:pt idx="147">
                  <c:v>0.65732005325785259</c:v>
                </c:pt>
                <c:pt idx="148">
                  <c:v>0.67093321469671374</c:v>
                </c:pt>
                <c:pt idx="149">
                  <c:v>0.67819115819265108</c:v>
                </c:pt>
                <c:pt idx="150">
                  <c:v>0.68085065957014901</c:v>
                </c:pt>
                <c:pt idx="151">
                  <c:v>0.67897280634048063</c:v>
                </c:pt>
                <c:pt idx="152">
                  <c:v>0.68901250931034796</c:v>
                </c:pt>
                <c:pt idx="153">
                  <c:v>0.69841122419425006</c:v>
                </c:pt>
                <c:pt idx="154">
                  <c:v>0.69105701536744235</c:v>
                </c:pt>
                <c:pt idx="155">
                  <c:v>0.69210035298886452</c:v>
                </c:pt>
                <c:pt idx="156">
                  <c:v>0.69822088257634296</c:v>
                </c:pt>
                <c:pt idx="157">
                  <c:v>0.69599973419841954</c:v>
                </c:pt>
                <c:pt idx="158">
                  <c:v>0.69555942004966254</c:v>
                </c:pt>
                <c:pt idx="159">
                  <c:v>0.69764834759029415</c:v>
                </c:pt>
                <c:pt idx="160">
                  <c:v>0.70431354599588925</c:v>
                </c:pt>
                <c:pt idx="161">
                  <c:v>0.70181724883501684</c:v>
                </c:pt>
                <c:pt idx="162">
                  <c:v>0.70666484607290203</c:v>
                </c:pt>
                <c:pt idx="163">
                  <c:v>0.71813942193583791</c:v>
                </c:pt>
                <c:pt idx="164">
                  <c:v>0.72416245550290193</c:v>
                </c:pt>
                <c:pt idx="165">
                  <c:v>0.72606104515595959</c:v>
                </c:pt>
                <c:pt idx="166">
                  <c:v>0.71857677090788707</c:v>
                </c:pt>
                <c:pt idx="167">
                  <c:v>0.72747919689714946</c:v>
                </c:pt>
                <c:pt idx="168">
                  <c:v>0.70997724293783637</c:v>
                </c:pt>
                <c:pt idx="169">
                  <c:v>0.71564696674771511</c:v>
                </c:pt>
                <c:pt idx="170">
                  <c:v>0.7098322018674923</c:v>
                </c:pt>
                <c:pt idx="171">
                  <c:v>0.70101663602563791</c:v>
                </c:pt>
                <c:pt idx="172">
                  <c:v>0.71472351171003889</c:v>
                </c:pt>
                <c:pt idx="173">
                  <c:v>0.70769301830924092</c:v>
                </c:pt>
                <c:pt idx="174">
                  <c:v>0.71558939504132979</c:v>
                </c:pt>
                <c:pt idx="175">
                  <c:v>0.71895058570727155</c:v>
                </c:pt>
                <c:pt idx="176">
                  <c:v>0.71610760373217441</c:v>
                </c:pt>
                <c:pt idx="177">
                  <c:v>0.71985649497159621</c:v>
                </c:pt>
                <c:pt idx="178">
                  <c:v>0.71744461274778193</c:v>
                </c:pt>
                <c:pt idx="179">
                  <c:v>0.7133641805059564</c:v>
                </c:pt>
                <c:pt idx="180">
                  <c:v>0.70671512374934287</c:v>
                </c:pt>
                <c:pt idx="181">
                  <c:v>0.70402663035139357</c:v>
                </c:pt>
                <c:pt idx="182">
                  <c:v>0.70779462706300844</c:v>
                </c:pt>
                <c:pt idx="183">
                  <c:v>0.70268811910382178</c:v>
                </c:pt>
                <c:pt idx="184">
                  <c:v>0.70348717004314987</c:v>
                </c:pt>
                <c:pt idx="185">
                  <c:v>0.70531921756833238</c:v>
                </c:pt>
                <c:pt idx="186">
                  <c:v>0.70574427670106799</c:v>
                </c:pt>
                <c:pt idx="187">
                  <c:v>0.70632866167320141</c:v>
                </c:pt>
                <c:pt idx="188">
                  <c:v>0.70018316442343986</c:v>
                </c:pt>
                <c:pt idx="189">
                  <c:v>0.70520070369993593</c:v>
                </c:pt>
                <c:pt idx="190">
                  <c:v>0.70211351327179472</c:v>
                </c:pt>
                <c:pt idx="191">
                  <c:v>0.69835162535288486</c:v>
                </c:pt>
                <c:pt idx="192">
                  <c:v>0.70471969470982498</c:v>
                </c:pt>
                <c:pt idx="193">
                  <c:v>0.70260660387955576</c:v>
                </c:pt>
                <c:pt idx="194">
                  <c:v>0.68915114736927596</c:v>
                </c:pt>
                <c:pt idx="195">
                  <c:v>0.68866914064036377</c:v>
                </c:pt>
                <c:pt idx="196">
                  <c:v>0.68070882168798541</c:v>
                </c:pt>
                <c:pt idx="197">
                  <c:v>0.68166216258395074</c:v>
                </c:pt>
                <c:pt idx="198">
                  <c:v>0.67544085307574109</c:v>
                </c:pt>
                <c:pt idx="199">
                  <c:v>0.68253994741097324</c:v>
                </c:pt>
                <c:pt idx="200">
                  <c:v>0.67547490862272919</c:v>
                </c:pt>
                <c:pt idx="201">
                  <c:v>0.67458106748251978</c:v>
                </c:pt>
                <c:pt idx="202">
                  <c:v>0.67882353997642009</c:v>
                </c:pt>
                <c:pt idx="203">
                  <c:v>0.68109862674242527</c:v>
                </c:pt>
                <c:pt idx="204">
                  <c:v>0.6777506094160155</c:v>
                </c:pt>
                <c:pt idx="205">
                  <c:v>0.6830007540458839</c:v>
                </c:pt>
                <c:pt idx="206">
                  <c:v>0.67701458589235552</c:v>
                </c:pt>
                <c:pt idx="207">
                  <c:v>0.68281926844300522</c:v>
                </c:pt>
                <c:pt idx="208">
                  <c:v>0.69278200640611087</c:v>
                </c:pt>
                <c:pt idx="209">
                  <c:v>0.69206105850382715</c:v>
                </c:pt>
                <c:pt idx="210">
                  <c:v>0.6832990614188782</c:v>
                </c:pt>
                <c:pt idx="211">
                  <c:v>0.69433523904467764</c:v>
                </c:pt>
                <c:pt idx="212">
                  <c:v>0.69438204974896411</c:v>
                </c:pt>
                <c:pt idx="213">
                  <c:v>0.68746804316729859</c:v>
                </c:pt>
                <c:pt idx="214">
                  <c:v>0.68546370688313241</c:v>
                </c:pt>
                <c:pt idx="215">
                  <c:v>0.69473499646594949</c:v>
                </c:pt>
                <c:pt idx="216">
                  <c:v>0.69272043887255663</c:v>
                </c:pt>
                <c:pt idx="217">
                  <c:v>0.69102724475785671</c:v>
                </c:pt>
                <c:pt idx="218">
                  <c:v>0.70151217550652778</c:v>
                </c:pt>
                <c:pt idx="219">
                  <c:v>0.70883732388392384</c:v>
                </c:pt>
                <c:pt idx="220">
                  <c:v>0.70245047299773633</c:v>
                </c:pt>
                <c:pt idx="221">
                  <c:v>0.70539923651993752</c:v>
                </c:pt>
                <c:pt idx="222">
                  <c:v>0.7021139943574376</c:v>
                </c:pt>
                <c:pt idx="223">
                  <c:v>0.70050694790299806</c:v>
                </c:pt>
                <c:pt idx="224">
                  <c:v>0.69939569755958386</c:v>
                </c:pt>
                <c:pt idx="225">
                  <c:v>0.69885541265232753</c:v>
                </c:pt>
                <c:pt idx="226">
                  <c:v>0.70240228987095998</c:v>
                </c:pt>
                <c:pt idx="227">
                  <c:v>0.70060213723159226</c:v>
                </c:pt>
                <c:pt idx="228">
                  <c:v>0.70358569455461328</c:v>
                </c:pt>
                <c:pt idx="229">
                  <c:v>0.70582959215021468</c:v>
                </c:pt>
                <c:pt idx="230">
                  <c:v>0.70663182207118025</c:v>
                </c:pt>
                <c:pt idx="231">
                  <c:v>0.71106202361625515</c:v>
                </c:pt>
                <c:pt idx="232">
                  <c:v>0.71240990311661856</c:v>
                </c:pt>
                <c:pt idx="233">
                  <c:v>0.71585553585877537</c:v>
                </c:pt>
                <c:pt idx="234">
                  <c:v>0.72004853553860604</c:v>
                </c:pt>
                <c:pt idx="235">
                  <c:v>0.72617367452428616</c:v>
                </c:pt>
                <c:pt idx="236">
                  <c:v>0.7249958393996716</c:v>
                </c:pt>
                <c:pt idx="237">
                  <c:v>0.72296179075800571</c:v>
                </c:pt>
                <c:pt idx="238">
                  <c:v>0.72745586853569544</c:v>
                </c:pt>
                <c:pt idx="239">
                  <c:v>0.73303768006314629</c:v>
                </c:pt>
                <c:pt idx="240">
                  <c:v>0.73022874279194683</c:v>
                </c:pt>
                <c:pt idx="241">
                  <c:v>0.72648562522610172</c:v>
                </c:pt>
                <c:pt idx="242">
                  <c:v>0.73407009554538272</c:v>
                </c:pt>
                <c:pt idx="243">
                  <c:v>0.73515115227407968</c:v>
                </c:pt>
                <c:pt idx="244">
                  <c:v>0.73396842071716284</c:v>
                </c:pt>
                <c:pt idx="245">
                  <c:v>0.73502664755199831</c:v>
                </c:pt>
                <c:pt idx="246">
                  <c:v>0.73414976928030362</c:v>
                </c:pt>
                <c:pt idx="247">
                  <c:v>0.73098457442878106</c:v>
                </c:pt>
                <c:pt idx="248">
                  <c:v>0.73724575368704748</c:v>
                </c:pt>
                <c:pt idx="249">
                  <c:v>0.74198853665589581</c:v>
                </c:pt>
                <c:pt idx="250">
                  <c:v>0.73798400978081513</c:v>
                </c:pt>
                <c:pt idx="251">
                  <c:v>0.75274548458911028</c:v>
                </c:pt>
                <c:pt idx="252">
                  <c:v>0.7593428030225855</c:v>
                </c:pt>
                <c:pt idx="253">
                  <c:v>0.75625130544408026</c:v>
                </c:pt>
                <c:pt idx="254">
                  <c:v>0.76287450746070018</c:v>
                </c:pt>
                <c:pt idx="255">
                  <c:v>0.76754251186409472</c:v>
                </c:pt>
                <c:pt idx="256">
                  <c:v>0.77087885655145383</c:v>
                </c:pt>
                <c:pt idx="257">
                  <c:v>0.77631329283162176</c:v>
                </c:pt>
                <c:pt idx="258">
                  <c:v>0.78636531856382774</c:v>
                </c:pt>
                <c:pt idx="259">
                  <c:v>0.7816383240876954</c:v>
                </c:pt>
                <c:pt idx="260">
                  <c:v>0.7699344170882354</c:v>
                </c:pt>
                <c:pt idx="261">
                  <c:v>0.78670127436613468</c:v>
                </c:pt>
                <c:pt idx="262">
                  <c:v>0.77408897957621736</c:v>
                </c:pt>
                <c:pt idx="263">
                  <c:v>0.76379729503892169</c:v>
                </c:pt>
                <c:pt idx="264">
                  <c:v>0.75860012666623389</c:v>
                </c:pt>
                <c:pt idx="265">
                  <c:v>0.76540000067245972</c:v>
                </c:pt>
                <c:pt idx="266">
                  <c:v>0.76984516261330604</c:v>
                </c:pt>
                <c:pt idx="267">
                  <c:v>0.76898023978366781</c:v>
                </c:pt>
                <c:pt idx="268">
                  <c:v>0.75803450786121418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9-4FCE-B7F6-D21A87A78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50560"/>
        <c:axId val="148852096"/>
      </c:lineChart>
      <c:catAx>
        <c:axId val="14885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852096"/>
        <c:crosses val="autoZero"/>
        <c:auto val="1"/>
        <c:lblAlgn val="ctr"/>
        <c:lblOffset val="100"/>
        <c:noMultiLvlLbl val="0"/>
      </c:catAx>
      <c:valAx>
        <c:axId val="1488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85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433386</xdr:colOff>
      <xdr:row>17</xdr:row>
      <xdr:rowOff>9524</xdr:rowOff>
    </xdr:from>
    <xdr:to>
      <xdr:col>10</xdr:col>
      <xdr:colOff>95249</xdr:colOff>
      <xdr:row>36</xdr:row>
      <xdr:rowOff>76199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661987</xdr:colOff>
      <xdr:row>19</xdr:row>
      <xdr:rowOff>152400</xdr:rowOff>
    </xdr:from>
    <xdr:to>
      <xdr:col>12</xdr:col>
      <xdr:colOff>219075</xdr:colOff>
      <xdr:row>43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opLeftCell="A7" workbookViewId="0">
      <selection activeCell="A7" sqref="A1:XFD1048576"/>
    </sheetView>
  </sheetViews>
  <sheetFormatPr baseColWidth="10" defaultColWidth="8.83203125" defaultRowHeight="15" x14ac:dyDescent="0.2"/>
  <cols>
    <col min="2" max="2" width="10" bestFit="1" customWidth="1"/>
    <col min="3" max="3" width="15.5" bestFit="1" customWidth="1"/>
    <col min="4" max="4" width="15" bestFit="1" customWidth="1"/>
    <col min="5" max="5" width="6.83203125" bestFit="1" customWidth="1"/>
    <col min="6" max="6" width="10.1640625" bestFit="1" customWidth="1"/>
    <col min="7" max="7" width="15.83203125" bestFit="1" customWidth="1"/>
    <col min="8" max="8" width="12.6640625" bestFit="1" customWidth="1"/>
    <col min="9" max="9" width="10" bestFit="1" customWidth="1"/>
  </cols>
  <sheetData>
    <row r="1" spans="1:9" ht="16" x14ac:dyDescent="0.2">
      <c r="A1" s="24" t="s">
        <v>9</v>
      </c>
      <c r="B1" s="24"/>
      <c r="C1" s="24"/>
      <c r="D1" s="24"/>
      <c r="E1" s="24"/>
      <c r="F1" s="24"/>
      <c r="G1" s="24"/>
      <c r="H1" s="24"/>
      <c r="I1" s="24"/>
    </row>
    <row r="2" spans="1:9" x14ac:dyDescent="0.2">
      <c r="A2" s="1"/>
      <c r="B2" s="1"/>
      <c r="C2" s="1"/>
      <c r="D2" s="1"/>
      <c r="E2" s="1"/>
      <c r="F2" s="1"/>
      <c r="G2" s="1"/>
      <c r="H2" s="1"/>
      <c r="I2" s="1"/>
    </row>
    <row r="3" spans="1:9" x14ac:dyDescent="0.2">
      <c r="C3" t="s">
        <v>3</v>
      </c>
      <c r="D3" t="s">
        <v>4</v>
      </c>
      <c r="E3" t="s">
        <v>6</v>
      </c>
      <c r="F3" t="s">
        <v>5</v>
      </c>
      <c r="G3" t="s">
        <v>8</v>
      </c>
      <c r="H3" t="s">
        <v>7</v>
      </c>
      <c r="I3" t="s">
        <v>10</v>
      </c>
    </row>
    <row r="4" spans="1:9" x14ac:dyDescent="0.2">
      <c r="B4" t="s">
        <v>0</v>
      </c>
      <c r="C4">
        <v>0.5</v>
      </c>
      <c r="D4" s="6">
        <v>0.1</v>
      </c>
      <c r="E4">
        <f>C4*D4</f>
        <v>0.05</v>
      </c>
    </row>
    <row r="5" spans="1:9" x14ac:dyDescent="0.2">
      <c r="B5" t="s">
        <v>1</v>
      </c>
      <c r="C5">
        <v>0.5</v>
      </c>
      <c r="D5" s="6">
        <v>1</v>
      </c>
      <c r="E5">
        <f t="shared" ref="E5:E6" si="0">C5*D5</f>
        <v>0.5</v>
      </c>
      <c r="F5">
        <f>SUM(E4:E6)</f>
        <v>1.05</v>
      </c>
      <c r="G5">
        <f>TANH(F5)</f>
        <v>0.78180635760877404</v>
      </c>
      <c r="H5" s="6">
        <v>0.5</v>
      </c>
      <c r="I5">
        <f>G5*H5</f>
        <v>0.39090317880438702</v>
      </c>
    </row>
    <row r="6" spans="1:9" x14ac:dyDescent="0.2">
      <c r="B6" t="s">
        <v>2</v>
      </c>
      <c r="C6">
        <v>0.1</v>
      </c>
      <c r="D6" s="6">
        <v>5</v>
      </c>
      <c r="E6">
        <f t="shared" si="0"/>
        <v>0.5</v>
      </c>
    </row>
    <row r="8" spans="1:9" ht="16" x14ac:dyDescent="0.2">
      <c r="A8" s="24" t="s">
        <v>11</v>
      </c>
      <c r="B8" s="24"/>
      <c r="C8" s="24"/>
      <c r="D8" s="24"/>
      <c r="E8" s="24"/>
      <c r="F8" s="24"/>
      <c r="G8" s="24"/>
      <c r="H8" s="24"/>
      <c r="I8" s="24"/>
    </row>
    <row r="9" spans="1:9" x14ac:dyDescent="0.2">
      <c r="D9" t="s">
        <v>4</v>
      </c>
    </row>
    <row r="10" spans="1:9" x14ac:dyDescent="0.2">
      <c r="B10" t="s">
        <v>13</v>
      </c>
      <c r="C10">
        <v>0.5</v>
      </c>
      <c r="D10" s="6">
        <v>0.1</v>
      </c>
    </row>
    <row r="11" spans="1:9" x14ac:dyDescent="0.2">
      <c r="B11" t="s">
        <v>14</v>
      </c>
      <c r="C11">
        <v>0.5</v>
      </c>
      <c r="D11" s="6">
        <v>1</v>
      </c>
      <c r="F11" s="26" t="s">
        <v>23</v>
      </c>
      <c r="G11" s="26"/>
    </row>
    <row r="12" spans="1:9" x14ac:dyDescent="0.2">
      <c r="B12" t="s">
        <v>15</v>
      </c>
      <c r="C12">
        <v>0.1</v>
      </c>
      <c r="D12" s="6">
        <v>5</v>
      </c>
      <c r="F12" s="3" t="s">
        <v>16</v>
      </c>
      <c r="G12" s="4">
        <f>TANH(SUM(C10*D10,C11*D11,C12*D12))*D13</f>
        <v>0.39090317880438702</v>
      </c>
    </row>
    <row r="13" spans="1:9" x14ac:dyDescent="0.2">
      <c r="B13" s="25" t="s">
        <v>12</v>
      </c>
      <c r="C13" s="25"/>
      <c r="D13" s="6">
        <v>0.5</v>
      </c>
    </row>
    <row r="14" spans="1:9" ht="16" x14ac:dyDescent="0.2">
      <c r="F14" s="12" t="s">
        <v>37</v>
      </c>
    </row>
    <row r="16" spans="1:9" ht="16" x14ac:dyDescent="0.2">
      <c r="A16" s="24" t="s">
        <v>17</v>
      </c>
      <c r="B16" s="24"/>
      <c r="C16" s="24"/>
      <c r="D16" s="24"/>
      <c r="E16" s="24"/>
      <c r="F16" s="24"/>
      <c r="G16" s="24"/>
      <c r="H16" s="24"/>
      <c r="I16" s="24"/>
    </row>
    <row r="17" spans="1:2" x14ac:dyDescent="0.2">
      <c r="A17" t="s">
        <v>18</v>
      </c>
    </row>
    <row r="18" spans="1:2" x14ac:dyDescent="0.2">
      <c r="A18" s="3" t="s">
        <v>19</v>
      </c>
      <c r="B18">
        <v>1</v>
      </c>
    </row>
    <row r="19" spans="1:2" x14ac:dyDescent="0.2">
      <c r="A19" s="3" t="s">
        <v>20</v>
      </c>
      <c r="B19">
        <v>1</v>
      </c>
    </row>
    <row r="20" spans="1:2" x14ac:dyDescent="0.2">
      <c r="A20" s="3" t="s">
        <v>21</v>
      </c>
      <c r="B20">
        <v>1</v>
      </c>
    </row>
    <row r="21" spans="1:2" x14ac:dyDescent="0.2">
      <c r="A21" s="3" t="s">
        <v>22</v>
      </c>
      <c r="B21">
        <v>1</v>
      </c>
    </row>
    <row r="23" spans="1:2" x14ac:dyDescent="0.2">
      <c r="A23" s="1" t="s">
        <v>6</v>
      </c>
      <c r="B23" s="1" t="s">
        <v>10</v>
      </c>
    </row>
    <row r="24" spans="1:2" x14ac:dyDescent="0.2">
      <c r="A24">
        <v>-1</v>
      </c>
      <c r="B24">
        <f>$B$21*TANH(SUM(A24*$B$18,A24*$B$19,A24*$B$20))</f>
        <v>-0.99505475368673058</v>
      </c>
    </row>
    <row r="25" spans="1:2" x14ac:dyDescent="0.2">
      <c r="A25">
        <f>A24+0.05</f>
        <v>-0.95</v>
      </c>
      <c r="B25">
        <f t="shared" ref="B25:B64" si="1">$B$21*TANH(SUM(A25*$B$18,A25*$B$19,A25*$B$20))</f>
        <v>-0.99333038538517326</v>
      </c>
    </row>
    <row r="26" spans="1:2" x14ac:dyDescent="0.2">
      <c r="A26">
        <f t="shared" ref="A26:A64" si="2">A25+0.05</f>
        <v>-0.89999999999999991</v>
      </c>
      <c r="B26">
        <f t="shared" si="1"/>
        <v>-0.99100745367811749</v>
      </c>
    </row>
    <row r="27" spans="1:2" x14ac:dyDescent="0.2">
      <c r="A27">
        <f t="shared" si="2"/>
        <v>-0.84999999999999987</v>
      </c>
      <c r="B27">
        <f t="shared" si="1"/>
        <v>-0.98788039701683161</v>
      </c>
    </row>
    <row r="28" spans="1:2" x14ac:dyDescent="0.2">
      <c r="A28">
        <f t="shared" si="2"/>
        <v>-0.79999999999999982</v>
      </c>
      <c r="B28">
        <f t="shared" si="1"/>
        <v>-0.98367485769368002</v>
      </c>
    </row>
    <row r="29" spans="1:2" x14ac:dyDescent="0.2">
      <c r="A29">
        <f t="shared" si="2"/>
        <v>-0.74999999999999978</v>
      </c>
      <c r="B29">
        <f t="shared" si="1"/>
        <v>-0.97802611473881362</v>
      </c>
    </row>
    <row r="30" spans="1:2" x14ac:dyDescent="0.2">
      <c r="A30">
        <f t="shared" si="2"/>
        <v>-0.69999999999999973</v>
      </c>
      <c r="B30">
        <f t="shared" si="1"/>
        <v>-0.97045193661345408</v>
      </c>
    </row>
    <row r="31" spans="1:2" x14ac:dyDescent="0.2">
      <c r="A31">
        <f t="shared" si="2"/>
        <v>-0.64999999999999969</v>
      </c>
      <c r="B31">
        <f t="shared" si="1"/>
        <v>-0.96031938853184484</v>
      </c>
    </row>
    <row r="32" spans="1:2" x14ac:dyDescent="0.2">
      <c r="A32">
        <f t="shared" si="2"/>
        <v>-0.59999999999999964</v>
      </c>
      <c r="B32">
        <f t="shared" si="1"/>
        <v>-0.94680601284626809</v>
      </c>
    </row>
    <row r="33" spans="1:2" x14ac:dyDescent="0.2">
      <c r="A33">
        <f t="shared" si="2"/>
        <v>-0.5499999999999996</v>
      </c>
      <c r="B33">
        <f t="shared" si="1"/>
        <v>-0.92885762145472739</v>
      </c>
    </row>
    <row r="34" spans="1:2" x14ac:dyDescent="0.2">
      <c r="A34">
        <f t="shared" si="2"/>
        <v>-0.49999999999999961</v>
      </c>
      <c r="B34">
        <f t="shared" si="1"/>
        <v>-0.90514825364486629</v>
      </c>
    </row>
    <row r="35" spans="1:2" x14ac:dyDescent="0.2">
      <c r="A35">
        <f t="shared" si="2"/>
        <v>-0.44999999999999962</v>
      </c>
      <c r="B35">
        <f t="shared" si="1"/>
        <v>-0.87405328788600667</v>
      </c>
    </row>
    <row r="36" spans="1:2" x14ac:dyDescent="0.2">
      <c r="A36">
        <f t="shared" si="2"/>
        <v>-0.39999999999999963</v>
      </c>
      <c r="B36">
        <f t="shared" si="1"/>
        <v>-0.83365460701215477</v>
      </c>
    </row>
    <row r="37" spans="1:2" x14ac:dyDescent="0.2">
      <c r="A37">
        <f t="shared" si="2"/>
        <v>-0.34999999999999964</v>
      </c>
      <c r="B37">
        <f t="shared" si="1"/>
        <v>-0.78180635760877359</v>
      </c>
    </row>
    <row r="38" spans="1:2" x14ac:dyDescent="0.2">
      <c r="A38">
        <f t="shared" si="2"/>
        <v>-0.29999999999999966</v>
      </c>
      <c r="B38">
        <f t="shared" si="1"/>
        <v>-0.71629787019902413</v>
      </c>
    </row>
    <row r="39" spans="1:2" x14ac:dyDescent="0.2">
      <c r="A39">
        <f t="shared" si="2"/>
        <v>-0.24999999999999967</v>
      </c>
      <c r="B39">
        <f t="shared" si="1"/>
        <v>-0.63514895238728664</v>
      </c>
    </row>
    <row r="40" spans="1:2" x14ac:dyDescent="0.2">
      <c r="A40">
        <f t="shared" si="2"/>
        <v>-0.19999999999999968</v>
      </c>
      <c r="B40">
        <f t="shared" si="1"/>
        <v>-0.53704956699803441</v>
      </c>
    </row>
    <row r="41" spans="1:2" x14ac:dyDescent="0.2">
      <c r="A41">
        <f t="shared" si="2"/>
        <v>-0.14999999999999969</v>
      </c>
      <c r="B41">
        <f t="shared" si="1"/>
        <v>-0.42189900525000718</v>
      </c>
    </row>
    <row r="42" spans="1:2" x14ac:dyDescent="0.2">
      <c r="A42">
        <f t="shared" si="2"/>
        <v>-9.9999999999999686E-2</v>
      </c>
      <c r="B42">
        <f t="shared" si="1"/>
        <v>-0.29131261245159001</v>
      </c>
    </row>
    <row r="43" spans="1:2" x14ac:dyDescent="0.2">
      <c r="A43">
        <f t="shared" si="2"/>
        <v>-4.9999999999999684E-2</v>
      </c>
      <c r="B43">
        <f t="shared" si="1"/>
        <v>-0.14888503362331704</v>
      </c>
    </row>
    <row r="44" spans="1:2" x14ac:dyDescent="0.2">
      <c r="A44">
        <f t="shared" si="2"/>
        <v>3.1918911957973251E-16</v>
      </c>
      <c r="B44">
        <f t="shared" si="1"/>
        <v>9.5756735873919752E-16</v>
      </c>
    </row>
    <row r="45" spans="1:2" x14ac:dyDescent="0.2">
      <c r="A45">
        <f t="shared" si="2"/>
        <v>5.0000000000000322E-2</v>
      </c>
      <c r="B45">
        <f t="shared" si="1"/>
        <v>0.1488850336233189</v>
      </c>
    </row>
    <row r="46" spans="1:2" x14ac:dyDescent="0.2">
      <c r="A46">
        <f t="shared" si="2"/>
        <v>0.10000000000000032</v>
      </c>
      <c r="B46">
        <f t="shared" si="1"/>
        <v>0.29131261245159179</v>
      </c>
    </row>
    <row r="47" spans="1:2" x14ac:dyDescent="0.2">
      <c r="A47">
        <f t="shared" si="2"/>
        <v>0.15000000000000033</v>
      </c>
      <c r="B47">
        <f t="shared" si="1"/>
        <v>0.42189900525000867</v>
      </c>
    </row>
    <row r="48" spans="1:2" x14ac:dyDescent="0.2">
      <c r="A48">
        <f t="shared" si="2"/>
        <v>0.20000000000000034</v>
      </c>
      <c r="B48">
        <f t="shared" si="1"/>
        <v>0.53704956699803597</v>
      </c>
    </row>
    <row r="49" spans="1:2" x14ac:dyDescent="0.2">
      <c r="A49">
        <f t="shared" si="2"/>
        <v>0.25000000000000033</v>
      </c>
      <c r="B49">
        <f t="shared" si="1"/>
        <v>0.63514895238728797</v>
      </c>
    </row>
    <row r="50" spans="1:2" x14ac:dyDescent="0.2">
      <c r="A50">
        <f t="shared" si="2"/>
        <v>0.30000000000000032</v>
      </c>
      <c r="B50">
        <f t="shared" si="1"/>
        <v>0.71629787019902491</v>
      </c>
    </row>
    <row r="51" spans="1:2" x14ac:dyDescent="0.2">
      <c r="A51">
        <f t="shared" si="2"/>
        <v>0.35000000000000031</v>
      </c>
      <c r="B51">
        <f t="shared" si="1"/>
        <v>0.78180635760877448</v>
      </c>
    </row>
    <row r="52" spans="1:2" x14ac:dyDescent="0.2">
      <c r="A52">
        <f t="shared" si="2"/>
        <v>0.4000000000000003</v>
      </c>
      <c r="B52">
        <f t="shared" si="1"/>
        <v>0.83365460701215555</v>
      </c>
    </row>
    <row r="53" spans="1:2" x14ac:dyDescent="0.2">
      <c r="A53">
        <f t="shared" si="2"/>
        <v>0.45000000000000029</v>
      </c>
      <c r="B53">
        <f t="shared" si="1"/>
        <v>0.87405328788600711</v>
      </c>
    </row>
    <row r="54" spans="1:2" x14ac:dyDescent="0.2">
      <c r="A54">
        <f>A53+0.05</f>
        <v>0.50000000000000033</v>
      </c>
      <c r="B54">
        <f t="shared" si="1"/>
        <v>0.90514825364486651</v>
      </c>
    </row>
    <row r="55" spans="1:2" x14ac:dyDescent="0.2">
      <c r="A55">
        <f t="shared" si="2"/>
        <v>0.55000000000000038</v>
      </c>
      <c r="B55">
        <f t="shared" si="1"/>
        <v>0.92885762145472794</v>
      </c>
    </row>
    <row r="56" spans="1:2" x14ac:dyDescent="0.2">
      <c r="A56">
        <f t="shared" si="2"/>
        <v>0.60000000000000042</v>
      </c>
      <c r="B56">
        <f t="shared" si="1"/>
        <v>0.94680601284626853</v>
      </c>
    </row>
    <row r="57" spans="1:2" x14ac:dyDescent="0.2">
      <c r="A57">
        <f t="shared" si="2"/>
        <v>0.65000000000000047</v>
      </c>
      <c r="B57">
        <f t="shared" si="1"/>
        <v>0.96031938853184518</v>
      </c>
    </row>
    <row r="58" spans="1:2" x14ac:dyDescent="0.2">
      <c r="A58">
        <f t="shared" si="2"/>
        <v>0.70000000000000051</v>
      </c>
      <c r="B58">
        <f t="shared" si="1"/>
        <v>0.97045193661345408</v>
      </c>
    </row>
    <row r="59" spans="1:2" x14ac:dyDescent="0.2">
      <c r="A59">
        <f t="shared" si="2"/>
        <v>0.75000000000000056</v>
      </c>
      <c r="B59">
        <f t="shared" si="1"/>
        <v>0.97802611473881362</v>
      </c>
    </row>
    <row r="60" spans="1:2" x14ac:dyDescent="0.2">
      <c r="A60">
        <f t="shared" si="2"/>
        <v>0.8000000000000006</v>
      </c>
      <c r="B60">
        <f t="shared" si="1"/>
        <v>0.98367485769368046</v>
      </c>
    </row>
    <row r="61" spans="1:2" x14ac:dyDescent="0.2">
      <c r="A61">
        <f t="shared" si="2"/>
        <v>0.85000000000000064</v>
      </c>
      <c r="B61">
        <f t="shared" si="1"/>
        <v>0.98788039701683172</v>
      </c>
    </row>
    <row r="62" spans="1:2" x14ac:dyDescent="0.2">
      <c r="A62">
        <f t="shared" si="2"/>
        <v>0.90000000000000069</v>
      </c>
      <c r="B62">
        <f t="shared" si="1"/>
        <v>0.99100745367811782</v>
      </c>
    </row>
    <row r="63" spans="1:2" x14ac:dyDescent="0.2">
      <c r="A63">
        <f t="shared" si="2"/>
        <v>0.95000000000000073</v>
      </c>
      <c r="B63">
        <f t="shared" si="1"/>
        <v>0.99333038538517326</v>
      </c>
    </row>
    <row r="64" spans="1:2" x14ac:dyDescent="0.2">
      <c r="A64">
        <f t="shared" si="2"/>
        <v>1.0000000000000007</v>
      </c>
      <c r="B64">
        <f t="shared" si="1"/>
        <v>0.99505475368673058</v>
      </c>
    </row>
  </sheetData>
  <mergeCells count="5">
    <mergeCell ref="A1:I1"/>
    <mergeCell ref="A8:I8"/>
    <mergeCell ref="B13:C13"/>
    <mergeCell ref="A16:I16"/>
    <mergeCell ref="F11:G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5" bestFit="1" customWidth="1"/>
    <col min="4" max="4" width="15" bestFit="1" customWidth="1"/>
    <col min="5" max="5" width="11.5" bestFit="1" customWidth="1"/>
    <col min="6" max="6" width="14.6640625" bestFit="1" customWidth="1"/>
    <col min="7" max="7" width="25.1640625" bestFit="1" customWidth="1"/>
    <col min="8" max="8" width="15" bestFit="1" customWidth="1"/>
    <col min="9" max="9" width="10.1640625" bestFit="1" customWidth="1"/>
    <col min="10" max="10" width="14.6640625" bestFit="1" customWidth="1"/>
    <col min="11" max="11" width="23.5" bestFit="1" customWidth="1"/>
  </cols>
  <sheetData>
    <row r="1" spans="1:12" ht="16" x14ac:dyDescent="0.2">
      <c r="A1" s="24" t="s">
        <v>31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3" spans="1:12" x14ac:dyDescent="0.2">
      <c r="A3" t="s">
        <v>26</v>
      </c>
      <c r="B3" t="s">
        <v>29</v>
      </c>
      <c r="C3" t="s">
        <v>6</v>
      </c>
      <c r="D3" t="s">
        <v>4</v>
      </c>
      <c r="E3" t="s">
        <v>27</v>
      </c>
      <c r="F3" t="s">
        <v>8</v>
      </c>
      <c r="G3" t="s">
        <v>25</v>
      </c>
      <c r="H3" t="s">
        <v>28</v>
      </c>
      <c r="I3" t="s">
        <v>5</v>
      </c>
      <c r="J3" t="s">
        <v>8</v>
      </c>
      <c r="K3" t="s">
        <v>30</v>
      </c>
      <c r="L3" t="s">
        <v>10</v>
      </c>
    </row>
    <row r="4" spans="1:12" x14ac:dyDescent="0.2">
      <c r="B4" s="5">
        <v>1</v>
      </c>
      <c r="C4" s="5">
        <v>1</v>
      </c>
      <c r="D4" s="6">
        <v>1</v>
      </c>
    </row>
    <row r="5" spans="1:12" x14ac:dyDescent="0.2">
      <c r="A5" s="7">
        <v>1</v>
      </c>
      <c r="B5" s="5">
        <v>2</v>
      </c>
      <c r="C5" s="5">
        <v>1</v>
      </c>
      <c r="D5" s="6">
        <v>1</v>
      </c>
      <c r="E5" s="8">
        <f>SUM(C4*D4,C5*D5,C6*D6)</f>
        <v>3</v>
      </c>
      <c r="F5" s="5">
        <f>TANH(E5)</f>
        <v>0.99505475368673058</v>
      </c>
      <c r="G5" s="6">
        <v>1</v>
      </c>
      <c r="H5" s="5">
        <f>F5*G5</f>
        <v>0.99505475368673058</v>
      </c>
    </row>
    <row r="6" spans="1:12" x14ac:dyDescent="0.2">
      <c r="B6" s="5">
        <v>3</v>
      </c>
      <c r="C6" s="5">
        <v>1</v>
      </c>
      <c r="D6" s="6">
        <v>1</v>
      </c>
    </row>
    <row r="7" spans="1:12" x14ac:dyDescent="0.2">
      <c r="B7" t="s">
        <v>24</v>
      </c>
    </row>
    <row r="8" spans="1:12" x14ac:dyDescent="0.2">
      <c r="B8" s="5">
        <v>4</v>
      </c>
      <c r="C8" s="5">
        <v>1</v>
      </c>
      <c r="D8" s="6">
        <v>1</v>
      </c>
    </row>
    <row r="9" spans="1:12" x14ac:dyDescent="0.2">
      <c r="A9" s="7">
        <v>2</v>
      </c>
      <c r="B9" s="5">
        <v>5</v>
      </c>
      <c r="C9" s="5">
        <v>1</v>
      </c>
      <c r="D9" s="6">
        <v>1</v>
      </c>
      <c r="E9" s="8">
        <f>SUM(C8*D8,C9*D9,C10*D10)</f>
        <v>3</v>
      </c>
      <c r="F9" s="5">
        <f>TANH(E9)</f>
        <v>0.99505475368673058</v>
      </c>
      <c r="G9" s="6">
        <v>1</v>
      </c>
      <c r="H9" s="5">
        <f>F9*G9</f>
        <v>0.99505475368673058</v>
      </c>
      <c r="I9" s="5">
        <f>SUM(H5,H9,H13)</f>
        <v>2.9851642610601918</v>
      </c>
      <c r="J9" s="5">
        <f>TANH(I9)</f>
        <v>0.99490620165307408</v>
      </c>
      <c r="K9" s="6">
        <v>1</v>
      </c>
      <c r="L9" s="5">
        <f>J9*K9</f>
        <v>0.99490620165307408</v>
      </c>
    </row>
    <row r="10" spans="1:12" x14ac:dyDescent="0.2">
      <c r="B10" s="5">
        <v>6</v>
      </c>
      <c r="C10" s="5">
        <v>1</v>
      </c>
      <c r="D10" s="6">
        <v>1</v>
      </c>
    </row>
    <row r="12" spans="1:12" x14ac:dyDescent="0.2">
      <c r="B12" s="5">
        <v>7</v>
      </c>
      <c r="C12" s="5">
        <v>1</v>
      </c>
      <c r="D12" s="6">
        <v>1</v>
      </c>
    </row>
    <row r="13" spans="1:12" x14ac:dyDescent="0.2">
      <c r="A13" s="7">
        <v>3</v>
      </c>
      <c r="B13" s="5">
        <v>8</v>
      </c>
      <c r="C13" s="5">
        <v>1</v>
      </c>
      <c r="D13" s="6">
        <v>1</v>
      </c>
      <c r="E13" s="8">
        <f>SUM(C12*D12,C13*D13,C14*D14)</f>
        <v>3</v>
      </c>
      <c r="F13" s="5">
        <f>TANH(E13)</f>
        <v>0.99505475368673058</v>
      </c>
      <c r="G13" s="6">
        <v>1</v>
      </c>
      <c r="H13" s="5">
        <f>F13*G13</f>
        <v>0.99505475368673058</v>
      </c>
    </row>
    <row r="14" spans="1:12" x14ac:dyDescent="0.2">
      <c r="B14" s="5">
        <v>9</v>
      </c>
      <c r="C14" s="5">
        <v>1</v>
      </c>
      <c r="D14" s="6">
        <v>1</v>
      </c>
    </row>
    <row r="16" spans="1:12" ht="16" x14ac:dyDescent="0.2">
      <c r="A16" s="27" t="s">
        <v>32</v>
      </c>
      <c r="B16" s="27"/>
      <c r="C16" s="27"/>
      <c r="D16" s="27"/>
      <c r="E16" s="27"/>
      <c r="F16" s="27"/>
      <c r="G16" s="27"/>
      <c r="H16" s="27"/>
    </row>
    <row r="18" spans="1:16" ht="19" x14ac:dyDescent="0.25">
      <c r="A18" s="28" t="s">
        <v>35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20" spans="1:16" x14ac:dyDescent="0.2">
      <c r="A20" s="25" t="s">
        <v>4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</row>
    <row r="21" spans="1:16" x14ac:dyDescent="0.2">
      <c r="A21" s="25"/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</row>
    <row r="23" spans="1:16" x14ac:dyDescent="0.2">
      <c r="A23" s="25" t="s">
        <v>33</v>
      </c>
      <c r="B23" s="25"/>
    </row>
    <row r="24" spans="1:16" x14ac:dyDescent="0.2">
      <c r="A24">
        <v>1</v>
      </c>
      <c r="B24">
        <v>1</v>
      </c>
    </row>
    <row r="25" spans="1:16" x14ac:dyDescent="0.2">
      <c r="A25">
        <v>2</v>
      </c>
      <c r="B25">
        <v>1</v>
      </c>
    </row>
    <row r="26" spans="1:16" ht="16" x14ac:dyDescent="0.2">
      <c r="A26">
        <v>3</v>
      </c>
      <c r="B26">
        <v>1</v>
      </c>
      <c r="F26" s="10" t="s">
        <v>16</v>
      </c>
      <c r="G26" s="11">
        <f>(TANH(TANH(SUM(B24*B21,B25*C21,B26*D21))*K21 + TANH(SUM(B27*E21,B28*F21,B29*G21))*L21 +TANH(SUM(B30*H21,B31*I21,B32*J21))*M21))*N21</f>
        <v>0.99490620165307408</v>
      </c>
    </row>
    <row r="27" spans="1:16" x14ac:dyDescent="0.2">
      <c r="A27">
        <v>4</v>
      </c>
      <c r="B27">
        <v>1</v>
      </c>
    </row>
    <row r="28" spans="1:16" x14ac:dyDescent="0.2">
      <c r="A28">
        <v>5</v>
      </c>
      <c r="B28">
        <v>1</v>
      </c>
    </row>
    <row r="29" spans="1:16" x14ac:dyDescent="0.2">
      <c r="A29">
        <v>6</v>
      </c>
      <c r="B29">
        <v>1</v>
      </c>
    </row>
    <row r="30" spans="1:16" ht="16" x14ac:dyDescent="0.2">
      <c r="A30">
        <v>7</v>
      </c>
      <c r="B30">
        <v>1</v>
      </c>
      <c r="D30" s="24" t="s">
        <v>34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spans="1:16" x14ac:dyDescent="0.2">
      <c r="A31">
        <v>8</v>
      </c>
      <c r="B31">
        <v>1</v>
      </c>
    </row>
    <row r="32" spans="1:16" x14ac:dyDescent="0.2">
      <c r="A32">
        <v>9</v>
      </c>
      <c r="B32">
        <v>1</v>
      </c>
      <c r="D32" s="25" t="s">
        <v>36</v>
      </c>
      <c r="E32" s="25"/>
      <c r="F32" s="25"/>
      <c r="G32" s="25"/>
    </row>
  </sheetData>
  <mergeCells count="7">
    <mergeCell ref="A1:L1"/>
    <mergeCell ref="A20:A21"/>
    <mergeCell ref="A23:B23"/>
    <mergeCell ref="D30:P30"/>
    <mergeCell ref="D32:G32"/>
    <mergeCell ref="A16:H16"/>
    <mergeCell ref="A18:L1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3"/>
  <sheetViews>
    <sheetView tabSelected="1" topLeftCell="A22" workbookViewId="0">
      <selection activeCell="B31" sqref="B31"/>
    </sheetView>
  </sheetViews>
  <sheetFormatPr baseColWidth="10" defaultColWidth="8.83203125" defaultRowHeight="15" x14ac:dyDescent="0.2"/>
  <cols>
    <col min="1" max="15" width="15.5" customWidth="1"/>
  </cols>
  <sheetData>
    <row r="1" spans="1:15" ht="19" x14ac:dyDescent="0.25">
      <c r="A1" s="28" t="s">
        <v>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ht="19" x14ac:dyDescent="0.25">
      <c r="A2" s="29" t="s">
        <v>39</v>
      </c>
      <c r="B2" s="29"/>
      <c r="C2" s="9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K2" s="9">
        <v>9</v>
      </c>
      <c r="L2" s="9">
        <v>10</v>
      </c>
      <c r="M2" s="9">
        <v>11</v>
      </c>
      <c r="N2" s="9">
        <v>12</v>
      </c>
      <c r="O2" s="9">
        <v>13</v>
      </c>
    </row>
    <row r="3" spans="1:15" x14ac:dyDescent="0.2">
      <c r="A3" s="29"/>
      <c r="B3" s="29"/>
      <c r="C3" s="17">
        <v>1</v>
      </c>
      <c r="D3" s="17">
        <v>1</v>
      </c>
      <c r="E3" s="17">
        <v>1</v>
      </c>
      <c r="F3" s="15">
        <v>-0.28609166219443022</v>
      </c>
      <c r="G3" s="15">
        <v>0.30902467744253437</v>
      </c>
      <c r="H3" s="15">
        <v>1</v>
      </c>
      <c r="I3" s="18">
        <v>-1</v>
      </c>
      <c r="J3" s="18">
        <v>0.97975793321266647</v>
      </c>
      <c r="K3" s="18">
        <v>1</v>
      </c>
      <c r="L3" s="19">
        <v>-0.36285956082620613</v>
      </c>
      <c r="M3" s="19">
        <v>1</v>
      </c>
      <c r="N3" s="19">
        <v>1</v>
      </c>
      <c r="O3" s="20">
        <v>1</v>
      </c>
    </row>
    <row r="4" spans="1:15" ht="34.5" customHeight="1" x14ac:dyDescent="0.2">
      <c r="A4" s="14" t="s">
        <v>40</v>
      </c>
      <c r="B4" s="14" t="s">
        <v>38</v>
      </c>
      <c r="C4" s="14" t="s">
        <v>44</v>
      </c>
      <c r="D4" s="14" t="s">
        <v>41</v>
      </c>
      <c r="E4" s="14" t="s">
        <v>47</v>
      </c>
      <c r="F4" s="14" t="s">
        <v>42</v>
      </c>
      <c r="G4" s="14" t="s">
        <v>45</v>
      </c>
      <c r="H4" s="14" t="s">
        <v>46</v>
      </c>
      <c r="I4" s="14"/>
      <c r="J4" s="14"/>
      <c r="K4" s="14"/>
      <c r="L4" s="14"/>
      <c r="M4" s="14"/>
      <c r="N4" s="14"/>
      <c r="O4" s="14"/>
    </row>
    <row r="5" spans="1:15" x14ac:dyDescent="0.2">
      <c r="A5" s="16">
        <v>41974</v>
      </c>
      <c r="B5">
        <v>52.252499999999998</v>
      </c>
      <c r="C5" s="21">
        <f>B5/(MAX($B$5:$B$1000)*1.1)</f>
        <v>0.56709651792264848</v>
      </c>
    </row>
    <row r="6" spans="1:15" x14ac:dyDescent="0.2">
      <c r="A6" s="16">
        <v>41975</v>
      </c>
      <c r="B6">
        <v>53</v>
      </c>
      <c r="C6" s="21">
        <f t="shared" ref="C6:C69" si="0">B6/(MAX($B$5:$B$1000)*1.1)</f>
        <v>0.57520913735994206</v>
      </c>
      <c r="F6" s="2">
        <f>SUM(E14:E1000)</f>
        <v>0.28967519187121721</v>
      </c>
      <c r="G6" s="2">
        <f>MAX(B5:B1000)*1.1</f>
        <v>92.1404</v>
      </c>
      <c r="H6" s="23">
        <f>D283*G6</f>
        <v>70.73364952087141</v>
      </c>
    </row>
    <row r="7" spans="1:15" x14ac:dyDescent="0.2">
      <c r="A7" s="16">
        <v>41976</v>
      </c>
      <c r="B7">
        <v>53.337000000000003</v>
      </c>
      <c r="C7" s="21">
        <f t="shared" si="0"/>
        <v>0.57886659923334394</v>
      </c>
    </row>
    <row r="8" spans="1:15" ht="15" customHeight="1" x14ac:dyDescent="0.2">
      <c r="A8" s="16">
        <v>41977</v>
      </c>
      <c r="B8">
        <v>53.9</v>
      </c>
      <c r="C8" s="15">
        <f t="shared" si="0"/>
        <v>0.58497683969246927</v>
      </c>
      <c r="G8" s="30" t="s">
        <v>49</v>
      </c>
      <c r="H8" s="30"/>
      <c r="I8" s="30"/>
      <c r="J8" s="30"/>
      <c r="K8" s="30"/>
      <c r="L8" s="13"/>
      <c r="M8" s="13"/>
      <c r="N8" s="13"/>
    </row>
    <row r="9" spans="1:15" x14ac:dyDescent="0.2">
      <c r="A9" s="16">
        <v>41978</v>
      </c>
      <c r="B9">
        <v>53.81</v>
      </c>
      <c r="C9" s="15">
        <f t="shared" si="0"/>
        <v>0.58400006945921656</v>
      </c>
      <c r="G9" s="30"/>
      <c r="H9" s="30"/>
      <c r="I9" s="30"/>
      <c r="J9" s="30"/>
      <c r="K9" s="30"/>
      <c r="L9" s="13"/>
      <c r="M9" s="13"/>
      <c r="N9" s="13"/>
    </row>
    <row r="10" spans="1:15" x14ac:dyDescent="0.2">
      <c r="A10" s="16">
        <v>41981</v>
      </c>
      <c r="B10">
        <v>53.42</v>
      </c>
      <c r="C10" s="15">
        <f t="shared" si="0"/>
        <v>0.57976739844845482</v>
      </c>
      <c r="G10" s="30"/>
      <c r="H10" s="30"/>
      <c r="I10" s="30"/>
      <c r="J10" s="30"/>
      <c r="K10" s="30"/>
      <c r="L10" s="13"/>
      <c r="M10" s="13"/>
      <c r="N10" s="13"/>
    </row>
    <row r="11" spans="1:15" x14ac:dyDescent="0.2">
      <c r="A11" s="16">
        <v>41982</v>
      </c>
      <c r="B11">
        <v>54.159500000000001</v>
      </c>
      <c r="C11" s="22">
        <f t="shared" si="0"/>
        <v>0.58779319386501472</v>
      </c>
      <c r="G11" s="30"/>
      <c r="H11" s="30"/>
      <c r="I11" s="30"/>
      <c r="J11" s="30"/>
      <c r="K11" s="30"/>
      <c r="L11" s="13"/>
      <c r="M11" s="13"/>
      <c r="N11" s="13"/>
    </row>
    <row r="12" spans="1:15" x14ac:dyDescent="0.2">
      <c r="A12" s="16">
        <v>41983</v>
      </c>
      <c r="B12">
        <v>54.433999999999997</v>
      </c>
      <c r="C12" s="22">
        <f t="shared" si="0"/>
        <v>0.59077234307643545</v>
      </c>
      <c r="G12" s="30"/>
      <c r="H12" s="30"/>
      <c r="I12" s="30"/>
      <c r="J12" s="30"/>
      <c r="K12" s="30"/>
      <c r="L12" s="13"/>
      <c r="M12" s="13"/>
      <c r="N12" s="13"/>
    </row>
    <row r="13" spans="1:15" x14ac:dyDescent="0.2">
      <c r="A13" s="16">
        <v>41984</v>
      </c>
      <c r="B13">
        <v>55.57</v>
      </c>
      <c r="C13" s="22">
        <f t="shared" si="0"/>
        <v>0.60310135402060339</v>
      </c>
      <c r="G13" s="13"/>
      <c r="H13" s="13"/>
      <c r="I13" s="13"/>
      <c r="J13" s="13"/>
      <c r="K13" s="13"/>
      <c r="L13" s="13"/>
      <c r="M13" s="13"/>
      <c r="N13" s="13"/>
    </row>
    <row r="14" spans="1:15" x14ac:dyDescent="0.2">
      <c r="A14" s="16">
        <v>41985</v>
      </c>
      <c r="B14">
        <v>57.48</v>
      </c>
      <c r="C14">
        <f t="shared" si="0"/>
        <v>0.62383058897074462</v>
      </c>
      <c r="D14">
        <f>TANH(SUM(TANH(SUM(C5*$C$3,C6*$D$3,C7*$E$3))*$L$3,TANH(SUM(C8*$F$3,C9*$G$3,C10*$H$3))*$M$3,TANH(SUM(C11*$I$3,C12*$J$3,C13*$K$3))*$N$3))*$O$3</f>
        <v>0.61966087587820218</v>
      </c>
      <c r="E14">
        <f>(C14-D14)*(C14-D14)</f>
        <v>1.7386507274119817E-5</v>
      </c>
      <c r="G14" s="30" t="s">
        <v>48</v>
      </c>
      <c r="H14" s="30"/>
      <c r="I14" s="30"/>
      <c r="J14" s="30"/>
      <c r="K14" s="30"/>
      <c r="L14" s="13"/>
      <c r="M14" s="13"/>
      <c r="N14" s="13"/>
    </row>
    <row r="15" spans="1:15" x14ac:dyDescent="0.2">
      <c r="A15" s="16">
        <v>41988</v>
      </c>
      <c r="B15">
        <v>60.5015</v>
      </c>
      <c r="C15">
        <f t="shared" si="0"/>
        <v>0.65662293630155721</v>
      </c>
      <c r="D15">
        <f>TANH(SUM(TANH(SUM(C6*$C$3,C7*$D$3,C8*$E$3))*$L$3,TANH(SUM(C9*$F$3,C10*$G$3,C11*$H$3))*$M$3,TANH(SUM(C12*$I$3,C13*$J$3,C14*$K$3))*$N$3))*$O$3</f>
        <v>0.63497342691856995</v>
      </c>
      <c r="E15">
        <f t="shared" ref="E15:E78" si="1">(C15-D15)*(C15-D15)</f>
        <v>4.687012565240536E-4</v>
      </c>
      <c r="G15" s="30"/>
      <c r="H15" s="30"/>
      <c r="I15" s="30"/>
      <c r="J15" s="30"/>
      <c r="K15" s="30"/>
      <c r="L15" s="13"/>
      <c r="M15" s="13"/>
      <c r="N15" s="13"/>
    </row>
    <row r="16" spans="1:15" x14ac:dyDescent="0.2">
      <c r="A16" s="16">
        <v>41989</v>
      </c>
      <c r="B16">
        <v>72.5</v>
      </c>
      <c r="C16">
        <f t="shared" si="0"/>
        <v>0.78684268789803391</v>
      </c>
      <c r="D16">
        <f t="shared" ref="D16:D78" si="2">TANH(SUM(TANH(SUM(C7*$C$3,C8*$D$3,C9*$E$3))*$L$3,TANH(SUM(C10*$F$3,C11*$G$3,C12*$H$3))*$M$3,TANH(SUM(C13*$I$3,C14*$J$3,C15*$K$3))*$N$3))*$O$3</f>
        <v>0.65367790299117012</v>
      </c>
      <c r="E16">
        <f t="shared" si="1"/>
        <v>1.7732859939291298E-2</v>
      </c>
      <c r="G16" s="30"/>
      <c r="H16" s="30"/>
      <c r="I16" s="30"/>
      <c r="J16" s="30"/>
      <c r="K16" s="30"/>
      <c r="L16" s="13"/>
      <c r="M16" s="13"/>
      <c r="N16" s="13"/>
    </row>
    <row r="17" spans="1:14" x14ac:dyDescent="0.2">
      <c r="A17" s="16">
        <v>41990</v>
      </c>
      <c r="B17">
        <v>64.900000000000006</v>
      </c>
      <c r="C17">
        <f t="shared" si="0"/>
        <v>0.70435986820113661</v>
      </c>
      <c r="D17">
        <f t="shared" si="2"/>
        <v>0.70411712119731784</v>
      </c>
      <c r="E17">
        <f t="shared" si="1"/>
        <v>5.8926107862988109E-8</v>
      </c>
      <c r="G17" s="30"/>
      <c r="H17" s="30"/>
      <c r="I17" s="30"/>
      <c r="J17" s="30"/>
      <c r="K17" s="30"/>
      <c r="L17" s="13"/>
      <c r="M17" s="13"/>
      <c r="N17" s="13"/>
    </row>
    <row r="18" spans="1:14" x14ac:dyDescent="0.2">
      <c r="A18" s="16">
        <v>41991</v>
      </c>
      <c r="B18">
        <v>60.45</v>
      </c>
      <c r="C18">
        <f t="shared" si="0"/>
        <v>0.65606400666808484</v>
      </c>
      <c r="D18">
        <f t="shared" si="2"/>
        <v>0.71551430836180996</v>
      </c>
      <c r="E18">
        <f t="shared" si="1"/>
        <v>3.5343383714749356E-3</v>
      </c>
      <c r="G18" s="13"/>
      <c r="H18" s="13"/>
      <c r="I18" s="13"/>
      <c r="J18" s="13"/>
      <c r="K18" s="13"/>
      <c r="L18" s="13"/>
      <c r="M18" s="13"/>
      <c r="N18" s="13"/>
    </row>
    <row r="19" spans="1:14" x14ac:dyDescent="0.2">
      <c r="A19" s="16">
        <v>41992</v>
      </c>
      <c r="B19">
        <v>59.2</v>
      </c>
      <c r="C19">
        <f t="shared" si="0"/>
        <v>0.6424977534284636</v>
      </c>
      <c r="D19">
        <f t="shared" si="2"/>
        <v>0.63813476968667526</v>
      </c>
      <c r="E19">
        <f t="shared" si="1"/>
        <v>1.9035627131109382E-5</v>
      </c>
      <c r="G19" s="13"/>
      <c r="H19" s="13"/>
      <c r="I19" s="13"/>
      <c r="J19" s="13"/>
      <c r="K19" s="13"/>
      <c r="L19" s="13"/>
      <c r="M19" s="13"/>
      <c r="N19" s="13"/>
    </row>
    <row r="20" spans="1:14" x14ac:dyDescent="0.2">
      <c r="A20" s="16">
        <v>41995</v>
      </c>
      <c r="B20">
        <v>54.54</v>
      </c>
      <c r="C20">
        <f t="shared" si="0"/>
        <v>0.5919227613511554</v>
      </c>
      <c r="D20">
        <f t="shared" si="2"/>
        <v>0.69147449389712912</v>
      </c>
      <c r="E20">
        <f t="shared" si="1"/>
        <v>9.9105474529050819E-3</v>
      </c>
      <c r="G20" s="13"/>
      <c r="H20" s="13"/>
      <c r="I20" s="13"/>
      <c r="J20" s="13"/>
      <c r="K20" s="13"/>
      <c r="L20" s="13"/>
      <c r="M20" s="13"/>
      <c r="N20" s="13"/>
    </row>
    <row r="21" spans="1:14" x14ac:dyDescent="0.2">
      <c r="A21" s="16">
        <v>41996</v>
      </c>
      <c r="B21">
        <v>55.2</v>
      </c>
      <c r="C21">
        <f t="shared" si="0"/>
        <v>0.5990857430616755</v>
      </c>
      <c r="D21">
        <f t="shared" si="2"/>
        <v>0.66881793082781826</v>
      </c>
      <c r="E21">
        <f t="shared" si="1"/>
        <v>4.8625780106525901E-3</v>
      </c>
      <c r="G21" s="13"/>
      <c r="H21" s="13"/>
      <c r="I21" s="13"/>
      <c r="J21" s="13"/>
      <c r="K21" s="13"/>
      <c r="L21" s="13"/>
      <c r="M21" s="13"/>
      <c r="N21" s="13"/>
    </row>
    <row r="22" spans="1:14" x14ac:dyDescent="0.2">
      <c r="A22" s="16">
        <v>41997</v>
      </c>
      <c r="B22">
        <v>54.13</v>
      </c>
      <c r="C22">
        <f t="shared" si="0"/>
        <v>0.58747303028855968</v>
      </c>
      <c r="D22">
        <f t="shared" si="2"/>
        <v>0.61357508967433561</v>
      </c>
      <c r="E22">
        <f t="shared" si="1"/>
        <v>6.8131750417857288E-4</v>
      </c>
      <c r="G22" s="13"/>
      <c r="H22" s="13"/>
      <c r="I22" s="13"/>
      <c r="J22" s="13"/>
      <c r="K22" s="13"/>
      <c r="L22" s="13"/>
      <c r="M22" s="13"/>
      <c r="N22" s="13"/>
    </row>
    <row r="23" spans="1:14" x14ac:dyDescent="0.2">
      <c r="A23" s="16">
        <v>41999</v>
      </c>
      <c r="B23">
        <v>53.8005</v>
      </c>
      <c r="C23">
        <f t="shared" si="0"/>
        <v>0.5838969659345955</v>
      </c>
      <c r="D23">
        <f t="shared" si="2"/>
        <v>0.6294433764123244</v>
      </c>
      <c r="E23">
        <f t="shared" si="1"/>
        <v>2.0744755074057725E-3</v>
      </c>
      <c r="G23" s="13"/>
      <c r="H23" s="13"/>
      <c r="I23" s="13"/>
      <c r="J23" s="13"/>
      <c r="K23" s="13"/>
      <c r="L23" s="13"/>
      <c r="M23" s="13"/>
      <c r="N23" s="13"/>
    </row>
    <row r="24" spans="1:14" x14ac:dyDescent="0.2">
      <c r="A24" s="16">
        <v>42002</v>
      </c>
      <c r="B24">
        <v>56.17</v>
      </c>
      <c r="C24">
        <f t="shared" si="0"/>
        <v>0.60961315557562157</v>
      </c>
      <c r="D24">
        <f t="shared" si="2"/>
        <v>0.60066568244830809</v>
      </c>
      <c r="E24">
        <f t="shared" si="1"/>
        <v>8.0057275363996805E-5</v>
      </c>
      <c r="G24" s="13"/>
      <c r="H24" s="13"/>
      <c r="I24" s="13"/>
      <c r="J24" s="13"/>
      <c r="K24" s="13"/>
      <c r="L24" s="13"/>
      <c r="M24" s="13"/>
      <c r="N24" s="13"/>
    </row>
    <row r="25" spans="1:14" x14ac:dyDescent="0.2">
      <c r="A25" s="16">
        <v>42003</v>
      </c>
      <c r="B25">
        <v>55.6995</v>
      </c>
      <c r="C25">
        <f t="shared" si="0"/>
        <v>0.60450681785622806</v>
      </c>
      <c r="D25">
        <f t="shared" si="2"/>
        <v>0.61417125928812211</v>
      </c>
      <c r="E25">
        <f t="shared" si="1"/>
        <v>9.3401428190510198E-5</v>
      </c>
      <c r="G25" s="13"/>
      <c r="H25" s="13"/>
      <c r="I25" s="13"/>
      <c r="J25" s="13"/>
      <c r="K25" s="13"/>
      <c r="L25" s="13"/>
      <c r="M25" s="13"/>
      <c r="N25" s="13"/>
    </row>
    <row r="26" spans="1:14" x14ac:dyDescent="0.2">
      <c r="A26" s="16">
        <v>42016</v>
      </c>
      <c r="B26">
        <v>62.965000000000003</v>
      </c>
      <c r="C26">
        <f t="shared" si="0"/>
        <v>0.68335930818620283</v>
      </c>
      <c r="D26">
        <f t="shared" si="2"/>
        <v>0.62862359449906979</v>
      </c>
      <c r="E26">
        <f t="shared" si="1"/>
        <v>2.9959983528398027E-3</v>
      </c>
      <c r="G26" s="13"/>
      <c r="H26" s="13"/>
      <c r="I26" s="13"/>
      <c r="J26" s="13"/>
      <c r="K26" s="13"/>
      <c r="L26" s="13"/>
      <c r="M26" s="13"/>
      <c r="N26" s="13"/>
    </row>
    <row r="27" spans="1:14" x14ac:dyDescent="0.2">
      <c r="A27" s="16">
        <v>42017</v>
      </c>
      <c r="B27">
        <v>66.278999999999996</v>
      </c>
      <c r="C27">
        <f t="shared" si="0"/>
        <v>0.71932615877508665</v>
      </c>
      <c r="D27">
        <f t="shared" si="2"/>
        <v>0.64604005475320936</v>
      </c>
      <c r="E27">
        <f t="shared" si="1"/>
        <v>5.37085304270542E-3</v>
      </c>
      <c r="G27" s="13"/>
      <c r="H27" s="13"/>
      <c r="I27" s="13"/>
      <c r="J27" s="13"/>
      <c r="K27" s="13"/>
      <c r="L27" s="13"/>
      <c r="M27" s="13"/>
      <c r="N27" s="13"/>
    </row>
    <row r="28" spans="1:14" x14ac:dyDescent="0.2">
      <c r="A28" s="16">
        <v>42018</v>
      </c>
      <c r="B28">
        <v>66.499499999999998</v>
      </c>
      <c r="C28">
        <f t="shared" si="0"/>
        <v>0.72171924584655589</v>
      </c>
      <c r="D28">
        <f t="shared" si="2"/>
        <v>0.69776017658753808</v>
      </c>
      <c r="E28">
        <f t="shared" si="1"/>
        <v>5.7403699975841212E-4</v>
      </c>
      <c r="G28" s="13"/>
      <c r="H28" s="13"/>
      <c r="I28" s="13"/>
      <c r="J28" s="13"/>
      <c r="K28" s="13"/>
      <c r="L28" s="13"/>
      <c r="M28" s="13"/>
      <c r="N28" s="13"/>
    </row>
    <row r="29" spans="1:14" x14ac:dyDescent="0.2">
      <c r="A29" s="16">
        <v>42019</v>
      </c>
      <c r="B29">
        <v>64.45</v>
      </c>
      <c r="C29">
        <f t="shared" si="0"/>
        <v>0.69947601703487294</v>
      </c>
      <c r="D29">
        <f t="shared" si="2"/>
        <v>0.68764868713849481</v>
      </c>
      <c r="E29">
        <f t="shared" si="1"/>
        <v>1.3988573247776005E-4</v>
      </c>
      <c r="G29" s="13"/>
      <c r="H29" s="13"/>
      <c r="I29" s="13"/>
      <c r="J29" s="13"/>
      <c r="K29" s="13"/>
      <c r="L29" s="13"/>
      <c r="M29" s="13"/>
      <c r="N29" s="13"/>
    </row>
    <row r="30" spans="1:14" x14ac:dyDescent="0.2">
      <c r="A30" s="16">
        <v>42020</v>
      </c>
      <c r="B30">
        <v>65.202500000000001</v>
      </c>
      <c r="C30">
        <f t="shared" si="0"/>
        <v>0.70764290148512488</v>
      </c>
      <c r="D30">
        <f t="shared" si="2"/>
        <v>0.69391824280217751</v>
      </c>
      <c r="E30">
        <f t="shared" si="1"/>
        <v>1.8836625596340252E-4</v>
      </c>
      <c r="G30" s="13"/>
      <c r="H30" s="13"/>
      <c r="I30" s="13"/>
      <c r="J30" s="13"/>
      <c r="K30" s="13"/>
      <c r="L30" s="13"/>
      <c r="M30" s="13"/>
      <c r="N30" s="13"/>
    </row>
    <row r="31" spans="1:14" x14ac:dyDescent="0.2">
      <c r="A31" s="16">
        <v>42024</v>
      </c>
      <c r="B31">
        <v>65.12</v>
      </c>
      <c r="C31">
        <f t="shared" si="0"/>
        <v>0.70674752877130997</v>
      </c>
      <c r="D31">
        <f t="shared" si="2"/>
        <v>0.70771998123521962</v>
      </c>
      <c r="E31">
        <f t="shared" si="1"/>
        <v>9.4566379456394031E-7</v>
      </c>
    </row>
    <row r="32" spans="1:14" x14ac:dyDescent="0.2">
      <c r="A32" s="16">
        <v>42025</v>
      </c>
      <c r="B32">
        <v>65.458500000000001</v>
      </c>
      <c r="C32">
        <f t="shared" si="0"/>
        <v>0.71042127014859935</v>
      </c>
      <c r="D32">
        <f t="shared" si="2"/>
        <v>0.71410740648722093</v>
      </c>
      <c r="E32">
        <f t="shared" si="1"/>
        <v>1.358760110690652E-5</v>
      </c>
    </row>
    <row r="33" spans="1:5" x14ac:dyDescent="0.2">
      <c r="A33" s="16">
        <v>42026</v>
      </c>
      <c r="B33">
        <v>64.666499999999999</v>
      </c>
      <c r="C33">
        <f t="shared" si="0"/>
        <v>0.70182569209597523</v>
      </c>
      <c r="D33">
        <f t="shared" si="2"/>
        <v>0.70101417403026167</v>
      </c>
      <c r="E33">
        <f t="shared" si="1"/>
        <v>6.5856157097947266E-7</v>
      </c>
    </row>
    <row r="34" spans="1:5" x14ac:dyDescent="0.2">
      <c r="A34" s="16">
        <v>42027</v>
      </c>
      <c r="B34">
        <v>64.23</v>
      </c>
      <c r="C34">
        <f t="shared" si="0"/>
        <v>0.69708835646469958</v>
      </c>
      <c r="D34">
        <f t="shared" si="2"/>
        <v>0.69829102365582985</v>
      </c>
      <c r="E34">
        <f t="shared" si="1"/>
        <v>1.4464083726211707E-6</v>
      </c>
    </row>
    <row r="35" spans="1:5" x14ac:dyDescent="0.2">
      <c r="A35" s="16">
        <v>42030</v>
      </c>
      <c r="B35">
        <v>65.7</v>
      </c>
      <c r="C35">
        <f t="shared" si="0"/>
        <v>0.71304227027449418</v>
      </c>
      <c r="D35">
        <f t="shared" si="2"/>
        <v>0.69384902630293588</v>
      </c>
      <c r="E35">
        <f t="shared" si="1"/>
        <v>3.683806141517592E-4</v>
      </c>
    </row>
    <row r="36" spans="1:5" x14ac:dyDescent="0.2">
      <c r="A36" s="16">
        <v>42031</v>
      </c>
      <c r="B36">
        <v>67.67</v>
      </c>
      <c r="C36">
        <f t="shared" si="0"/>
        <v>0.73442268538013733</v>
      </c>
      <c r="D36">
        <f t="shared" si="2"/>
        <v>0.70063674471515947</v>
      </c>
      <c r="E36">
        <f t="shared" si="1"/>
        <v>1.141489786617405E-3</v>
      </c>
    </row>
    <row r="37" spans="1:5" x14ac:dyDescent="0.2">
      <c r="A37" s="16">
        <v>42032</v>
      </c>
      <c r="B37">
        <v>67.84</v>
      </c>
      <c r="C37">
        <f t="shared" si="0"/>
        <v>0.73626769582072582</v>
      </c>
      <c r="D37">
        <f t="shared" si="2"/>
        <v>0.71156743048864801</v>
      </c>
      <c r="E37">
        <f t="shared" si="1"/>
        <v>6.1010310747504489E-4</v>
      </c>
    </row>
    <row r="38" spans="1:5" x14ac:dyDescent="0.2">
      <c r="A38" s="16">
        <v>42033</v>
      </c>
      <c r="B38">
        <v>68.900000000000006</v>
      </c>
      <c r="C38">
        <f t="shared" si="0"/>
        <v>0.74777187856792471</v>
      </c>
      <c r="D38">
        <f t="shared" si="2"/>
        <v>0.71115999161691257</v>
      </c>
      <c r="E38">
        <f t="shared" si="1"/>
        <v>1.340430266113693E-3</v>
      </c>
    </row>
    <row r="39" spans="1:5" x14ac:dyDescent="0.2">
      <c r="A39" s="16">
        <v>42034</v>
      </c>
      <c r="B39">
        <v>70.489999999999995</v>
      </c>
      <c r="C39">
        <f t="shared" si="0"/>
        <v>0.76502815268872282</v>
      </c>
      <c r="D39">
        <f t="shared" si="2"/>
        <v>0.71382058703800488</v>
      </c>
      <c r="E39">
        <f t="shared" si="1"/>
        <v>2.6222147798725874E-3</v>
      </c>
    </row>
    <row r="40" spans="1:5" x14ac:dyDescent="0.2">
      <c r="A40" s="16">
        <v>42037</v>
      </c>
      <c r="B40">
        <v>68.834999999999994</v>
      </c>
      <c r="C40">
        <f t="shared" si="0"/>
        <v>0.74706643339946421</v>
      </c>
      <c r="D40">
        <f t="shared" si="2"/>
        <v>0.72951513577410432</v>
      </c>
      <c r="E40">
        <f t="shared" si="1"/>
        <v>3.0804804833396395E-4</v>
      </c>
    </row>
    <row r="41" spans="1:5" x14ac:dyDescent="0.2">
      <c r="A41" s="16">
        <v>42038</v>
      </c>
      <c r="B41">
        <v>65.98</v>
      </c>
      <c r="C41">
        <f t="shared" si="0"/>
        <v>0.71608111100016936</v>
      </c>
      <c r="D41">
        <f t="shared" si="2"/>
        <v>0.72719237012227933</v>
      </c>
      <c r="E41">
        <f t="shared" si="1"/>
        <v>1.234600792786721E-4</v>
      </c>
    </row>
    <row r="42" spans="1:5" x14ac:dyDescent="0.2">
      <c r="A42" s="16">
        <v>42039</v>
      </c>
      <c r="B42">
        <v>67.12</v>
      </c>
      <c r="C42">
        <f t="shared" si="0"/>
        <v>0.72845353395470391</v>
      </c>
      <c r="D42">
        <f t="shared" si="2"/>
        <v>0.70901363501973402</v>
      </c>
      <c r="E42">
        <f t="shared" si="1"/>
        <v>3.7790967060184348E-4</v>
      </c>
    </row>
    <row r="43" spans="1:5" x14ac:dyDescent="0.2">
      <c r="A43" s="16">
        <v>42040</v>
      </c>
      <c r="B43">
        <v>66.899000000000001</v>
      </c>
      <c r="C43">
        <f t="shared" si="0"/>
        <v>0.72605502038193892</v>
      </c>
      <c r="D43">
        <f t="shared" si="2"/>
        <v>0.71446384489498715</v>
      </c>
      <c r="E43">
        <f t="shared" si="1"/>
        <v>1.343553491693115E-4</v>
      </c>
    </row>
    <row r="44" spans="1:5" x14ac:dyDescent="0.2">
      <c r="A44" s="16">
        <v>42041</v>
      </c>
      <c r="B44">
        <v>67.224000000000004</v>
      </c>
      <c r="C44">
        <f t="shared" si="0"/>
        <v>0.72958224622424039</v>
      </c>
      <c r="D44">
        <f t="shared" si="2"/>
        <v>0.72212954303124122</v>
      </c>
      <c r="E44">
        <f t="shared" si="1"/>
        <v>5.5542784882940133E-5</v>
      </c>
    </row>
    <row r="45" spans="1:5" x14ac:dyDescent="0.2">
      <c r="A45" s="16">
        <v>42044</v>
      </c>
      <c r="B45">
        <v>65.73</v>
      </c>
      <c r="C45">
        <f t="shared" si="0"/>
        <v>0.71336786035224509</v>
      </c>
      <c r="D45">
        <f t="shared" si="2"/>
        <v>0.70629256800453388</v>
      </c>
      <c r="E45">
        <f t="shared" si="1"/>
        <v>5.0059761805580718E-5</v>
      </c>
    </row>
    <row r="46" spans="1:5" x14ac:dyDescent="0.2">
      <c r="A46" s="16">
        <v>42045</v>
      </c>
      <c r="B46">
        <v>65.971000000000004</v>
      </c>
      <c r="C46">
        <f t="shared" si="0"/>
        <v>0.71598343397684405</v>
      </c>
      <c r="D46">
        <f t="shared" si="2"/>
        <v>0.70520164865830637</v>
      </c>
      <c r="E46">
        <f t="shared" si="1"/>
        <v>1.1624689465503476E-4</v>
      </c>
    </row>
    <row r="47" spans="1:5" x14ac:dyDescent="0.2">
      <c r="A47" s="16">
        <v>42046</v>
      </c>
      <c r="B47">
        <v>66.25</v>
      </c>
      <c r="C47">
        <f t="shared" si="0"/>
        <v>0.71901142169992749</v>
      </c>
      <c r="D47">
        <f t="shared" si="2"/>
        <v>0.70282897770003339</v>
      </c>
      <c r="E47">
        <f t="shared" si="1"/>
        <v>2.6187149380970867E-4</v>
      </c>
    </row>
    <row r="48" spans="1:5" x14ac:dyDescent="0.2">
      <c r="A48" s="16">
        <v>42047</v>
      </c>
      <c r="B48">
        <v>66.221000000000004</v>
      </c>
      <c r="C48">
        <f t="shared" si="0"/>
        <v>0.71869668462476832</v>
      </c>
      <c r="D48">
        <f t="shared" si="2"/>
        <v>0.70982282648196326</v>
      </c>
      <c r="E48">
        <f t="shared" si="1"/>
        <v>7.874535833862763E-5</v>
      </c>
    </row>
    <row r="49" spans="1:5" x14ac:dyDescent="0.2">
      <c r="A49" s="16">
        <v>42048</v>
      </c>
      <c r="B49">
        <v>63.646999999999998</v>
      </c>
      <c r="C49">
        <f t="shared" si="0"/>
        <v>0.69076105595374016</v>
      </c>
      <c r="D49">
        <f t="shared" si="2"/>
        <v>0.7057835080098861</v>
      </c>
      <c r="E49">
        <f t="shared" si="1"/>
        <v>2.2567406577920341E-4</v>
      </c>
    </row>
    <row r="50" spans="1:5" x14ac:dyDescent="0.2">
      <c r="A50" s="16">
        <v>42052</v>
      </c>
      <c r="B50">
        <v>63.09</v>
      </c>
      <c r="C50">
        <f t="shared" si="0"/>
        <v>0.68471593351016491</v>
      </c>
      <c r="D50">
        <f t="shared" si="2"/>
        <v>0.69469531721630684</v>
      </c>
      <c r="E50">
        <f t="shared" si="1"/>
        <v>9.9588099154411064E-5</v>
      </c>
    </row>
    <row r="51" spans="1:5" x14ac:dyDescent="0.2">
      <c r="A51" s="16">
        <v>42053</v>
      </c>
      <c r="B51">
        <v>61.52</v>
      </c>
      <c r="C51">
        <f t="shared" si="0"/>
        <v>0.66767671944120066</v>
      </c>
      <c r="D51">
        <f t="shared" si="2"/>
        <v>0.68573285644991488</v>
      </c>
      <c r="E51">
        <f t="shared" si="1"/>
        <v>3.2602408367745945E-4</v>
      </c>
    </row>
    <row r="52" spans="1:5" x14ac:dyDescent="0.2">
      <c r="A52" s="16">
        <v>42054</v>
      </c>
      <c r="B52">
        <v>62.5</v>
      </c>
      <c r="C52">
        <f t="shared" si="0"/>
        <v>0.67831266198106366</v>
      </c>
      <c r="D52">
        <f t="shared" si="2"/>
        <v>0.68761614712448149</v>
      </c>
      <c r="E52">
        <f t="shared" si="1"/>
        <v>8.6554835813796346E-5</v>
      </c>
    </row>
    <row r="53" spans="1:5" x14ac:dyDescent="0.2">
      <c r="A53" s="16">
        <v>42055</v>
      </c>
      <c r="B53">
        <v>62.015999999999998</v>
      </c>
      <c r="C53">
        <f t="shared" si="0"/>
        <v>0.67305980872668236</v>
      </c>
      <c r="D53">
        <f t="shared" si="2"/>
        <v>0.67817823469620431</v>
      </c>
      <c r="E53">
        <f t="shared" si="1"/>
        <v>2.619828440547666E-5</v>
      </c>
    </row>
    <row r="54" spans="1:5" x14ac:dyDescent="0.2">
      <c r="A54" s="16">
        <v>42059</v>
      </c>
      <c r="B54">
        <v>63.09</v>
      </c>
      <c r="C54">
        <f t="shared" si="0"/>
        <v>0.68471593351016491</v>
      </c>
      <c r="D54">
        <f t="shared" si="2"/>
        <v>0.68126526620693506</v>
      </c>
      <c r="E54">
        <f t="shared" si="1"/>
        <v>1.1907104837579556E-5</v>
      </c>
    </row>
    <row r="55" spans="1:5" x14ac:dyDescent="0.2">
      <c r="A55" s="16">
        <v>42060</v>
      </c>
      <c r="B55">
        <v>61.786000000000001</v>
      </c>
      <c r="C55">
        <f t="shared" si="0"/>
        <v>0.67056361813059207</v>
      </c>
      <c r="D55">
        <f t="shared" si="2"/>
        <v>0.67594635081466969</v>
      </c>
      <c r="E55">
        <f t="shared" si="1"/>
        <v>2.8973811148237556E-5</v>
      </c>
    </row>
    <row r="56" spans="1:5" x14ac:dyDescent="0.2">
      <c r="A56" s="16">
        <v>42061</v>
      </c>
      <c r="B56">
        <v>60.874000000000002</v>
      </c>
      <c r="C56">
        <f t="shared" si="0"/>
        <v>0.66066567976696433</v>
      </c>
      <c r="D56">
        <f t="shared" si="2"/>
        <v>0.67959180891786675</v>
      </c>
      <c r="E56">
        <f t="shared" si="1"/>
        <v>3.5819836463663816E-4</v>
      </c>
    </row>
    <row r="57" spans="1:5" x14ac:dyDescent="0.2">
      <c r="A57" s="16">
        <v>42062</v>
      </c>
      <c r="B57">
        <v>61.877000000000002</v>
      </c>
      <c r="C57">
        <f t="shared" si="0"/>
        <v>0.67155124136643651</v>
      </c>
      <c r="D57">
        <f t="shared" si="2"/>
        <v>0.66799042801162523</v>
      </c>
      <c r="E57">
        <f t="shared" si="1"/>
        <v>1.2679391747802415E-5</v>
      </c>
    </row>
    <row r="58" spans="1:5" x14ac:dyDescent="0.2">
      <c r="A58" s="16">
        <v>42065</v>
      </c>
      <c r="B58">
        <v>62.26</v>
      </c>
      <c r="C58">
        <f t="shared" si="0"/>
        <v>0.67570794135905643</v>
      </c>
      <c r="D58">
        <f t="shared" si="2"/>
        <v>0.67678182547299381</v>
      </c>
      <c r="E58">
        <f t="shared" si="1"/>
        <v>1.1532270901670813E-6</v>
      </c>
    </row>
    <row r="59" spans="1:5" x14ac:dyDescent="0.2">
      <c r="A59" s="16">
        <v>42066</v>
      </c>
      <c r="B59">
        <v>62.19</v>
      </c>
      <c r="C59">
        <f t="shared" si="0"/>
        <v>0.67494823117763758</v>
      </c>
      <c r="D59">
        <f t="shared" si="2"/>
        <v>0.68267372618153832</v>
      </c>
      <c r="E59">
        <f t="shared" si="1"/>
        <v>5.9683273055295291E-5</v>
      </c>
    </row>
    <row r="60" spans="1:5" x14ac:dyDescent="0.2">
      <c r="A60" s="16">
        <v>42067</v>
      </c>
      <c r="B60">
        <v>61.8</v>
      </c>
      <c r="C60">
        <f t="shared" si="0"/>
        <v>0.67071556016687572</v>
      </c>
      <c r="D60">
        <f t="shared" si="2"/>
        <v>0.67396255243460323</v>
      </c>
      <c r="E60">
        <f t="shared" si="1"/>
        <v>1.0542958786682243E-5</v>
      </c>
    </row>
    <row r="61" spans="1:5" x14ac:dyDescent="0.2">
      <c r="A61" s="16">
        <v>42068</v>
      </c>
      <c r="B61">
        <v>60.85</v>
      </c>
      <c r="C61">
        <f t="shared" si="0"/>
        <v>0.66040520770476363</v>
      </c>
      <c r="D61">
        <f t="shared" si="2"/>
        <v>0.67464569311163136</v>
      </c>
      <c r="E61">
        <f t="shared" si="1"/>
        <v>2.027914246232128E-4</v>
      </c>
    </row>
    <row r="62" spans="1:5" x14ac:dyDescent="0.2">
      <c r="A62" s="16">
        <v>42069</v>
      </c>
      <c r="B62">
        <v>59.55</v>
      </c>
      <c r="C62">
        <f t="shared" si="0"/>
        <v>0.6462963043355574</v>
      </c>
      <c r="D62">
        <f t="shared" si="2"/>
        <v>0.67334564255944584</v>
      </c>
      <c r="E62">
        <f t="shared" si="1"/>
        <v>7.3166669835031232E-4</v>
      </c>
    </row>
    <row r="63" spans="1:5" x14ac:dyDescent="0.2">
      <c r="A63" s="16">
        <v>42073</v>
      </c>
      <c r="B63">
        <v>61.551000000000002</v>
      </c>
      <c r="C63">
        <f t="shared" si="0"/>
        <v>0.66801316252154319</v>
      </c>
      <c r="D63">
        <f t="shared" si="2"/>
        <v>0.66502476912319575</v>
      </c>
      <c r="E63">
        <f t="shared" si="1"/>
        <v>8.930495103286586E-6</v>
      </c>
    </row>
    <row r="64" spans="1:5" x14ac:dyDescent="0.2">
      <c r="A64" s="16">
        <v>42074</v>
      </c>
      <c r="B64">
        <v>62.08</v>
      </c>
      <c r="C64">
        <f t="shared" si="0"/>
        <v>0.6737544008925509</v>
      </c>
      <c r="D64">
        <f t="shared" si="2"/>
        <v>0.67012633612216799</v>
      </c>
      <c r="E64">
        <f t="shared" si="1"/>
        <v>1.3162853978093602E-5</v>
      </c>
    </row>
    <row r="65" spans="1:5" x14ac:dyDescent="0.2">
      <c r="A65" s="16">
        <v>42075</v>
      </c>
      <c r="B65">
        <v>61.1</v>
      </c>
      <c r="C65">
        <f t="shared" si="0"/>
        <v>0.6631184583526879</v>
      </c>
      <c r="D65">
        <f t="shared" si="2"/>
        <v>0.68088319198803604</v>
      </c>
      <c r="E65">
        <f t="shared" si="1"/>
        <v>3.1558576113486955E-4</v>
      </c>
    </row>
    <row r="66" spans="1:5" x14ac:dyDescent="0.2">
      <c r="A66" s="16">
        <v>42076</v>
      </c>
      <c r="B66">
        <v>61.1</v>
      </c>
      <c r="C66">
        <f t="shared" si="0"/>
        <v>0.6631184583526879</v>
      </c>
      <c r="D66">
        <f t="shared" si="2"/>
        <v>0.66524783918456665</v>
      </c>
      <c r="E66">
        <f t="shared" si="1"/>
        <v>4.5342627271726227E-6</v>
      </c>
    </row>
    <row r="67" spans="1:5" x14ac:dyDescent="0.2">
      <c r="A67" s="16">
        <v>42079</v>
      </c>
      <c r="B67">
        <v>62.152999999999999</v>
      </c>
      <c r="C67">
        <f t="shared" si="0"/>
        <v>0.67454667008174485</v>
      </c>
      <c r="D67">
        <f t="shared" si="2"/>
        <v>0.6666300901062564</v>
      </c>
      <c r="E67">
        <f t="shared" si="1"/>
        <v>6.2672238508304658E-5</v>
      </c>
    </row>
    <row r="68" spans="1:5" x14ac:dyDescent="0.2">
      <c r="A68" s="16">
        <v>42080</v>
      </c>
      <c r="B68">
        <v>61.88</v>
      </c>
      <c r="C68">
        <f t="shared" si="0"/>
        <v>0.67158380037421161</v>
      </c>
      <c r="D68">
        <f t="shared" si="2"/>
        <v>0.68075362089092273</v>
      </c>
      <c r="E68">
        <f t="shared" si="1"/>
        <v>8.4085608308696077E-5</v>
      </c>
    </row>
    <row r="69" spans="1:5" x14ac:dyDescent="0.2">
      <c r="A69" s="16">
        <v>42081</v>
      </c>
      <c r="B69">
        <v>61.222000000000001</v>
      </c>
      <c r="C69">
        <f t="shared" si="0"/>
        <v>0.66444252466887488</v>
      </c>
      <c r="D69">
        <f t="shared" si="2"/>
        <v>0.67886170314458638</v>
      </c>
      <c r="E69">
        <f t="shared" si="1"/>
        <v>2.0791270791442189E-4</v>
      </c>
    </row>
    <row r="70" spans="1:5" x14ac:dyDescent="0.2">
      <c r="A70" s="16">
        <v>42082</v>
      </c>
      <c r="B70">
        <v>60.127000000000002</v>
      </c>
      <c r="C70">
        <f t="shared" ref="C70:C133" si="3">B70/(MAX($B$5:$B$1000)*1.1)</f>
        <v>0.65255848683096673</v>
      </c>
      <c r="D70">
        <f t="shared" si="2"/>
        <v>0.66934006690262537</v>
      </c>
      <c r="E70">
        <f t="shared" si="1"/>
        <v>2.8162142970149045E-4</v>
      </c>
    </row>
    <row r="71" spans="1:5" x14ac:dyDescent="0.2">
      <c r="A71" s="16">
        <v>42083</v>
      </c>
      <c r="B71">
        <v>59.59</v>
      </c>
      <c r="C71">
        <f t="shared" si="3"/>
        <v>0.64673042443922535</v>
      </c>
      <c r="D71">
        <f t="shared" si="2"/>
        <v>0.66833742258292683</v>
      </c>
      <c r="E71">
        <f t="shared" si="1"/>
        <v>4.6686236878191935E-4</v>
      </c>
    </row>
    <row r="72" spans="1:5" x14ac:dyDescent="0.2">
      <c r="A72" s="16">
        <v>42086</v>
      </c>
      <c r="B72">
        <v>58.6</v>
      </c>
      <c r="C72">
        <f t="shared" si="3"/>
        <v>0.63598595187344531</v>
      </c>
      <c r="D72">
        <f t="shared" si="2"/>
        <v>0.66433013134393093</v>
      </c>
      <c r="E72">
        <f t="shared" si="1"/>
        <v>8.0339250985509846E-4</v>
      </c>
    </row>
    <row r="73" spans="1:5" x14ac:dyDescent="0.2">
      <c r="A73" s="16">
        <v>42087</v>
      </c>
      <c r="B73">
        <v>57.68</v>
      </c>
      <c r="C73">
        <f t="shared" si="3"/>
        <v>0.62600118948908401</v>
      </c>
      <c r="D73">
        <f t="shared" si="2"/>
        <v>0.65848976532574821</v>
      </c>
      <c r="E73">
        <f t="shared" si="1"/>
        <v>1.055507559894681E-3</v>
      </c>
    </row>
    <row r="74" spans="1:5" x14ac:dyDescent="0.2">
      <c r="A74" s="16">
        <v>42088</v>
      </c>
      <c r="B74">
        <v>56.78</v>
      </c>
      <c r="C74">
        <f t="shared" si="3"/>
        <v>0.61623348715655679</v>
      </c>
      <c r="D74">
        <f t="shared" si="2"/>
        <v>0.64756616284270918</v>
      </c>
      <c r="E74">
        <f t="shared" si="1"/>
        <v>9.817365656536051E-4</v>
      </c>
    </row>
    <row r="75" spans="1:5" x14ac:dyDescent="0.2">
      <c r="A75" s="16">
        <v>42089</v>
      </c>
      <c r="B75">
        <v>57.149000000000001</v>
      </c>
      <c r="C75">
        <f t="shared" si="3"/>
        <v>0.62023824511289294</v>
      </c>
      <c r="D75">
        <f t="shared" si="2"/>
        <v>0.64087068794946767</v>
      </c>
      <c r="E75">
        <f t="shared" si="1"/>
        <v>4.2569769740452378E-4</v>
      </c>
    </row>
    <row r="76" spans="1:5" x14ac:dyDescent="0.2">
      <c r="A76" s="16">
        <v>42090</v>
      </c>
      <c r="B76">
        <v>57.271000000000001</v>
      </c>
      <c r="C76">
        <f t="shared" si="3"/>
        <v>0.62156231142908003</v>
      </c>
      <c r="D76">
        <f t="shared" si="2"/>
        <v>0.63909661752149238</v>
      </c>
      <c r="E76">
        <f t="shared" si="1"/>
        <v>3.0745189014240904E-4</v>
      </c>
    </row>
    <row r="77" spans="1:5" x14ac:dyDescent="0.2">
      <c r="A77" s="16">
        <v>42093</v>
      </c>
      <c r="B77">
        <v>57.826000000000001</v>
      </c>
      <c r="C77">
        <f t="shared" si="3"/>
        <v>0.6275857278674718</v>
      </c>
      <c r="D77">
        <f t="shared" si="2"/>
        <v>0.64103961221496164</v>
      </c>
      <c r="E77">
        <f t="shared" si="1"/>
        <v>1.8100700403563216E-4</v>
      </c>
    </row>
    <row r="78" spans="1:5" x14ac:dyDescent="0.2">
      <c r="A78" s="16">
        <v>42094</v>
      </c>
      <c r="B78">
        <v>58.186999999999998</v>
      </c>
      <c r="C78">
        <f t="shared" si="3"/>
        <v>0.63150366180307438</v>
      </c>
      <c r="D78">
        <f t="shared" si="2"/>
        <v>0.63884028914367774</v>
      </c>
      <c r="E78">
        <f t="shared" si="1"/>
        <v>5.3826100734888776E-5</v>
      </c>
    </row>
    <row r="79" spans="1:5" x14ac:dyDescent="0.2">
      <c r="A79" s="16">
        <v>42095</v>
      </c>
      <c r="B79">
        <v>57.88</v>
      </c>
      <c r="C79">
        <f t="shared" si="3"/>
        <v>0.62817179000742351</v>
      </c>
      <c r="D79">
        <f t="shared" ref="D79:D142" si="4">TANH(SUM(TANH(SUM(C70*$C$3,C71*$D$3,C72*$E$3))*$L$3,TANH(SUM(C73*$F$3,C74*$G$3,C75*$H$3))*$M$3,TANH(SUM(C76*$I$3,C77*$J$3,C78*$K$3))*$N$3))*$O$3</f>
        <v>0.64434862525792602</v>
      </c>
      <c r="E79">
        <f t="shared" ref="E79:E142" si="5">(C79-D79)*(C79-D79)</f>
        <v>2.6168999872190054E-4</v>
      </c>
    </row>
    <row r="80" spans="1:5" x14ac:dyDescent="0.2">
      <c r="A80" s="16">
        <v>42096</v>
      </c>
      <c r="B80">
        <v>56.649000000000001</v>
      </c>
      <c r="C80">
        <f t="shared" si="3"/>
        <v>0.6148117438170444</v>
      </c>
      <c r="D80">
        <f t="shared" si="4"/>
        <v>0.64471652823889336</v>
      </c>
      <c r="E80">
        <f t="shared" si="5"/>
        <v>8.9429613131726039E-4</v>
      </c>
    </row>
    <row r="81" spans="1:5" x14ac:dyDescent="0.2">
      <c r="A81" s="16">
        <v>42097</v>
      </c>
      <c r="B81">
        <v>56.7</v>
      </c>
      <c r="C81">
        <f t="shared" si="3"/>
        <v>0.61536524694922101</v>
      </c>
      <c r="D81">
        <f t="shared" si="4"/>
        <v>0.63888597138806491</v>
      </c>
      <c r="E81">
        <f t="shared" si="5"/>
        <v>5.5322447812802865E-4</v>
      </c>
    </row>
    <row r="82" spans="1:5" x14ac:dyDescent="0.2">
      <c r="A82" s="16">
        <v>42100</v>
      </c>
      <c r="B82">
        <v>55.7</v>
      </c>
      <c r="C82">
        <f t="shared" si="3"/>
        <v>0.60451224435752393</v>
      </c>
      <c r="D82">
        <f t="shared" si="4"/>
        <v>0.63745383473973039</v>
      </c>
      <c r="E82">
        <f t="shared" si="5"/>
        <v>1.0851483769090768E-3</v>
      </c>
    </row>
    <row r="83" spans="1:5" x14ac:dyDescent="0.2">
      <c r="A83" s="16">
        <v>42101</v>
      </c>
      <c r="B83">
        <v>55.139000000000003</v>
      </c>
      <c r="C83">
        <f t="shared" si="3"/>
        <v>0.59842370990358196</v>
      </c>
      <c r="D83">
        <f t="shared" si="4"/>
        <v>0.63729863680067267</v>
      </c>
      <c r="E83">
        <f t="shared" si="5"/>
        <v>1.5112599412541469E-3</v>
      </c>
    </row>
    <row r="84" spans="1:5" x14ac:dyDescent="0.2">
      <c r="A84" s="16">
        <v>42102</v>
      </c>
      <c r="B84">
        <v>53.79</v>
      </c>
      <c r="C84">
        <f t="shared" si="3"/>
        <v>0.58378300940738259</v>
      </c>
      <c r="D84">
        <f t="shared" si="4"/>
        <v>0.62313957137790343</v>
      </c>
      <c r="E84">
        <f t="shared" si="5"/>
        <v>1.5489389701394474E-3</v>
      </c>
    </row>
    <row r="85" spans="1:5" x14ac:dyDescent="0.2">
      <c r="A85" s="16">
        <v>42103</v>
      </c>
      <c r="B85">
        <v>52.2</v>
      </c>
      <c r="C85">
        <f t="shared" si="3"/>
        <v>0.56652673528658437</v>
      </c>
      <c r="D85">
        <f t="shared" si="4"/>
        <v>0.61739439890306536</v>
      </c>
      <c r="E85">
        <f t="shared" si="5"/>
        <v>2.5875192017994634E-3</v>
      </c>
    </row>
    <row r="86" spans="1:5" x14ac:dyDescent="0.2">
      <c r="A86" s="16">
        <v>42104</v>
      </c>
      <c r="B86">
        <v>52.19</v>
      </c>
      <c r="C86">
        <f t="shared" si="3"/>
        <v>0.56641820526066744</v>
      </c>
      <c r="D86">
        <f t="shared" si="4"/>
        <v>0.60229500765814004</v>
      </c>
      <c r="E86">
        <f t="shared" si="5"/>
        <v>1.2871449502672955E-3</v>
      </c>
    </row>
    <row r="87" spans="1:5" x14ac:dyDescent="0.2">
      <c r="A87" s="16">
        <v>42107</v>
      </c>
      <c r="B87">
        <v>52.93</v>
      </c>
      <c r="C87">
        <f t="shared" si="3"/>
        <v>0.57444942717852321</v>
      </c>
      <c r="D87">
        <f t="shared" si="4"/>
        <v>0.59709728056892319</v>
      </c>
      <c r="E87">
        <f t="shared" si="5"/>
        <v>5.1292526319305211E-4</v>
      </c>
    </row>
    <row r="88" spans="1:5" x14ac:dyDescent="0.2">
      <c r="A88" s="16">
        <v>42108</v>
      </c>
      <c r="B88">
        <v>51.66</v>
      </c>
      <c r="C88">
        <f t="shared" si="3"/>
        <v>0.560666113887068</v>
      </c>
      <c r="D88">
        <f t="shared" si="4"/>
        <v>0.60341710576512564</v>
      </c>
      <c r="E88">
        <f t="shared" si="5"/>
        <v>1.8276473065577505E-3</v>
      </c>
    </row>
    <row r="89" spans="1:5" x14ac:dyDescent="0.2">
      <c r="A89" s="16">
        <v>42109</v>
      </c>
      <c r="B89">
        <v>50.597000000000001</v>
      </c>
      <c r="C89">
        <f t="shared" si="3"/>
        <v>0.54912937213209412</v>
      </c>
      <c r="D89">
        <f t="shared" si="4"/>
        <v>0.59186555857811241</v>
      </c>
      <c r="E89">
        <f t="shared" si="5"/>
        <v>1.8263816319488372E-3</v>
      </c>
    </row>
    <row r="90" spans="1:5" x14ac:dyDescent="0.2">
      <c r="A90" s="16">
        <v>42110</v>
      </c>
      <c r="B90">
        <v>50.08</v>
      </c>
      <c r="C90">
        <f t="shared" si="3"/>
        <v>0.54351836979218671</v>
      </c>
      <c r="D90">
        <f t="shared" si="4"/>
        <v>0.57514848684496955</v>
      </c>
      <c r="E90">
        <f t="shared" si="5"/>
        <v>1.0004643047727443E-3</v>
      </c>
    </row>
    <row r="91" spans="1:5" x14ac:dyDescent="0.2">
      <c r="A91" s="16">
        <v>42111</v>
      </c>
      <c r="B91">
        <v>51.74</v>
      </c>
      <c r="C91">
        <f t="shared" si="3"/>
        <v>0.56153435409440378</v>
      </c>
      <c r="D91">
        <f t="shared" si="4"/>
        <v>0.58058510578535905</v>
      </c>
      <c r="E91">
        <f t="shared" si="5"/>
        <v>3.6293113999043508E-4</v>
      </c>
    </row>
    <row r="92" spans="1:5" x14ac:dyDescent="0.2">
      <c r="A92" s="16">
        <v>42114</v>
      </c>
      <c r="B92">
        <v>53.12</v>
      </c>
      <c r="C92">
        <f t="shared" si="3"/>
        <v>0.57651149767094567</v>
      </c>
      <c r="D92">
        <f t="shared" si="4"/>
        <v>0.58827365788452968</v>
      </c>
      <c r="E92">
        <f t="shared" si="5"/>
        <v>1.3834841289001853E-4</v>
      </c>
    </row>
    <row r="93" spans="1:5" x14ac:dyDescent="0.2">
      <c r="A93" s="16">
        <v>42115</v>
      </c>
      <c r="B93">
        <v>53.709000000000003</v>
      </c>
      <c r="C93">
        <f t="shared" si="3"/>
        <v>0.58290391619745519</v>
      </c>
      <c r="D93">
        <f t="shared" si="4"/>
        <v>0.59882576800943177</v>
      </c>
      <c r="E93">
        <f t="shared" si="5"/>
        <v>2.5350536512254202E-4</v>
      </c>
    </row>
    <row r="94" spans="1:5" x14ac:dyDescent="0.2">
      <c r="A94" s="16">
        <v>42116</v>
      </c>
      <c r="B94">
        <v>52.905000000000001</v>
      </c>
      <c r="C94">
        <f t="shared" si="3"/>
        <v>0.57417810211373077</v>
      </c>
      <c r="D94">
        <f t="shared" si="4"/>
        <v>0.59800387270557398</v>
      </c>
      <c r="E94">
        <f t="shared" si="5"/>
        <v>5.6766734429514068E-4</v>
      </c>
    </row>
    <row r="95" spans="1:5" x14ac:dyDescent="0.2">
      <c r="A95" s="16">
        <v>42117</v>
      </c>
      <c r="B95">
        <v>50.834000000000003</v>
      </c>
      <c r="C95">
        <f t="shared" si="3"/>
        <v>0.55170153374632624</v>
      </c>
      <c r="D95">
        <f t="shared" si="4"/>
        <v>0.59931641489172593</v>
      </c>
      <c r="E95">
        <f t="shared" si="5"/>
        <v>2.267176906490539E-3</v>
      </c>
    </row>
    <row r="96" spans="1:5" x14ac:dyDescent="0.2">
      <c r="A96" s="16">
        <v>42118</v>
      </c>
      <c r="B96">
        <v>51.344999999999999</v>
      </c>
      <c r="C96">
        <f t="shared" si="3"/>
        <v>0.55724741807068345</v>
      </c>
      <c r="D96">
        <f t="shared" si="4"/>
        <v>0.59208686945178812</v>
      </c>
      <c r="E96">
        <f t="shared" si="5"/>
        <v>1.213787372536356E-3</v>
      </c>
    </row>
    <row r="97" spans="1:5" x14ac:dyDescent="0.2">
      <c r="A97" s="16">
        <v>42121</v>
      </c>
      <c r="B97">
        <v>51.308999999999997</v>
      </c>
      <c r="C97">
        <f t="shared" si="3"/>
        <v>0.55685670997738235</v>
      </c>
      <c r="D97">
        <f t="shared" si="4"/>
        <v>0.59191454632700025</v>
      </c>
      <c r="E97">
        <f t="shared" si="5"/>
        <v>1.22905188951659E-3</v>
      </c>
    </row>
    <row r="98" spans="1:5" x14ac:dyDescent="0.2">
      <c r="A98" s="16">
        <v>42122</v>
      </c>
      <c r="B98">
        <v>51.7</v>
      </c>
      <c r="C98">
        <f t="shared" si="3"/>
        <v>0.56110023399073594</v>
      </c>
      <c r="D98">
        <f t="shared" si="4"/>
        <v>0.60026070398854992</v>
      </c>
      <c r="E98">
        <f t="shared" si="5"/>
        <v>1.5335424104496883E-3</v>
      </c>
    </row>
    <row r="99" spans="1:5" x14ac:dyDescent="0.2">
      <c r="A99" s="16">
        <v>42123</v>
      </c>
      <c r="B99">
        <v>51.488999999999997</v>
      </c>
      <c r="C99">
        <f t="shared" si="3"/>
        <v>0.55881025044388777</v>
      </c>
      <c r="D99">
        <f t="shared" si="4"/>
        <v>0.58581014708145596</v>
      </c>
      <c r="E99">
        <f t="shared" si="5"/>
        <v>7.289944184393659E-4</v>
      </c>
    </row>
    <row r="100" spans="1:5" x14ac:dyDescent="0.2">
      <c r="A100" s="16">
        <v>42124</v>
      </c>
      <c r="B100">
        <v>51.469000000000001</v>
      </c>
      <c r="C100">
        <f t="shared" si="3"/>
        <v>0.55859319039205391</v>
      </c>
      <c r="D100">
        <f t="shared" si="4"/>
        <v>0.58628285444501893</v>
      </c>
      <c r="E100">
        <f t="shared" si="5"/>
        <v>7.6671749536606347E-4</v>
      </c>
    </row>
    <row r="101" spans="1:5" x14ac:dyDescent="0.2">
      <c r="A101" s="16">
        <v>42129</v>
      </c>
      <c r="B101">
        <v>50.77</v>
      </c>
      <c r="C101">
        <f t="shared" si="3"/>
        <v>0.55100694158045771</v>
      </c>
      <c r="D101">
        <f t="shared" si="4"/>
        <v>0.58636933438801642</v>
      </c>
      <c r="E101">
        <f t="shared" si="5"/>
        <v>1.2504988250760798E-3</v>
      </c>
    </row>
    <row r="102" spans="1:5" x14ac:dyDescent="0.2">
      <c r="A102" s="16">
        <v>42130</v>
      </c>
      <c r="B102">
        <v>49.8</v>
      </c>
      <c r="C102">
        <f t="shared" si="3"/>
        <v>0.54047952906651153</v>
      </c>
      <c r="D102">
        <f t="shared" si="4"/>
        <v>0.58556733171661457</v>
      </c>
      <c r="E102">
        <f t="shared" si="5"/>
        <v>2.0329099478146383E-3</v>
      </c>
    </row>
    <row r="103" spans="1:5" x14ac:dyDescent="0.2">
      <c r="A103" s="16">
        <v>42131</v>
      </c>
      <c r="B103">
        <v>50.543999999999997</v>
      </c>
      <c r="C103">
        <f t="shared" si="3"/>
        <v>0.54855416299473414</v>
      </c>
      <c r="D103">
        <f t="shared" si="4"/>
        <v>0.57694890537468413</v>
      </c>
      <c r="E103">
        <f t="shared" si="5"/>
        <v>8.0626139482372792E-4</v>
      </c>
    </row>
    <row r="104" spans="1:5" x14ac:dyDescent="0.2">
      <c r="A104" s="16">
        <v>42132</v>
      </c>
      <c r="B104">
        <v>51.05</v>
      </c>
      <c r="C104">
        <f t="shared" si="3"/>
        <v>0.55404578230613277</v>
      </c>
      <c r="D104">
        <f t="shared" si="4"/>
        <v>0.57918972551547143</v>
      </c>
      <c r="E104">
        <f t="shared" si="5"/>
        <v>6.3221788011444771E-4</v>
      </c>
    </row>
    <row r="105" spans="1:5" x14ac:dyDescent="0.2">
      <c r="A105" s="16">
        <v>42136</v>
      </c>
      <c r="B105">
        <v>50.65</v>
      </c>
      <c r="C105">
        <f t="shared" si="3"/>
        <v>0.54970458126945398</v>
      </c>
      <c r="D105">
        <f t="shared" si="4"/>
        <v>0.5874536746897191</v>
      </c>
      <c r="E105">
        <f t="shared" si="5"/>
        <v>1.4249940540519027E-3</v>
      </c>
    </row>
    <row r="106" spans="1:5" x14ac:dyDescent="0.2">
      <c r="A106" s="16">
        <v>42137</v>
      </c>
      <c r="B106">
        <v>49.088000000000001</v>
      </c>
      <c r="C106">
        <f t="shared" si="3"/>
        <v>0.5327521912212233</v>
      </c>
      <c r="D106">
        <f t="shared" si="4"/>
        <v>0.57761693801660008</v>
      </c>
      <c r="E106">
        <f t="shared" si="5"/>
        <v>2.0128455050132704E-3</v>
      </c>
    </row>
    <row r="107" spans="1:5" x14ac:dyDescent="0.2">
      <c r="A107" s="16">
        <v>42138</v>
      </c>
      <c r="B107">
        <v>49.98</v>
      </c>
      <c r="C107">
        <f t="shared" si="3"/>
        <v>0.54243306953301695</v>
      </c>
      <c r="D107">
        <f t="shared" si="4"/>
        <v>0.56735870264065469</v>
      </c>
      <c r="E107">
        <f t="shared" si="5"/>
        <v>6.2128718581656633E-4</v>
      </c>
    </row>
    <row r="108" spans="1:5" x14ac:dyDescent="0.2">
      <c r="A108" s="16">
        <v>42139</v>
      </c>
      <c r="B108">
        <v>49.814999999999998</v>
      </c>
      <c r="C108">
        <f t="shared" si="3"/>
        <v>0.54064232410538693</v>
      </c>
      <c r="D108">
        <f t="shared" si="4"/>
        <v>0.57182331200096648</v>
      </c>
      <c r="E108">
        <f t="shared" si="5"/>
        <v>9.7225400614427832E-4</v>
      </c>
    </row>
    <row r="109" spans="1:5" x14ac:dyDescent="0.2">
      <c r="A109" s="16">
        <v>42142</v>
      </c>
      <c r="B109">
        <v>49.124000000000002</v>
      </c>
      <c r="C109">
        <f t="shared" si="3"/>
        <v>0.53314289931452441</v>
      </c>
      <c r="D109">
        <f t="shared" si="4"/>
        <v>0.58258534127265738</v>
      </c>
      <c r="E109">
        <f t="shared" si="5"/>
        <v>2.4445550667833472E-3</v>
      </c>
    </row>
    <row r="110" spans="1:5" x14ac:dyDescent="0.2">
      <c r="A110" s="16">
        <v>42143</v>
      </c>
      <c r="B110">
        <v>49.448</v>
      </c>
      <c r="C110">
        <f t="shared" si="3"/>
        <v>0.53665927215423415</v>
      </c>
      <c r="D110">
        <f t="shared" si="4"/>
        <v>0.5632417527572996</v>
      </c>
      <c r="E110">
        <f t="shared" si="5"/>
        <v>7.0662827501235094E-4</v>
      </c>
    </row>
    <row r="111" spans="1:5" x14ac:dyDescent="0.2">
      <c r="A111" s="16">
        <v>42144</v>
      </c>
      <c r="B111">
        <v>49.99</v>
      </c>
      <c r="C111">
        <f t="shared" si="3"/>
        <v>0.542541599558934</v>
      </c>
      <c r="D111">
        <f t="shared" si="4"/>
        <v>0.56497594684912456</v>
      </c>
      <c r="E111">
        <f t="shared" si="5"/>
        <v>5.0329993833688055E-4</v>
      </c>
    </row>
    <row r="112" spans="1:5" x14ac:dyDescent="0.2">
      <c r="A112" s="16">
        <v>42145</v>
      </c>
      <c r="B112">
        <v>49.86</v>
      </c>
      <c r="C112">
        <f t="shared" si="3"/>
        <v>0.54113070922201334</v>
      </c>
      <c r="D112">
        <f t="shared" si="4"/>
        <v>0.57641399428695284</v>
      </c>
      <c r="E112">
        <f t="shared" si="5"/>
        <v>1.2449102049737824E-3</v>
      </c>
    </row>
    <row r="113" spans="1:5" x14ac:dyDescent="0.2">
      <c r="A113" s="16">
        <v>42146</v>
      </c>
      <c r="B113">
        <v>49.95</v>
      </c>
      <c r="C113">
        <f t="shared" si="3"/>
        <v>0.54210747945526616</v>
      </c>
      <c r="D113">
        <f t="shared" si="4"/>
        <v>0.57193830841209992</v>
      </c>
      <c r="E113">
        <f t="shared" si="5"/>
        <v>8.8987835625187119E-4</v>
      </c>
    </row>
    <row r="114" spans="1:5" x14ac:dyDescent="0.2">
      <c r="A114" s="16">
        <v>42150</v>
      </c>
      <c r="B114">
        <v>50.5</v>
      </c>
      <c r="C114">
        <f t="shared" si="3"/>
        <v>0.54807663088069947</v>
      </c>
      <c r="D114">
        <f t="shared" si="4"/>
        <v>0.56997970980658419</v>
      </c>
      <c r="E114">
        <f t="shared" si="5"/>
        <v>4.7974486643353543E-4</v>
      </c>
    </row>
    <row r="115" spans="1:5" x14ac:dyDescent="0.2">
      <c r="A115" s="16">
        <v>42151</v>
      </c>
      <c r="B115">
        <v>51.62</v>
      </c>
      <c r="C115">
        <f t="shared" si="3"/>
        <v>0.56023199378340005</v>
      </c>
      <c r="D115">
        <f t="shared" si="4"/>
        <v>0.57912184175372861</v>
      </c>
      <c r="E115">
        <f t="shared" si="5"/>
        <v>3.5682635634212581E-4</v>
      </c>
    </row>
    <row r="116" spans="1:5" x14ac:dyDescent="0.2">
      <c r="A116" s="16">
        <v>42152</v>
      </c>
      <c r="B116">
        <v>52.84</v>
      </c>
      <c r="C116">
        <f t="shared" si="3"/>
        <v>0.5734726569452705</v>
      </c>
      <c r="D116">
        <f t="shared" si="4"/>
        <v>0.58726297479725054</v>
      </c>
      <c r="E116">
        <f t="shared" si="5"/>
        <v>1.9017286645863933E-4</v>
      </c>
    </row>
    <row r="117" spans="1:5" x14ac:dyDescent="0.2">
      <c r="A117" s="16">
        <v>42153</v>
      </c>
      <c r="B117">
        <v>52.27</v>
      </c>
      <c r="C117">
        <f t="shared" si="3"/>
        <v>0.56728644546800322</v>
      </c>
      <c r="D117">
        <f t="shared" si="4"/>
        <v>0.59611377193675674</v>
      </c>
      <c r="E117">
        <f t="shared" si="5"/>
        <v>8.3101475133609743E-4</v>
      </c>
    </row>
    <row r="118" spans="1:5" x14ac:dyDescent="0.2">
      <c r="A118" s="16">
        <v>42156</v>
      </c>
      <c r="B118">
        <v>53.25</v>
      </c>
      <c r="C118">
        <f t="shared" si="3"/>
        <v>0.57792238800786622</v>
      </c>
      <c r="D118">
        <f t="shared" si="4"/>
        <v>0.59671109188421867</v>
      </c>
      <c r="E118">
        <f t="shared" si="5"/>
        <v>3.5301539335326167E-4</v>
      </c>
    </row>
    <row r="119" spans="1:5" x14ac:dyDescent="0.2">
      <c r="A119" s="16">
        <v>42157</v>
      </c>
      <c r="B119">
        <v>53.22</v>
      </c>
      <c r="C119">
        <f t="shared" si="3"/>
        <v>0.57759679793011531</v>
      </c>
      <c r="D119">
        <f t="shared" si="4"/>
        <v>0.59881769437398769</v>
      </c>
      <c r="E119">
        <f t="shared" si="5"/>
        <v>4.5032644588155512E-4</v>
      </c>
    </row>
    <row r="120" spans="1:5" x14ac:dyDescent="0.2">
      <c r="A120" s="16">
        <v>42158</v>
      </c>
      <c r="B120">
        <v>53.93</v>
      </c>
      <c r="C120">
        <f t="shared" si="3"/>
        <v>0.58530242977022018</v>
      </c>
      <c r="D120">
        <f t="shared" si="4"/>
        <v>0.61322951507431633</v>
      </c>
      <c r="E120">
        <f t="shared" si="5"/>
        <v>7.7992209358226342E-4</v>
      </c>
    </row>
    <row r="121" spans="1:5" x14ac:dyDescent="0.2">
      <c r="A121" s="16">
        <v>42159</v>
      </c>
      <c r="B121">
        <v>55.746000000000002</v>
      </c>
      <c r="C121">
        <f t="shared" si="3"/>
        <v>0.60501148247674208</v>
      </c>
      <c r="D121">
        <f t="shared" si="4"/>
        <v>0.60904370338104585</v>
      </c>
      <c r="E121">
        <f t="shared" si="5"/>
        <v>1.6258805421104342E-5</v>
      </c>
    </row>
    <row r="122" spans="1:5" x14ac:dyDescent="0.2">
      <c r="A122" s="16">
        <v>42160</v>
      </c>
      <c r="B122">
        <v>56.475999999999999</v>
      </c>
      <c r="C122">
        <f t="shared" si="3"/>
        <v>0.61293417436868081</v>
      </c>
      <c r="D122">
        <f t="shared" si="4"/>
        <v>0.62300115894170138</v>
      </c>
      <c r="E122">
        <f t="shared" si="5"/>
        <v>1.0134417839343427E-4</v>
      </c>
    </row>
    <row r="123" spans="1:5" x14ac:dyDescent="0.2">
      <c r="A123" s="16">
        <v>42163</v>
      </c>
      <c r="B123">
        <v>56.048999999999999</v>
      </c>
      <c r="C123">
        <f t="shared" si="3"/>
        <v>0.60829994226202622</v>
      </c>
      <c r="D123">
        <f t="shared" si="4"/>
        <v>0.63246409224045785</v>
      </c>
      <c r="E123">
        <f t="shared" si="5"/>
        <v>5.8390614418013769E-4</v>
      </c>
    </row>
    <row r="124" spans="1:5" x14ac:dyDescent="0.2">
      <c r="A124" s="16">
        <v>42164</v>
      </c>
      <c r="B124">
        <v>55.7</v>
      </c>
      <c r="C124">
        <f t="shared" si="3"/>
        <v>0.60451224435752393</v>
      </c>
      <c r="D124">
        <f t="shared" si="4"/>
        <v>0.62686901520300464</v>
      </c>
      <c r="E124">
        <f t="shared" si="5"/>
        <v>4.9982520263733635E-4</v>
      </c>
    </row>
    <row r="125" spans="1:5" x14ac:dyDescent="0.2">
      <c r="A125" s="16">
        <v>42165</v>
      </c>
      <c r="B125">
        <v>54.2</v>
      </c>
      <c r="C125">
        <f t="shared" si="3"/>
        <v>0.58823274046997842</v>
      </c>
      <c r="D125">
        <f t="shared" si="4"/>
        <v>0.62881856535486302</v>
      </c>
      <c r="E125">
        <f t="shared" si="5"/>
        <v>1.6472091815865183E-3</v>
      </c>
    </row>
    <row r="126" spans="1:5" x14ac:dyDescent="0.2">
      <c r="A126" s="16">
        <v>42166</v>
      </c>
      <c r="B126">
        <v>54.610999999999997</v>
      </c>
      <c r="C126">
        <f t="shared" si="3"/>
        <v>0.59269332453516588</v>
      </c>
      <c r="D126">
        <f t="shared" si="4"/>
        <v>0.62689219302882682</v>
      </c>
      <c r="E126">
        <f t="shared" si="5"/>
        <v>1.1695626062467148E-3</v>
      </c>
    </row>
    <row r="127" spans="1:5" x14ac:dyDescent="0.2">
      <c r="A127" s="16">
        <v>42170</v>
      </c>
      <c r="B127">
        <v>54.576000000000001</v>
      </c>
      <c r="C127">
        <f t="shared" si="3"/>
        <v>0.59231346944445651</v>
      </c>
      <c r="D127">
        <f t="shared" si="4"/>
        <v>0.61965660341041529</v>
      </c>
      <c r="E127">
        <f t="shared" si="5"/>
        <v>7.4764697508036858E-4</v>
      </c>
    </row>
    <row r="128" spans="1:5" x14ac:dyDescent="0.2">
      <c r="A128" s="16">
        <v>42171</v>
      </c>
      <c r="B128">
        <v>54.1</v>
      </c>
      <c r="C128">
        <f t="shared" si="3"/>
        <v>0.58714744021080878</v>
      </c>
      <c r="D128">
        <f t="shared" si="4"/>
        <v>0.62486396706841862</v>
      </c>
      <c r="E128">
        <f t="shared" si="5"/>
        <v>1.4225363982008046E-3</v>
      </c>
    </row>
    <row r="129" spans="1:5" x14ac:dyDescent="0.2">
      <c r="A129" s="16">
        <v>42172</v>
      </c>
      <c r="B129">
        <v>54.201000000000001</v>
      </c>
      <c r="C129">
        <f t="shared" si="3"/>
        <v>0.58824359347257016</v>
      </c>
      <c r="D129">
        <f t="shared" si="4"/>
        <v>0.61252327829879138</v>
      </c>
      <c r="E129">
        <f t="shared" si="5"/>
        <v>5.8950309526063728E-4</v>
      </c>
    </row>
    <row r="130" spans="1:5" x14ac:dyDescent="0.2">
      <c r="A130" s="16">
        <v>42173</v>
      </c>
      <c r="B130">
        <v>53.374000000000002</v>
      </c>
      <c r="C130">
        <f t="shared" si="3"/>
        <v>0.57926816032923667</v>
      </c>
      <c r="D130">
        <f t="shared" si="4"/>
        <v>0.6105822750790949</v>
      </c>
      <c r="E130">
        <f t="shared" si="5"/>
        <v>9.8057378256728917E-4</v>
      </c>
    </row>
    <row r="131" spans="1:5" x14ac:dyDescent="0.2">
      <c r="A131" s="16">
        <v>42174</v>
      </c>
      <c r="B131">
        <v>54.24</v>
      </c>
      <c r="C131">
        <f t="shared" si="3"/>
        <v>0.58866686057364637</v>
      </c>
      <c r="D131">
        <f t="shared" si="4"/>
        <v>0.61184415064747144</v>
      </c>
      <c r="E131">
        <f t="shared" si="5"/>
        <v>5.3718677516623029E-4</v>
      </c>
    </row>
    <row r="132" spans="1:5" x14ac:dyDescent="0.2">
      <c r="A132" s="16">
        <v>42177</v>
      </c>
      <c r="B132">
        <v>53.920999999999999</v>
      </c>
      <c r="C132">
        <f t="shared" si="3"/>
        <v>0.58520475274689499</v>
      </c>
      <c r="D132">
        <f t="shared" si="4"/>
        <v>0.60926976974870206</v>
      </c>
      <c r="E132">
        <f t="shared" si="5"/>
        <v>5.7912504329726367E-4</v>
      </c>
    </row>
    <row r="133" spans="1:5" x14ac:dyDescent="0.2">
      <c r="A133" s="16">
        <v>42178</v>
      </c>
      <c r="B133">
        <v>54.3</v>
      </c>
      <c r="C133">
        <f t="shared" si="3"/>
        <v>0.58931804072914806</v>
      </c>
      <c r="D133">
        <f t="shared" si="4"/>
        <v>0.61618218799384705</v>
      </c>
      <c r="E133">
        <f t="shared" si="5"/>
        <v>7.2168240825943425E-4</v>
      </c>
    </row>
    <row r="134" spans="1:5" x14ac:dyDescent="0.2">
      <c r="A134" s="16">
        <v>42179</v>
      </c>
      <c r="B134">
        <v>54.231000000000002</v>
      </c>
      <c r="C134">
        <f t="shared" ref="C134:C197" si="6">B134/(MAX($B$5:$B$1000)*1.1)</f>
        <v>0.58856918355032106</v>
      </c>
      <c r="D134">
        <f t="shared" si="4"/>
        <v>0.60934165077836755</v>
      </c>
      <c r="E134">
        <f t="shared" si="5"/>
        <v>4.3149539474026532E-4</v>
      </c>
    </row>
    <row r="135" spans="1:5" x14ac:dyDescent="0.2">
      <c r="A135" s="16">
        <v>42180</v>
      </c>
      <c r="B135">
        <v>54.62</v>
      </c>
      <c r="C135">
        <f t="shared" si="6"/>
        <v>0.59279100155849118</v>
      </c>
      <c r="D135">
        <f t="shared" si="4"/>
        <v>0.61525913548228439</v>
      </c>
      <c r="E135">
        <f t="shared" si="5"/>
        <v>5.0481704201750727E-4</v>
      </c>
    </row>
    <row r="136" spans="1:5" x14ac:dyDescent="0.2">
      <c r="A136" s="16">
        <v>42181</v>
      </c>
      <c r="B136">
        <v>55.09</v>
      </c>
      <c r="C136">
        <f t="shared" si="6"/>
        <v>0.59789191277658882</v>
      </c>
      <c r="D136">
        <f t="shared" si="4"/>
        <v>0.61597490067583038</v>
      </c>
      <c r="E136">
        <f t="shared" si="5"/>
        <v>3.2699445136411687E-4</v>
      </c>
    </row>
    <row r="137" spans="1:5" x14ac:dyDescent="0.2">
      <c r="A137" s="16">
        <v>42184</v>
      </c>
      <c r="B137">
        <v>55.268000000000001</v>
      </c>
      <c r="C137">
        <f t="shared" si="6"/>
        <v>0.59982374723791088</v>
      </c>
      <c r="D137">
        <f t="shared" si="4"/>
        <v>0.62091418672547416</v>
      </c>
      <c r="E137">
        <f t="shared" si="5"/>
        <v>4.4480663777856863E-4</v>
      </c>
    </row>
    <row r="138" spans="1:5" x14ac:dyDescent="0.2">
      <c r="A138" s="16">
        <v>42185</v>
      </c>
      <c r="B138">
        <v>55.75</v>
      </c>
      <c r="C138">
        <f t="shared" si="6"/>
        <v>0.60505489448710881</v>
      </c>
      <c r="D138">
        <f t="shared" si="4"/>
        <v>0.62272707604909405</v>
      </c>
      <c r="E138">
        <f t="shared" si="5"/>
        <v>3.1230600115977127E-4</v>
      </c>
    </row>
    <row r="139" spans="1:5" x14ac:dyDescent="0.2">
      <c r="A139" s="16">
        <v>42186</v>
      </c>
      <c r="B139">
        <v>55.555</v>
      </c>
      <c r="C139">
        <f t="shared" si="6"/>
        <v>0.60293855898172788</v>
      </c>
      <c r="D139">
        <f t="shared" si="4"/>
        <v>0.62490506637093135</v>
      </c>
      <c r="E139">
        <f t="shared" si="5"/>
        <v>4.8252744687993069E-4</v>
      </c>
    </row>
    <row r="140" spans="1:5" x14ac:dyDescent="0.2">
      <c r="A140" s="16">
        <v>42187</v>
      </c>
      <c r="B140">
        <v>55.47</v>
      </c>
      <c r="C140">
        <f t="shared" si="6"/>
        <v>0.60201605376143363</v>
      </c>
      <c r="D140">
        <f t="shared" si="4"/>
        <v>0.62795784853822989</v>
      </c>
      <c r="E140">
        <f t="shared" si="5"/>
        <v>6.7297671624141355E-4</v>
      </c>
    </row>
    <row r="141" spans="1:5" x14ac:dyDescent="0.2">
      <c r="A141" s="16">
        <v>42188</v>
      </c>
      <c r="B141">
        <v>55.759</v>
      </c>
      <c r="C141">
        <f t="shared" si="6"/>
        <v>0.60515257151043411</v>
      </c>
      <c r="D141">
        <f t="shared" si="4"/>
        <v>0.6253529556177122</v>
      </c>
      <c r="E141">
        <f t="shared" si="5"/>
        <v>4.080555180815733E-4</v>
      </c>
    </row>
    <row r="142" spans="1:5" x14ac:dyDescent="0.2">
      <c r="A142" s="16">
        <v>42191</v>
      </c>
      <c r="B142">
        <v>56.45</v>
      </c>
      <c r="C142">
        <f t="shared" si="6"/>
        <v>0.61265199630129674</v>
      </c>
      <c r="D142">
        <f t="shared" si="4"/>
        <v>0.62891795713171295</v>
      </c>
      <c r="E142">
        <f t="shared" si="5"/>
        <v>2.6458148173663421E-4</v>
      </c>
    </row>
    <row r="143" spans="1:5" x14ac:dyDescent="0.2">
      <c r="A143" s="16">
        <v>42192</v>
      </c>
      <c r="B143">
        <v>57.627000000000002</v>
      </c>
      <c r="C143">
        <f t="shared" si="6"/>
        <v>0.62542598035172414</v>
      </c>
      <c r="D143">
        <f t="shared" ref="D143:D206" si="7">TANH(SUM(TANH(SUM(C134*$C$3,C135*$D$3,C136*$E$3))*$L$3,TANH(SUM(C137*$F$3,C138*$G$3,C139*$H$3))*$M$3,TANH(SUM(C140*$I$3,C141*$J$3,C142*$K$3))*$N$3))*$O$3</f>
        <v>0.63320691036585253</v>
      </c>
      <c r="E143">
        <f t="shared" ref="E143:E206" si="8">(C143-D143)*(C143-D143)</f>
        <v>6.0542871884763942E-5</v>
      </c>
    </row>
    <row r="144" spans="1:5" x14ac:dyDescent="0.2">
      <c r="A144" s="16">
        <v>42193</v>
      </c>
      <c r="B144">
        <v>57.22</v>
      </c>
      <c r="C144">
        <f t="shared" si="6"/>
        <v>0.62100880829690341</v>
      </c>
      <c r="D144">
        <f t="shared" si="7"/>
        <v>0.63877329523196302</v>
      </c>
      <c r="E144">
        <f t="shared" si="8"/>
        <v>3.1557699606590356E-4</v>
      </c>
    </row>
    <row r="145" spans="1:5" x14ac:dyDescent="0.2">
      <c r="A145" s="16">
        <v>42194</v>
      </c>
      <c r="B145">
        <v>56.823999999999998</v>
      </c>
      <c r="C145">
        <f t="shared" si="6"/>
        <v>0.61671101927059135</v>
      </c>
      <c r="D145">
        <f t="shared" si="7"/>
        <v>0.64017278168215341</v>
      </c>
      <c r="E145">
        <f t="shared" si="8"/>
        <v>5.5045429545658631E-4</v>
      </c>
    </row>
    <row r="146" spans="1:5" x14ac:dyDescent="0.2">
      <c r="A146" s="16">
        <v>42195</v>
      </c>
      <c r="B146">
        <v>56.328000000000003</v>
      </c>
      <c r="C146">
        <f t="shared" si="6"/>
        <v>0.61132792998510976</v>
      </c>
      <c r="D146">
        <f t="shared" si="7"/>
        <v>0.63472019807832325</v>
      </c>
      <c r="E146">
        <f t="shared" si="8"/>
        <v>5.4719820654477373E-4</v>
      </c>
    </row>
    <row r="147" spans="1:5" x14ac:dyDescent="0.2">
      <c r="A147" s="16">
        <v>42198</v>
      </c>
      <c r="B147">
        <v>56.704999999999998</v>
      </c>
      <c r="C147">
        <f t="shared" si="6"/>
        <v>0.61541951196217948</v>
      </c>
      <c r="D147">
        <f t="shared" si="7"/>
        <v>0.63825879137061126</v>
      </c>
      <c r="E147">
        <f t="shared" si="8"/>
        <v>5.216326838964158E-4</v>
      </c>
    </row>
    <row r="148" spans="1:5" x14ac:dyDescent="0.2">
      <c r="A148" s="16">
        <v>42199</v>
      </c>
      <c r="B148">
        <v>56.63</v>
      </c>
      <c r="C148">
        <f t="shared" si="6"/>
        <v>0.61460553676780216</v>
      </c>
      <c r="D148">
        <f t="shared" si="7"/>
        <v>0.63852087663749257</v>
      </c>
      <c r="E148">
        <f t="shared" si="8"/>
        <v>5.719434810828038E-4</v>
      </c>
    </row>
    <row r="149" spans="1:5" x14ac:dyDescent="0.2">
      <c r="A149" s="16">
        <v>42200</v>
      </c>
      <c r="B149">
        <v>56.84</v>
      </c>
      <c r="C149">
        <f t="shared" si="6"/>
        <v>0.6168846673120586</v>
      </c>
      <c r="D149">
        <f t="shared" si="7"/>
        <v>0.63813670967940861</v>
      </c>
      <c r="E149">
        <f t="shared" si="8"/>
        <v>4.5164930478363983E-4</v>
      </c>
    </row>
    <row r="150" spans="1:5" x14ac:dyDescent="0.2">
      <c r="A150" s="16">
        <v>42201</v>
      </c>
      <c r="B150">
        <v>56.6</v>
      </c>
      <c r="C150">
        <f t="shared" si="6"/>
        <v>0.61427994669005126</v>
      </c>
      <c r="D150">
        <f t="shared" si="7"/>
        <v>0.63430365136807165</v>
      </c>
      <c r="E150">
        <f t="shared" si="8"/>
        <v>4.0094874903257575E-4</v>
      </c>
    </row>
    <row r="151" spans="1:5" x14ac:dyDescent="0.2">
      <c r="A151" s="16">
        <v>42202</v>
      </c>
      <c r="B151">
        <v>56.95</v>
      </c>
      <c r="C151">
        <f t="shared" si="6"/>
        <v>0.61807849759714528</v>
      </c>
      <c r="D151">
        <f t="shared" si="7"/>
        <v>0.63567763701906022</v>
      </c>
      <c r="E151">
        <f t="shared" si="8"/>
        <v>3.0972970839200029E-4</v>
      </c>
    </row>
    <row r="152" spans="1:5" x14ac:dyDescent="0.2">
      <c r="A152" s="16">
        <v>42205</v>
      </c>
      <c r="B152">
        <v>57.005000000000003</v>
      </c>
      <c r="C152">
        <f t="shared" si="6"/>
        <v>0.61867541273968862</v>
      </c>
      <c r="D152">
        <f t="shared" si="7"/>
        <v>0.635978200013539</v>
      </c>
      <c r="E152">
        <f t="shared" si="8"/>
        <v>2.9938644744411844E-4</v>
      </c>
    </row>
    <row r="153" spans="1:5" x14ac:dyDescent="0.2">
      <c r="A153" s="16">
        <v>42206</v>
      </c>
      <c r="B153">
        <v>56.811999999999998</v>
      </c>
      <c r="C153">
        <f t="shared" si="6"/>
        <v>0.61658078323949106</v>
      </c>
      <c r="D153">
        <f t="shared" si="7"/>
        <v>0.63951305576708217</v>
      </c>
      <c r="E153">
        <f t="shared" si="8"/>
        <v>5.258891232797101E-4</v>
      </c>
    </row>
    <row r="154" spans="1:5" x14ac:dyDescent="0.2">
      <c r="A154" s="16">
        <v>42207</v>
      </c>
      <c r="B154">
        <v>57.12</v>
      </c>
      <c r="C154">
        <f t="shared" si="6"/>
        <v>0.61992350803773366</v>
      </c>
      <c r="D154">
        <f t="shared" si="7"/>
        <v>0.63672475877073975</v>
      </c>
      <c r="E154">
        <f t="shared" si="8"/>
        <v>2.8228202619333767E-4</v>
      </c>
    </row>
    <row r="155" spans="1:5" x14ac:dyDescent="0.2">
      <c r="A155" s="16">
        <v>42208</v>
      </c>
      <c r="B155">
        <v>57.503999999999998</v>
      </c>
      <c r="C155">
        <f t="shared" si="6"/>
        <v>0.62409106103294532</v>
      </c>
      <c r="D155">
        <f t="shared" si="7"/>
        <v>0.63801665681252073</v>
      </c>
      <c r="E155">
        <f t="shared" si="8"/>
        <v>1.9392221781612868E-4</v>
      </c>
    </row>
    <row r="156" spans="1:5" x14ac:dyDescent="0.2">
      <c r="A156" s="16">
        <v>42209</v>
      </c>
      <c r="B156">
        <v>58.524999999999999</v>
      </c>
      <c r="C156">
        <f t="shared" si="6"/>
        <v>0.635171976679068</v>
      </c>
      <c r="D156">
        <f t="shared" si="7"/>
        <v>0.64288139611917783</v>
      </c>
      <c r="E156">
        <f t="shared" si="8"/>
        <v>5.9435148103543402E-5</v>
      </c>
    </row>
    <row r="157" spans="1:5" x14ac:dyDescent="0.2">
      <c r="A157" s="16">
        <v>42212</v>
      </c>
      <c r="B157">
        <v>59.25</v>
      </c>
      <c r="C157">
        <f t="shared" si="6"/>
        <v>0.64304040355804837</v>
      </c>
      <c r="D157">
        <f t="shared" si="7"/>
        <v>0.64650722584861919</v>
      </c>
      <c r="E157">
        <f t="shared" si="8"/>
        <v>1.2018856794398746E-5</v>
      </c>
    </row>
    <row r="158" spans="1:5" x14ac:dyDescent="0.2">
      <c r="A158" s="16">
        <v>42213</v>
      </c>
      <c r="B158">
        <v>60.558999999999997</v>
      </c>
      <c r="C158">
        <f t="shared" si="6"/>
        <v>0.65724698395057979</v>
      </c>
      <c r="D158">
        <f t="shared" si="7"/>
        <v>0.65320490843666845</v>
      </c>
      <c r="E158">
        <f t="shared" si="8"/>
        <v>1.6338374460161594E-5</v>
      </c>
    </row>
    <row r="159" spans="1:5" x14ac:dyDescent="0.2">
      <c r="A159" s="16">
        <v>42214</v>
      </c>
      <c r="B159">
        <v>59.6</v>
      </c>
      <c r="C159">
        <f t="shared" si="6"/>
        <v>0.64683895446514239</v>
      </c>
      <c r="D159">
        <f t="shared" si="7"/>
        <v>0.65959372012987749</v>
      </c>
      <c r="E159">
        <f t="shared" si="8"/>
        <v>1.6268404716230546E-4</v>
      </c>
    </row>
    <row r="160" spans="1:5" x14ac:dyDescent="0.2">
      <c r="A160" s="16">
        <v>42215</v>
      </c>
      <c r="B160">
        <v>59.77</v>
      </c>
      <c r="C160">
        <f t="shared" si="6"/>
        <v>0.64868396490573088</v>
      </c>
      <c r="D160">
        <f t="shared" si="7"/>
        <v>0.66224911434863754</v>
      </c>
      <c r="E160">
        <f t="shared" si="8"/>
        <v>1.8401327940839073E-4</v>
      </c>
    </row>
    <row r="161" spans="1:5" x14ac:dyDescent="0.2">
      <c r="A161" s="16">
        <v>42216</v>
      </c>
      <c r="B161">
        <v>60.755000000000003</v>
      </c>
      <c r="C161">
        <f t="shared" si="6"/>
        <v>0.65937417245855245</v>
      </c>
      <c r="D161">
        <f t="shared" si="7"/>
        <v>0.65732005325785259</v>
      </c>
      <c r="E161">
        <f t="shared" si="8"/>
        <v>4.2194056906838587E-6</v>
      </c>
    </row>
    <row r="162" spans="1:5" x14ac:dyDescent="0.2">
      <c r="A162" s="16">
        <v>42219</v>
      </c>
      <c r="B162">
        <v>62.65</v>
      </c>
      <c r="C162">
        <f t="shared" si="6"/>
        <v>0.67994061236981818</v>
      </c>
      <c r="D162">
        <f t="shared" si="7"/>
        <v>0.67093321469671374</v>
      </c>
      <c r="E162">
        <f t="shared" si="8"/>
        <v>8.1133212841447169E-5</v>
      </c>
    </row>
    <row r="163" spans="1:5" x14ac:dyDescent="0.2">
      <c r="A163" s="16">
        <v>42220</v>
      </c>
      <c r="B163">
        <v>63.1</v>
      </c>
      <c r="C163">
        <f t="shared" si="6"/>
        <v>0.68482446353608195</v>
      </c>
      <c r="D163">
        <f t="shared" si="7"/>
        <v>0.67819115819265108</v>
      </c>
      <c r="E163">
        <f t="shared" si="8"/>
        <v>4.400073977918857E-5</v>
      </c>
    </row>
    <row r="164" spans="1:5" x14ac:dyDescent="0.2">
      <c r="A164" s="16">
        <v>42221</v>
      </c>
      <c r="B164">
        <v>62.863999999999997</v>
      </c>
      <c r="C164">
        <f t="shared" si="6"/>
        <v>0.68226315492444134</v>
      </c>
      <c r="D164">
        <f t="shared" si="7"/>
        <v>0.68085065957014901</v>
      </c>
      <c r="E164">
        <f t="shared" si="8"/>
        <v>1.9951431258974185E-6</v>
      </c>
    </row>
    <row r="165" spans="1:5" x14ac:dyDescent="0.2">
      <c r="A165" s="16">
        <v>42222</v>
      </c>
      <c r="B165">
        <v>64.13</v>
      </c>
      <c r="C165">
        <f t="shared" si="6"/>
        <v>0.69600305620552982</v>
      </c>
      <c r="D165">
        <f t="shared" si="7"/>
        <v>0.67897280634048063</v>
      </c>
      <c r="E165">
        <f t="shared" si="8"/>
        <v>2.9002941046600816E-4</v>
      </c>
    </row>
    <row r="166" spans="1:5" x14ac:dyDescent="0.2">
      <c r="A166" s="16">
        <v>42223</v>
      </c>
      <c r="B166">
        <v>64.531999999999996</v>
      </c>
      <c r="C166">
        <f t="shared" si="6"/>
        <v>0.70036596324739198</v>
      </c>
      <c r="D166">
        <f t="shared" si="7"/>
        <v>0.68901250931034796</v>
      </c>
      <c r="E166">
        <f t="shared" si="8"/>
        <v>1.2890091630058016E-4</v>
      </c>
    </row>
    <row r="167" spans="1:5" x14ac:dyDescent="0.2">
      <c r="A167" s="16">
        <v>42226</v>
      </c>
      <c r="B167">
        <v>63.999000000000002</v>
      </c>
      <c r="C167">
        <f t="shared" si="6"/>
        <v>0.69458131286601754</v>
      </c>
      <c r="D167">
        <f t="shared" si="7"/>
        <v>0.69841122419425006</v>
      </c>
      <c r="E167">
        <f t="shared" si="8"/>
        <v>1.4668220782123755E-5</v>
      </c>
    </row>
    <row r="168" spans="1:5" x14ac:dyDescent="0.2">
      <c r="A168" s="16">
        <v>42227</v>
      </c>
      <c r="B168">
        <v>64.3</v>
      </c>
      <c r="C168">
        <f t="shared" si="6"/>
        <v>0.69784806664611831</v>
      </c>
      <c r="D168">
        <f t="shared" si="7"/>
        <v>0.69105701536744235</v>
      </c>
      <c r="E168">
        <f t="shared" si="8"/>
        <v>4.6118377469606442E-5</v>
      </c>
    </row>
    <row r="169" spans="1:5" x14ac:dyDescent="0.2">
      <c r="A169" s="16">
        <v>42228</v>
      </c>
      <c r="B169">
        <v>64.459999999999994</v>
      </c>
      <c r="C169">
        <f t="shared" si="6"/>
        <v>0.69958454706078976</v>
      </c>
      <c r="D169">
        <f t="shared" si="7"/>
        <v>0.69210035298886452</v>
      </c>
      <c r="E169">
        <f t="shared" si="8"/>
        <v>5.6013160906240948E-5</v>
      </c>
    </row>
    <row r="170" spans="1:5" x14ac:dyDescent="0.2">
      <c r="A170" s="16">
        <v>42229</v>
      </c>
      <c r="B170">
        <v>64.81</v>
      </c>
      <c r="C170">
        <f t="shared" si="6"/>
        <v>0.70338309796788379</v>
      </c>
      <c r="D170">
        <f t="shared" si="7"/>
        <v>0.69822088257634296</v>
      </c>
      <c r="E170">
        <f t="shared" si="8"/>
        <v>2.6648467748660998E-5</v>
      </c>
    </row>
    <row r="171" spans="1:5" x14ac:dyDescent="0.2">
      <c r="A171" s="16">
        <v>42230</v>
      </c>
      <c r="B171">
        <v>64.537000000000006</v>
      </c>
      <c r="C171">
        <f t="shared" si="6"/>
        <v>0.70042022826035055</v>
      </c>
      <c r="D171">
        <f t="shared" si="7"/>
        <v>0.69599973419841954</v>
      </c>
      <c r="E171">
        <f t="shared" si="8"/>
        <v>1.9540767751567344E-5</v>
      </c>
    </row>
    <row r="172" spans="1:5" x14ac:dyDescent="0.2">
      <c r="A172" s="16">
        <v>42233</v>
      </c>
      <c r="B172">
        <v>65.393000000000001</v>
      </c>
      <c r="C172">
        <f t="shared" si="6"/>
        <v>0.70971039847884321</v>
      </c>
      <c r="D172">
        <f t="shared" si="7"/>
        <v>0.69555942004966254</v>
      </c>
      <c r="E172">
        <f t="shared" si="8"/>
        <v>2.0025019050313666E-4</v>
      </c>
    </row>
    <row r="173" spans="1:5" x14ac:dyDescent="0.2">
      <c r="A173" s="16">
        <v>42234</v>
      </c>
      <c r="B173">
        <v>65.918999999999997</v>
      </c>
      <c r="C173">
        <f t="shared" si="6"/>
        <v>0.71541907784207581</v>
      </c>
      <c r="D173">
        <f t="shared" si="7"/>
        <v>0.69764834759029415</v>
      </c>
      <c r="E173">
        <f t="shared" si="8"/>
        <v>3.1579885368158799E-4</v>
      </c>
    </row>
    <row r="174" spans="1:5" x14ac:dyDescent="0.2">
      <c r="A174" s="16">
        <v>42235</v>
      </c>
      <c r="B174">
        <v>65.75</v>
      </c>
      <c r="C174">
        <f t="shared" si="6"/>
        <v>0.71358492040407895</v>
      </c>
      <c r="D174">
        <f t="shared" si="7"/>
        <v>0.70431354599588925</v>
      </c>
      <c r="E174">
        <f t="shared" si="8"/>
        <v>8.5958383416834963E-5</v>
      </c>
    </row>
    <row r="175" spans="1:5" x14ac:dyDescent="0.2">
      <c r="A175" s="16">
        <v>42236</v>
      </c>
      <c r="B175">
        <v>67.188999999999993</v>
      </c>
      <c r="C175">
        <f t="shared" si="6"/>
        <v>0.72920239113353091</v>
      </c>
      <c r="D175">
        <f t="shared" si="7"/>
        <v>0.70181724883501684</v>
      </c>
      <c r="E175">
        <f t="shared" si="8"/>
        <v>7.4994601870986474E-4</v>
      </c>
    </row>
    <row r="176" spans="1:5" x14ac:dyDescent="0.2">
      <c r="A176" s="16">
        <v>42237</v>
      </c>
      <c r="B176">
        <v>68.27</v>
      </c>
      <c r="C176">
        <f t="shared" si="6"/>
        <v>0.7409344869351554</v>
      </c>
      <c r="D176">
        <f t="shared" si="7"/>
        <v>0.70666484607290203</v>
      </c>
      <c r="E176">
        <f t="shared" si="8"/>
        <v>1.1744082848278259E-3</v>
      </c>
    </row>
    <row r="177" spans="1:5" x14ac:dyDescent="0.2">
      <c r="A177" s="16">
        <v>42240</v>
      </c>
      <c r="B177">
        <v>70.864000000000004</v>
      </c>
      <c r="C177">
        <f t="shared" si="6"/>
        <v>0.76908717565801765</v>
      </c>
      <c r="D177">
        <f t="shared" si="7"/>
        <v>0.71813942193583791</v>
      </c>
      <c r="E177">
        <f t="shared" si="8"/>
        <v>2.5956736093358801E-3</v>
      </c>
    </row>
    <row r="178" spans="1:5" x14ac:dyDescent="0.2">
      <c r="A178" s="16">
        <v>42241</v>
      </c>
      <c r="B178">
        <v>68.790000000000006</v>
      </c>
      <c r="C178">
        <f t="shared" si="6"/>
        <v>0.74657804828283802</v>
      </c>
      <c r="D178">
        <f t="shared" si="7"/>
        <v>0.72416245550290193</v>
      </c>
      <c r="E178">
        <f t="shared" si="8"/>
        <v>5.0245879967592336E-4</v>
      </c>
    </row>
    <row r="179" spans="1:5" x14ac:dyDescent="0.2">
      <c r="A179" s="16">
        <v>42242</v>
      </c>
      <c r="B179">
        <v>69.528999999999996</v>
      </c>
      <c r="C179">
        <f t="shared" si="6"/>
        <v>0.75459841719810195</v>
      </c>
      <c r="D179">
        <f t="shared" si="7"/>
        <v>0.72606104515595959</v>
      </c>
      <c r="E179">
        <f t="shared" si="8"/>
        <v>8.1438160307164783E-4</v>
      </c>
    </row>
    <row r="180" spans="1:5" x14ac:dyDescent="0.2">
      <c r="A180" s="16">
        <v>42243</v>
      </c>
      <c r="B180">
        <v>67.2</v>
      </c>
      <c r="C180">
        <f t="shared" si="6"/>
        <v>0.72932177416203969</v>
      </c>
      <c r="D180">
        <f t="shared" si="7"/>
        <v>0.71857677090788707</v>
      </c>
      <c r="E180">
        <f t="shared" si="8"/>
        <v>1.1545509493175037E-4</v>
      </c>
    </row>
    <row r="181" spans="1:5" x14ac:dyDescent="0.2">
      <c r="A181" s="16">
        <v>42244</v>
      </c>
      <c r="B181">
        <v>66.44</v>
      </c>
      <c r="C181">
        <f t="shared" si="6"/>
        <v>0.72107349219234995</v>
      </c>
      <c r="D181">
        <f t="shared" si="7"/>
        <v>0.72747919689714946</v>
      </c>
      <c r="E181">
        <f t="shared" si="8"/>
        <v>4.103305276509056E-5</v>
      </c>
    </row>
    <row r="182" spans="1:5" x14ac:dyDescent="0.2">
      <c r="A182" s="16">
        <v>42247</v>
      </c>
      <c r="B182">
        <v>67.17</v>
      </c>
      <c r="C182">
        <f t="shared" si="6"/>
        <v>0.72899618408428879</v>
      </c>
      <c r="D182">
        <f t="shared" si="7"/>
        <v>0.70997724293783637</v>
      </c>
      <c r="E182">
        <f t="shared" si="8"/>
        <v>3.617201223322208E-4</v>
      </c>
    </row>
    <row r="183" spans="1:5" x14ac:dyDescent="0.2">
      <c r="A183" s="16">
        <v>42248</v>
      </c>
      <c r="B183">
        <v>65.519000000000005</v>
      </c>
      <c r="C183">
        <f t="shared" si="6"/>
        <v>0.71107787680539702</v>
      </c>
      <c r="D183">
        <f t="shared" si="7"/>
        <v>0.71564696674771511</v>
      </c>
      <c r="E183">
        <f t="shared" si="8"/>
        <v>2.0876582900992263E-5</v>
      </c>
    </row>
    <row r="184" spans="1:5" x14ac:dyDescent="0.2">
      <c r="A184" s="16">
        <v>42249</v>
      </c>
      <c r="B184">
        <v>66.97</v>
      </c>
      <c r="C184">
        <f t="shared" si="6"/>
        <v>0.7268255835659494</v>
      </c>
      <c r="D184">
        <f t="shared" si="7"/>
        <v>0.7098322018674923</v>
      </c>
      <c r="E184">
        <f t="shared" si="8"/>
        <v>2.8877502154945668E-4</v>
      </c>
    </row>
    <row r="185" spans="1:5" x14ac:dyDescent="0.2">
      <c r="A185" s="16">
        <v>42250</v>
      </c>
      <c r="B185">
        <v>66.843999999999994</v>
      </c>
      <c r="C185">
        <f t="shared" si="6"/>
        <v>0.72545810523939547</v>
      </c>
      <c r="D185">
        <f t="shared" si="7"/>
        <v>0.70101663602563791</v>
      </c>
      <c r="E185">
        <f t="shared" si="8"/>
        <v>5.9738541732705863E-4</v>
      </c>
    </row>
    <row r="186" spans="1:5" x14ac:dyDescent="0.2">
      <c r="A186" s="16">
        <v>42251</v>
      </c>
      <c r="B186">
        <v>67.391000000000005</v>
      </c>
      <c r="C186">
        <f t="shared" si="6"/>
        <v>0.73139469765705389</v>
      </c>
      <c r="D186">
        <f t="shared" si="7"/>
        <v>0.71472351171003889</v>
      </c>
      <c r="E186">
        <f t="shared" si="8"/>
        <v>2.7792844087995037E-4</v>
      </c>
    </row>
    <row r="187" spans="1:5" x14ac:dyDescent="0.2">
      <c r="A187" s="16">
        <v>42255</v>
      </c>
      <c r="B187">
        <v>68.334000000000003</v>
      </c>
      <c r="C187">
        <f t="shared" si="6"/>
        <v>0.74162907910102416</v>
      </c>
      <c r="D187">
        <f t="shared" si="7"/>
        <v>0.70769301830924092</v>
      </c>
      <c r="E187">
        <f t="shared" si="8"/>
        <v>1.1516562220636078E-3</v>
      </c>
    </row>
    <row r="188" spans="1:5" x14ac:dyDescent="0.2">
      <c r="A188" s="16">
        <v>42256</v>
      </c>
      <c r="B188">
        <v>68.150000000000006</v>
      </c>
      <c r="C188">
        <f t="shared" si="6"/>
        <v>0.7396321266241519</v>
      </c>
      <c r="D188">
        <f t="shared" si="7"/>
        <v>0.71558939504132979</v>
      </c>
      <c r="E188">
        <f t="shared" si="8"/>
        <v>5.7805294196363168E-4</v>
      </c>
    </row>
    <row r="189" spans="1:5" x14ac:dyDescent="0.2">
      <c r="A189" s="16">
        <v>42257</v>
      </c>
      <c r="B189">
        <v>68.25</v>
      </c>
      <c r="C189">
        <f t="shared" si="6"/>
        <v>0.74071742688332154</v>
      </c>
      <c r="D189">
        <f t="shared" si="7"/>
        <v>0.71895058570727155</v>
      </c>
      <c r="E189">
        <f t="shared" si="8"/>
        <v>4.7379537478338526E-4</v>
      </c>
    </row>
    <row r="190" spans="1:5" x14ac:dyDescent="0.2">
      <c r="A190" s="16">
        <v>42258</v>
      </c>
      <c r="B190">
        <v>68.034999999999997</v>
      </c>
      <c r="C190">
        <f t="shared" si="6"/>
        <v>0.73838403132610664</v>
      </c>
      <c r="D190">
        <f t="shared" si="7"/>
        <v>0.71610760373217441</v>
      </c>
      <c r="E190">
        <f t="shared" si="8"/>
        <v>4.96239226347705E-4</v>
      </c>
    </row>
    <row r="191" spans="1:5" x14ac:dyDescent="0.2">
      <c r="A191" s="16">
        <v>42261</v>
      </c>
      <c r="B191">
        <v>67.64</v>
      </c>
      <c r="C191">
        <f t="shared" si="6"/>
        <v>0.73409709530238632</v>
      </c>
      <c r="D191">
        <f t="shared" si="7"/>
        <v>0.71985649497159621</v>
      </c>
      <c r="E191">
        <f t="shared" si="8"/>
        <v>2.0279469778129939E-4</v>
      </c>
    </row>
    <row r="192" spans="1:5" x14ac:dyDescent="0.2">
      <c r="A192" s="16">
        <v>42262</v>
      </c>
      <c r="B192">
        <v>66.849999999999994</v>
      </c>
      <c r="C192">
        <f t="shared" si="6"/>
        <v>0.72552322325494567</v>
      </c>
      <c r="D192">
        <f t="shared" si="7"/>
        <v>0.71744461274778193</v>
      </c>
      <c r="E192">
        <f t="shared" si="8"/>
        <v>6.526394772645641E-5</v>
      </c>
    </row>
    <row r="193" spans="1:5" x14ac:dyDescent="0.2">
      <c r="A193" s="16">
        <v>42263</v>
      </c>
      <c r="B193">
        <v>65.45</v>
      </c>
      <c r="C193">
        <f t="shared" si="6"/>
        <v>0.71032901962656991</v>
      </c>
      <c r="D193">
        <f t="shared" si="7"/>
        <v>0.7133641805059564</v>
      </c>
      <c r="E193">
        <f t="shared" si="8"/>
        <v>9.212201563758166E-6</v>
      </c>
    </row>
    <row r="194" spans="1:5" x14ac:dyDescent="0.2">
      <c r="A194" s="16">
        <v>42264</v>
      </c>
      <c r="B194">
        <v>65.754000000000005</v>
      </c>
      <c r="C194">
        <f t="shared" si="6"/>
        <v>0.71362833241444579</v>
      </c>
      <c r="D194">
        <f t="shared" si="7"/>
        <v>0.70671512374934287</v>
      </c>
      <c r="E194">
        <f t="shared" si="8"/>
        <v>4.7792454047254113E-5</v>
      </c>
    </row>
    <row r="195" spans="1:5" x14ac:dyDescent="0.2">
      <c r="A195" s="16">
        <v>42265</v>
      </c>
      <c r="B195">
        <v>65.959999999999994</v>
      </c>
      <c r="C195">
        <f t="shared" si="6"/>
        <v>0.71586405094833527</v>
      </c>
      <c r="D195">
        <f t="shared" si="7"/>
        <v>0.70402663035139357</v>
      </c>
      <c r="E195">
        <f t="shared" si="8"/>
        <v>1.4012452638889972E-4</v>
      </c>
    </row>
    <row r="196" spans="1:5" x14ac:dyDescent="0.2">
      <c r="A196" s="16">
        <v>42268</v>
      </c>
      <c r="B196">
        <v>66.05</v>
      </c>
      <c r="C196">
        <f t="shared" si="6"/>
        <v>0.71684082118158809</v>
      </c>
      <c r="D196">
        <f t="shared" si="7"/>
        <v>0.70779462706300844</v>
      </c>
      <c r="E196">
        <f t="shared" si="8"/>
        <v>8.1833628031025108E-5</v>
      </c>
    </row>
    <row r="197" spans="1:5" x14ac:dyDescent="0.2">
      <c r="A197" s="16">
        <v>42269</v>
      </c>
      <c r="B197">
        <v>66.290000000000006</v>
      </c>
      <c r="C197">
        <f t="shared" si="6"/>
        <v>0.71944554180359543</v>
      </c>
      <c r="D197">
        <f t="shared" si="7"/>
        <v>0.70268811910382178</v>
      </c>
      <c r="E197">
        <f t="shared" si="8"/>
        <v>2.8081121553888921E-4</v>
      </c>
    </row>
    <row r="198" spans="1:5" x14ac:dyDescent="0.2">
      <c r="A198" s="16">
        <v>42270</v>
      </c>
      <c r="B198">
        <v>65.957999999999998</v>
      </c>
      <c r="C198">
        <f t="shared" ref="C198:C261" si="9">B198/(MAX($B$5:$B$1000)*1.1)</f>
        <v>0.71584234494315191</v>
      </c>
      <c r="D198">
        <f t="shared" si="7"/>
        <v>0.70348717004314987</v>
      </c>
      <c r="E198">
        <f t="shared" si="8"/>
        <v>1.5265034680964046E-4</v>
      </c>
    </row>
    <row r="199" spans="1:5" x14ac:dyDescent="0.2">
      <c r="A199" s="16">
        <v>42271</v>
      </c>
      <c r="B199">
        <v>66.509</v>
      </c>
      <c r="C199">
        <f t="shared" si="9"/>
        <v>0.72182234937117706</v>
      </c>
      <c r="D199">
        <f t="shared" si="7"/>
        <v>0.70531921756833238</v>
      </c>
      <c r="E199">
        <f t="shared" si="8"/>
        <v>2.7235335930206361E-4</v>
      </c>
    </row>
    <row r="200" spans="1:5" x14ac:dyDescent="0.2">
      <c r="A200" s="16">
        <v>42272</v>
      </c>
      <c r="B200">
        <v>65.55</v>
      </c>
      <c r="C200">
        <f t="shared" si="9"/>
        <v>0.71141431988573955</v>
      </c>
      <c r="D200">
        <f t="shared" si="7"/>
        <v>0.70574427670106799</v>
      </c>
      <c r="E200">
        <f t="shared" si="8"/>
        <v>3.2149389716040512E-5</v>
      </c>
    </row>
    <row r="201" spans="1:5" x14ac:dyDescent="0.2">
      <c r="A201" s="16">
        <v>42275</v>
      </c>
      <c r="B201">
        <v>65.53</v>
      </c>
      <c r="C201">
        <f t="shared" si="9"/>
        <v>0.71119725983390569</v>
      </c>
      <c r="D201">
        <f t="shared" si="7"/>
        <v>0.70632866167320141</v>
      </c>
      <c r="E201">
        <f t="shared" si="8"/>
        <v>2.3703248050413146E-5</v>
      </c>
    </row>
    <row r="202" spans="1:5" x14ac:dyDescent="0.2">
      <c r="A202" s="16">
        <v>42276</v>
      </c>
      <c r="B202">
        <v>65.674000000000007</v>
      </c>
      <c r="C202">
        <f t="shared" si="9"/>
        <v>0.71276009220711012</v>
      </c>
      <c r="D202">
        <f t="shared" si="7"/>
        <v>0.70018316442343986</v>
      </c>
      <c r="E202">
        <f t="shared" si="8"/>
        <v>1.5817911247565679E-4</v>
      </c>
    </row>
    <row r="203" spans="1:5" x14ac:dyDescent="0.2">
      <c r="A203" s="16">
        <v>42277</v>
      </c>
      <c r="B203">
        <v>65.308000000000007</v>
      </c>
      <c r="C203">
        <f t="shared" si="9"/>
        <v>0.70878789325854896</v>
      </c>
      <c r="D203">
        <f t="shared" si="7"/>
        <v>0.70520070369993593</v>
      </c>
      <c r="E203">
        <f t="shared" si="8"/>
        <v>1.2867928929422383E-5</v>
      </c>
    </row>
    <row r="204" spans="1:5" x14ac:dyDescent="0.2">
      <c r="A204" s="16">
        <v>42278</v>
      </c>
      <c r="B204">
        <v>65.203000000000003</v>
      </c>
      <c r="C204">
        <f t="shared" si="9"/>
        <v>0.70764832798642074</v>
      </c>
      <c r="D204">
        <f t="shared" si="7"/>
        <v>0.70211351327179472</v>
      </c>
      <c r="E204">
        <f t="shared" si="8"/>
        <v>3.0634173925240758E-5</v>
      </c>
    </row>
    <row r="205" spans="1:5" x14ac:dyDescent="0.2">
      <c r="A205" s="16">
        <v>42279</v>
      </c>
      <c r="B205">
        <v>66.37</v>
      </c>
      <c r="C205">
        <f t="shared" si="9"/>
        <v>0.72031378201093121</v>
      </c>
      <c r="D205">
        <f t="shared" si="7"/>
        <v>0.69835162535288486</v>
      </c>
      <c r="E205">
        <f t="shared" si="8"/>
        <v>4.8233632507256965E-4</v>
      </c>
    </row>
    <row r="206" spans="1:5" x14ac:dyDescent="0.2">
      <c r="A206" s="16">
        <v>42282</v>
      </c>
      <c r="B206">
        <v>64.796000000000006</v>
      </c>
      <c r="C206">
        <f t="shared" si="9"/>
        <v>0.70323115593160013</v>
      </c>
      <c r="D206">
        <f t="shared" si="7"/>
        <v>0.70471969470982498</v>
      </c>
      <c r="E206">
        <f t="shared" si="8"/>
        <v>2.2157476942791505E-6</v>
      </c>
    </row>
    <row r="207" spans="1:5" x14ac:dyDescent="0.2">
      <c r="A207" s="16">
        <v>42283</v>
      </c>
      <c r="B207">
        <v>64.03</v>
      </c>
      <c r="C207">
        <f t="shared" si="9"/>
        <v>0.69491775594636018</v>
      </c>
      <c r="D207">
        <f t="shared" ref="D207:D270" si="10">TANH(SUM(TANH(SUM(C198*$C$3,C199*$D$3,C200*$E$3))*$L$3,TANH(SUM(C201*$F$3,C202*$G$3,C203*$H$3))*$M$3,TANH(SUM(C204*$I$3,C205*$J$3,C206*$K$3))*$N$3))*$O$3</f>
        <v>0.70260660387955576</v>
      </c>
      <c r="E207">
        <f t="shared" ref="E207:E270" si="11">(C207-D207)*(C207-D207)</f>
        <v>5.9118382539805868E-5</v>
      </c>
    </row>
    <row r="208" spans="1:5" x14ac:dyDescent="0.2">
      <c r="A208" s="16">
        <v>42284</v>
      </c>
      <c r="B208">
        <v>61.92</v>
      </c>
      <c r="C208">
        <f t="shared" si="9"/>
        <v>0.67201792047787945</v>
      </c>
      <c r="D208">
        <f t="shared" si="10"/>
        <v>0.68915114736927596</v>
      </c>
      <c r="E208">
        <f t="shared" si="11"/>
        <v>2.9354746371207266E-4</v>
      </c>
    </row>
    <row r="209" spans="1:5" x14ac:dyDescent="0.2">
      <c r="A209" s="16">
        <v>42285</v>
      </c>
      <c r="B209">
        <v>62.244999999999997</v>
      </c>
      <c r="C209">
        <f t="shared" si="9"/>
        <v>0.67554514632018092</v>
      </c>
      <c r="D209">
        <f t="shared" si="10"/>
        <v>0.68866914064036377</v>
      </c>
      <c r="E209">
        <f t="shared" si="11"/>
        <v>1.7223922691619176E-4</v>
      </c>
    </row>
    <row r="210" spans="1:5" x14ac:dyDescent="0.2">
      <c r="A210" s="16">
        <v>42286</v>
      </c>
      <c r="B210">
        <v>61.515999999999998</v>
      </c>
      <c r="C210">
        <f t="shared" si="9"/>
        <v>0.66763330743083382</v>
      </c>
      <c r="D210">
        <f t="shared" si="10"/>
        <v>0.68070882168798541</v>
      </c>
      <c r="E210">
        <f t="shared" si="11"/>
        <v>1.7096907308897444E-4</v>
      </c>
    </row>
    <row r="211" spans="1:5" x14ac:dyDescent="0.2">
      <c r="A211" s="16">
        <v>42290</v>
      </c>
      <c r="B211">
        <v>62.796999999999997</v>
      </c>
      <c r="C211">
        <f t="shared" si="9"/>
        <v>0.6815360037507977</v>
      </c>
      <c r="D211">
        <f t="shared" si="10"/>
        <v>0.68166216258395074</v>
      </c>
      <c r="E211">
        <f t="shared" si="11"/>
        <v>1.5916051182535042E-8</v>
      </c>
    </row>
    <row r="212" spans="1:5" x14ac:dyDescent="0.2">
      <c r="A212" s="16">
        <v>42291</v>
      </c>
      <c r="B212">
        <v>62.75</v>
      </c>
      <c r="C212">
        <f t="shared" si="9"/>
        <v>0.68102591262898793</v>
      </c>
      <c r="D212">
        <f t="shared" si="10"/>
        <v>0.67544085307574109</v>
      </c>
      <c r="E212">
        <f t="shared" si="11"/>
        <v>3.1192890213313799E-5</v>
      </c>
    </row>
    <row r="213" spans="1:5" x14ac:dyDescent="0.2">
      <c r="A213" s="16">
        <v>42292</v>
      </c>
      <c r="B213">
        <v>62.226999999999997</v>
      </c>
      <c r="C213">
        <f t="shared" si="9"/>
        <v>0.67534979227353031</v>
      </c>
      <c r="D213">
        <f t="shared" si="10"/>
        <v>0.68253994741097324</v>
      </c>
      <c r="E213">
        <f t="shared" si="11"/>
        <v>5.1698330900496842E-5</v>
      </c>
    </row>
    <row r="214" spans="1:5" x14ac:dyDescent="0.2">
      <c r="A214" s="16">
        <v>42293</v>
      </c>
      <c r="B214">
        <v>61.401000000000003</v>
      </c>
      <c r="C214">
        <f t="shared" si="9"/>
        <v>0.66638521213278867</v>
      </c>
      <c r="D214">
        <f t="shared" si="10"/>
        <v>0.67547490862272919</v>
      </c>
      <c r="E214">
        <f t="shared" si="11"/>
        <v>8.2622582279236881E-5</v>
      </c>
    </row>
    <row r="215" spans="1:5" x14ac:dyDescent="0.2">
      <c r="A215" s="16">
        <v>42296</v>
      </c>
      <c r="B215">
        <v>62.143999999999998</v>
      </c>
      <c r="C215">
        <f t="shared" si="9"/>
        <v>0.67444899305841954</v>
      </c>
      <c r="D215">
        <f t="shared" si="10"/>
        <v>0.67458106748251978</v>
      </c>
      <c r="E215">
        <f t="shared" si="11"/>
        <v>1.7443653501409252E-8</v>
      </c>
    </row>
    <row r="216" spans="1:5" x14ac:dyDescent="0.2">
      <c r="A216" s="16">
        <v>42297</v>
      </c>
      <c r="B216">
        <v>61.95</v>
      </c>
      <c r="C216">
        <f t="shared" si="9"/>
        <v>0.67234351055563035</v>
      </c>
      <c r="D216">
        <f t="shared" si="10"/>
        <v>0.67882353997642009</v>
      </c>
      <c r="E216">
        <f t="shared" si="11"/>
        <v>4.1990781294300546E-5</v>
      </c>
    </row>
    <row r="217" spans="1:5" x14ac:dyDescent="0.2">
      <c r="A217" s="16">
        <v>42298</v>
      </c>
      <c r="B217">
        <v>63.000999999999998</v>
      </c>
      <c r="C217">
        <f t="shared" si="9"/>
        <v>0.68375001627950382</v>
      </c>
      <c r="D217">
        <f t="shared" si="10"/>
        <v>0.68109862674242527</v>
      </c>
      <c r="E217">
        <f t="shared" si="11"/>
        <v>7.02986647732962E-6</v>
      </c>
    </row>
    <row r="218" spans="1:5" x14ac:dyDescent="0.2">
      <c r="A218" s="16">
        <v>42299</v>
      </c>
      <c r="B218">
        <v>62.54</v>
      </c>
      <c r="C218">
        <f t="shared" si="9"/>
        <v>0.6787467820847316</v>
      </c>
      <c r="D218">
        <f t="shared" si="10"/>
        <v>0.6777506094160155</v>
      </c>
      <c r="E218">
        <f t="shared" si="11"/>
        <v>9.9235998589695646E-7</v>
      </c>
    </row>
    <row r="219" spans="1:5" x14ac:dyDescent="0.2">
      <c r="A219" s="16">
        <v>42300</v>
      </c>
      <c r="B219">
        <v>62.25</v>
      </c>
      <c r="C219">
        <f t="shared" si="9"/>
        <v>0.67559941133313939</v>
      </c>
      <c r="D219">
        <f t="shared" si="10"/>
        <v>0.6830007540458839</v>
      </c>
      <c r="E219">
        <f t="shared" si="11"/>
        <v>5.4779873951496226E-5</v>
      </c>
    </row>
    <row r="220" spans="1:5" x14ac:dyDescent="0.2">
      <c r="A220" s="16">
        <v>42303</v>
      </c>
      <c r="B220">
        <v>62.77</v>
      </c>
      <c r="C220">
        <f t="shared" si="9"/>
        <v>0.6812429726808219</v>
      </c>
      <c r="D220">
        <f t="shared" si="10"/>
        <v>0.67701458589235552</v>
      </c>
      <c r="E220">
        <f t="shared" si="11"/>
        <v>1.7879254832876995E-5</v>
      </c>
    </row>
    <row r="221" spans="1:5" x14ac:dyDescent="0.2">
      <c r="A221" s="16">
        <v>42304</v>
      </c>
      <c r="B221">
        <v>64.703999999999994</v>
      </c>
      <c r="C221">
        <f t="shared" si="9"/>
        <v>0.70223267969316383</v>
      </c>
      <c r="D221">
        <f t="shared" si="10"/>
        <v>0.68281926844300522</v>
      </c>
      <c r="E221">
        <f t="shared" si="11"/>
        <v>3.7688053636778478E-4</v>
      </c>
    </row>
    <row r="222" spans="1:5" x14ac:dyDescent="0.2">
      <c r="A222" s="16">
        <v>42305</v>
      </c>
      <c r="B222">
        <v>63.853999999999999</v>
      </c>
      <c r="C222">
        <f t="shared" si="9"/>
        <v>0.69300762749022149</v>
      </c>
      <c r="D222">
        <f t="shared" si="10"/>
        <v>0.69278200640611087</v>
      </c>
      <c r="E222">
        <f t="shared" si="11"/>
        <v>5.0904873595249903E-8</v>
      </c>
    </row>
    <row r="223" spans="1:5" x14ac:dyDescent="0.2">
      <c r="A223" s="16">
        <v>42306</v>
      </c>
      <c r="B223">
        <v>63.756999999999998</v>
      </c>
      <c r="C223">
        <f t="shared" si="9"/>
        <v>0.69195488623882684</v>
      </c>
      <c r="D223">
        <f t="shared" si="10"/>
        <v>0.69206105850382715</v>
      </c>
      <c r="E223">
        <f t="shared" si="11"/>
        <v>1.1272549855297105E-8</v>
      </c>
    </row>
    <row r="224" spans="1:5" x14ac:dyDescent="0.2">
      <c r="A224" s="16">
        <v>42307</v>
      </c>
      <c r="B224">
        <v>63.88</v>
      </c>
      <c r="C224">
        <f t="shared" si="9"/>
        <v>0.69328980555760555</v>
      </c>
      <c r="D224">
        <f t="shared" si="10"/>
        <v>0.6832990614188782</v>
      </c>
      <c r="E224">
        <f t="shared" si="11"/>
        <v>9.9814968445515069E-5</v>
      </c>
    </row>
    <row r="225" spans="1:5" x14ac:dyDescent="0.2">
      <c r="A225" s="16">
        <v>42310</v>
      </c>
      <c r="B225">
        <v>64.069999999999993</v>
      </c>
      <c r="C225">
        <f t="shared" si="9"/>
        <v>0.69535187605002791</v>
      </c>
      <c r="D225">
        <f t="shared" si="10"/>
        <v>0.69433523904467764</v>
      </c>
      <c r="E225">
        <f t="shared" si="11"/>
        <v>1.0335508006475501E-6</v>
      </c>
    </row>
    <row r="226" spans="1:5" x14ac:dyDescent="0.2">
      <c r="A226" s="16">
        <v>42311</v>
      </c>
      <c r="B226">
        <v>63.006999999999998</v>
      </c>
      <c r="C226">
        <f t="shared" si="9"/>
        <v>0.68381513429505403</v>
      </c>
      <c r="D226">
        <f t="shared" si="10"/>
        <v>0.69438204974896411</v>
      </c>
      <c r="E226">
        <f t="shared" si="11"/>
        <v>1.116597022100838E-4</v>
      </c>
    </row>
    <row r="227" spans="1:5" x14ac:dyDescent="0.2">
      <c r="A227" s="16">
        <v>42313</v>
      </c>
      <c r="B227">
        <v>63.465000000000003</v>
      </c>
      <c r="C227">
        <f t="shared" si="9"/>
        <v>0.68878580948205137</v>
      </c>
      <c r="D227">
        <f t="shared" si="10"/>
        <v>0.68746804316729859</v>
      </c>
      <c r="E227">
        <f t="shared" si="11"/>
        <v>1.7365080602971159E-6</v>
      </c>
    </row>
    <row r="228" spans="1:5" x14ac:dyDescent="0.2">
      <c r="A228" s="16">
        <v>42314</v>
      </c>
      <c r="B228">
        <v>64.260000000000005</v>
      </c>
      <c r="C228">
        <f t="shared" si="9"/>
        <v>0.69741394654245048</v>
      </c>
      <c r="D228">
        <f t="shared" si="10"/>
        <v>0.68546370688313241</v>
      </c>
      <c r="E228">
        <f t="shared" si="11"/>
        <v>1.4280822791513855E-4</v>
      </c>
    </row>
    <row r="229" spans="1:5" x14ac:dyDescent="0.2">
      <c r="A229" s="16">
        <v>42317</v>
      </c>
      <c r="B229">
        <v>64.436000000000007</v>
      </c>
      <c r="C229">
        <f t="shared" si="9"/>
        <v>0.69932407499858917</v>
      </c>
      <c r="D229">
        <f t="shared" si="10"/>
        <v>0.69473499646594949</v>
      </c>
      <c r="E229">
        <f t="shared" si="11"/>
        <v>2.1059641778734346E-5</v>
      </c>
    </row>
    <row r="230" spans="1:5" x14ac:dyDescent="0.2">
      <c r="A230" s="16">
        <v>42318</v>
      </c>
      <c r="B230">
        <v>64.489999999999995</v>
      </c>
      <c r="C230">
        <f t="shared" si="9"/>
        <v>0.69991013713854067</v>
      </c>
      <c r="D230">
        <f t="shared" si="10"/>
        <v>0.69272043887255663</v>
      </c>
      <c r="E230">
        <f t="shared" si="11"/>
        <v>5.1691761155893838E-5</v>
      </c>
    </row>
    <row r="231" spans="1:5" x14ac:dyDescent="0.2">
      <c r="A231" s="16">
        <v>42320</v>
      </c>
      <c r="B231">
        <v>66.34</v>
      </c>
      <c r="C231">
        <f t="shared" si="9"/>
        <v>0.71998819193318031</v>
      </c>
      <c r="D231">
        <f t="shared" si="10"/>
        <v>0.69102724475785671</v>
      </c>
      <c r="E231">
        <f t="shared" si="11"/>
        <v>8.3873646129188422E-4</v>
      </c>
    </row>
    <row r="232" spans="1:5" x14ac:dyDescent="0.2">
      <c r="A232" s="16">
        <v>42321</v>
      </c>
      <c r="B232">
        <v>66.421999999999997</v>
      </c>
      <c r="C232">
        <f t="shared" si="9"/>
        <v>0.72087813814569934</v>
      </c>
      <c r="D232">
        <f t="shared" si="10"/>
        <v>0.70151217550652778</v>
      </c>
      <c r="E232">
        <f t="shared" si="11"/>
        <v>3.7504050894178882E-4</v>
      </c>
    </row>
    <row r="233" spans="1:5" x14ac:dyDescent="0.2">
      <c r="A233" s="16">
        <v>42324</v>
      </c>
      <c r="B233">
        <v>66.411000000000001</v>
      </c>
      <c r="C233">
        <f t="shared" si="9"/>
        <v>0.72075875511719079</v>
      </c>
      <c r="D233">
        <f t="shared" si="10"/>
        <v>0.70883732388392384</v>
      </c>
      <c r="E233">
        <f t="shared" si="11"/>
        <v>1.4212052264951259E-4</v>
      </c>
    </row>
    <row r="234" spans="1:5" x14ac:dyDescent="0.2">
      <c r="A234" s="16">
        <v>42325</v>
      </c>
      <c r="B234">
        <v>65.597999999999999</v>
      </c>
      <c r="C234">
        <f t="shared" si="9"/>
        <v>0.71193526401014107</v>
      </c>
      <c r="D234">
        <f t="shared" si="10"/>
        <v>0.70245047299773633</v>
      </c>
      <c r="E234">
        <f t="shared" si="11"/>
        <v>8.9961260548993664E-5</v>
      </c>
    </row>
    <row r="235" spans="1:5" x14ac:dyDescent="0.2">
      <c r="A235" s="16">
        <v>42326</v>
      </c>
      <c r="B235">
        <v>64.900000000000006</v>
      </c>
      <c r="C235">
        <f t="shared" si="9"/>
        <v>0.70435986820113661</v>
      </c>
      <c r="D235">
        <f t="shared" si="10"/>
        <v>0.70539923651993752</v>
      </c>
      <c r="E235">
        <f t="shared" si="11"/>
        <v>1.0802865021270406E-6</v>
      </c>
    </row>
    <row r="236" spans="1:5" x14ac:dyDescent="0.2">
      <c r="A236" s="16">
        <v>42327</v>
      </c>
      <c r="B236">
        <v>64.834999999999994</v>
      </c>
      <c r="C236">
        <f t="shared" si="9"/>
        <v>0.70365442303267611</v>
      </c>
      <c r="D236">
        <f t="shared" si="10"/>
        <v>0.7021139943574376</v>
      </c>
      <c r="E236">
        <f t="shared" si="11"/>
        <v>2.3729205034970844E-6</v>
      </c>
    </row>
    <row r="237" spans="1:5" x14ac:dyDescent="0.2">
      <c r="A237" s="16">
        <v>42328</v>
      </c>
      <c r="B237">
        <v>64.748999999999995</v>
      </c>
      <c r="C237">
        <f t="shared" si="9"/>
        <v>0.70272106480979024</v>
      </c>
      <c r="D237">
        <f t="shared" si="10"/>
        <v>0.70050694790299806</v>
      </c>
      <c r="E237">
        <f t="shared" si="11"/>
        <v>4.9023136769429938E-6</v>
      </c>
    </row>
    <row r="238" spans="1:5" x14ac:dyDescent="0.2">
      <c r="A238" s="16">
        <v>42331</v>
      </c>
      <c r="B238">
        <v>65.588999999999999</v>
      </c>
      <c r="C238">
        <f t="shared" si="9"/>
        <v>0.71183758698681576</v>
      </c>
      <c r="D238">
        <f t="shared" si="10"/>
        <v>0.69939569755958386</v>
      </c>
      <c r="E238">
        <f t="shared" si="11"/>
        <v>1.5480061251946494E-4</v>
      </c>
    </row>
    <row r="239" spans="1:5" x14ac:dyDescent="0.2">
      <c r="A239" s="16">
        <v>42332</v>
      </c>
      <c r="B239">
        <v>65.8</v>
      </c>
      <c r="C239">
        <f t="shared" si="9"/>
        <v>0.71412757053366382</v>
      </c>
      <c r="D239">
        <f t="shared" si="10"/>
        <v>0.69885541265232753</v>
      </c>
      <c r="E239">
        <f t="shared" si="11"/>
        <v>2.3323880635246216E-4</v>
      </c>
    </row>
    <row r="240" spans="1:5" x14ac:dyDescent="0.2">
      <c r="A240" s="16">
        <v>42333</v>
      </c>
      <c r="B240">
        <v>65.801000000000002</v>
      </c>
      <c r="C240">
        <f t="shared" si="9"/>
        <v>0.71413842353625556</v>
      </c>
      <c r="D240">
        <f t="shared" si="10"/>
        <v>0.70240228987095998</v>
      </c>
      <c r="E240">
        <f t="shared" si="11"/>
        <v>1.3773683340968424E-4</v>
      </c>
    </row>
    <row r="241" spans="1:5" x14ac:dyDescent="0.2">
      <c r="A241" s="16">
        <v>42335</v>
      </c>
      <c r="B241">
        <v>66.010000000000005</v>
      </c>
      <c r="C241">
        <f t="shared" si="9"/>
        <v>0.71640670107792026</v>
      </c>
      <c r="D241">
        <f t="shared" si="10"/>
        <v>0.70060213723159226</v>
      </c>
      <c r="E241">
        <f t="shared" si="11"/>
        <v>2.4978423837265817E-4</v>
      </c>
    </row>
    <row r="242" spans="1:5" x14ac:dyDescent="0.2">
      <c r="A242" s="16">
        <v>42338</v>
      </c>
      <c r="B242">
        <v>65.927000000000007</v>
      </c>
      <c r="C242">
        <f t="shared" si="9"/>
        <v>0.71550590186280949</v>
      </c>
      <c r="D242">
        <f t="shared" si="10"/>
        <v>0.70358569455461328</v>
      </c>
      <c r="E242">
        <f t="shared" si="11"/>
        <v>1.4209134227037427E-4</v>
      </c>
    </row>
    <row r="243" spans="1:5" x14ac:dyDescent="0.2">
      <c r="A243" s="16">
        <v>42339</v>
      </c>
      <c r="B243">
        <v>66.591999999999999</v>
      </c>
      <c r="C243">
        <f t="shared" si="9"/>
        <v>0.72272314858628783</v>
      </c>
      <c r="D243">
        <f t="shared" si="10"/>
        <v>0.70582959215021468</v>
      </c>
      <c r="E243">
        <f t="shared" si="11"/>
        <v>2.8539224905878866E-4</v>
      </c>
    </row>
    <row r="244" spans="1:5" x14ac:dyDescent="0.2">
      <c r="A244" s="16">
        <v>42340</v>
      </c>
      <c r="B244">
        <v>67.049000000000007</v>
      </c>
      <c r="C244">
        <f t="shared" si="9"/>
        <v>0.72768297077069355</v>
      </c>
      <c r="D244">
        <f t="shared" si="10"/>
        <v>0.70663182207118025</v>
      </c>
      <c r="E244">
        <f t="shared" si="11"/>
        <v>4.4315086156902051E-4</v>
      </c>
    </row>
    <row r="245" spans="1:5" x14ac:dyDescent="0.2">
      <c r="A245" s="16">
        <v>42341</v>
      </c>
      <c r="B245">
        <v>67.724000000000004</v>
      </c>
      <c r="C245">
        <f t="shared" si="9"/>
        <v>0.73500874752008893</v>
      </c>
      <c r="D245">
        <f t="shared" si="10"/>
        <v>0.71106202361625515</v>
      </c>
      <c r="E245">
        <f t="shared" si="11"/>
        <v>5.7344558572644457E-4</v>
      </c>
    </row>
    <row r="246" spans="1:5" x14ac:dyDescent="0.2">
      <c r="A246" s="16">
        <v>42342</v>
      </c>
      <c r="B246">
        <v>68.036000000000001</v>
      </c>
      <c r="C246">
        <f t="shared" si="9"/>
        <v>0.73839488432869838</v>
      </c>
      <c r="D246">
        <f t="shared" si="10"/>
        <v>0.71240990311661856</v>
      </c>
      <c r="E246">
        <f t="shared" si="11"/>
        <v>6.7521924859214103E-4</v>
      </c>
    </row>
    <row r="247" spans="1:5" x14ac:dyDescent="0.2">
      <c r="A247" s="16">
        <v>42345</v>
      </c>
      <c r="B247">
        <v>69.05</v>
      </c>
      <c r="C247">
        <f t="shared" si="9"/>
        <v>0.74939982895667911</v>
      </c>
      <c r="D247">
        <f t="shared" si="10"/>
        <v>0.71585553585877537</v>
      </c>
      <c r="E247">
        <f t="shared" si="11"/>
        <v>1.1252195994380727E-3</v>
      </c>
    </row>
    <row r="248" spans="1:5" x14ac:dyDescent="0.2">
      <c r="A248" s="16">
        <v>42346</v>
      </c>
      <c r="B248">
        <v>69.721000000000004</v>
      </c>
      <c r="C248">
        <f t="shared" si="9"/>
        <v>0.75668219369570788</v>
      </c>
      <c r="D248">
        <f t="shared" si="10"/>
        <v>0.72004853553860604</v>
      </c>
      <c r="E248">
        <f t="shared" si="11"/>
        <v>1.3420249099713945E-3</v>
      </c>
    </row>
    <row r="249" spans="1:5" x14ac:dyDescent="0.2">
      <c r="A249" s="16">
        <v>42347</v>
      </c>
      <c r="B249">
        <v>69.332999999999998</v>
      </c>
      <c r="C249">
        <f t="shared" si="9"/>
        <v>0.75247122869012939</v>
      </c>
      <c r="D249">
        <f t="shared" si="10"/>
        <v>0.72617367452428616</v>
      </c>
      <c r="E249">
        <f t="shared" si="11"/>
        <v>6.9156135510545854E-4</v>
      </c>
    </row>
    <row r="250" spans="1:5" x14ac:dyDescent="0.2">
      <c r="A250" s="16">
        <v>42348</v>
      </c>
      <c r="B250">
        <v>68.88</v>
      </c>
      <c r="C250">
        <f t="shared" si="9"/>
        <v>0.74755481851609062</v>
      </c>
      <c r="D250">
        <f t="shared" si="10"/>
        <v>0.7249958393996716</v>
      </c>
      <c r="E250">
        <f t="shared" si="11"/>
        <v>5.0890753877502943E-4</v>
      </c>
    </row>
    <row r="251" spans="1:5" x14ac:dyDescent="0.2">
      <c r="A251" s="16">
        <v>42349</v>
      </c>
      <c r="B251">
        <v>69.569999999999993</v>
      </c>
      <c r="C251">
        <f t="shared" si="9"/>
        <v>0.75504339030436152</v>
      </c>
      <c r="D251">
        <f t="shared" si="10"/>
        <v>0.72296179075800571</v>
      </c>
      <c r="E251">
        <f t="shared" si="11"/>
        <v>1.0292290294527373E-3</v>
      </c>
    </row>
    <row r="252" spans="1:5" x14ac:dyDescent="0.2">
      <c r="A252" s="16">
        <v>42352</v>
      </c>
      <c r="B252">
        <v>70.78</v>
      </c>
      <c r="C252">
        <f t="shared" si="9"/>
        <v>0.76817552344031503</v>
      </c>
      <c r="D252">
        <f t="shared" si="10"/>
        <v>0.72745586853569544</v>
      </c>
      <c r="E252">
        <f t="shared" si="11"/>
        <v>1.6580902955513107E-3</v>
      </c>
    </row>
    <row r="253" spans="1:5" x14ac:dyDescent="0.2">
      <c r="A253" s="16">
        <v>42353</v>
      </c>
      <c r="B253">
        <v>70.153999999999996</v>
      </c>
      <c r="C253">
        <f t="shared" si="9"/>
        <v>0.76138154381791268</v>
      </c>
      <c r="D253">
        <f t="shared" si="10"/>
        <v>0.73303768006314629</v>
      </c>
      <c r="E253">
        <f t="shared" si="11"/>
        <v>8.0337461254875958E-4</v>
      </c>
    </row>
    <row r="254" spans="1:5" x14ac:dyDescent="0.2">
      <c r="A254" s="16">
        <v>42354</v>
      </c>
      <c r="B254">
        <v>70.156000000000006</v>
      </c>
      <c r="C254">
        <f t="shared" si="9"/>
        <v>0.76140324982309615</v>
      </c>
      <c r="D254">
        <f t="shared" si="10"/>
        <v>0.73022874279194683</v>
      </c>
      <c r="E254">
        <f t="shared" si="11"/>
        <v>9.7184988863517857E-4</v>
      </c>
    </row>
    <row r="255" spans="1:5" x14ac:dyDescent="0.2">
      <c r="A255" s="16">
        <v>42355</v>
      </c>
      <c r="B255">
        <v>70.569999999999993</v>
      </c>
      <c r="C255">
        <f t="shared" si="9"/>
        <v>0.7658963928960586</v>
      </c>
      <c r="D255">
        <f t="shared" si="10"/>
        <v>0.72648562522610172</v>
      </c>
      <c r="E255">
        <f t="shared" si="11"/>
        <v>1.5532086083353185E-3</v>
      </c>
    </row>
    <row r="256" spans="1:5" x14ac:dyDescent="0.2">
      <c r="A256" s="16">
        <v>42356</v>
      </c>
      <c r="B256">
        <v>70.959000000000003</v>
      </c>
      <c r="C256">
        <f t="shared" si="9"/>
        <v>0.77011821090422883</v>
      </c>
      <c r="D256">
        <f t="shared" si="10"/>
        <v>0.73407009554538272</v>
      </c>
      <c r="E256">
        <f t="shared" si="11"/>
        <v>1.2994666209246769E-3</v>
      </c>
    </row>
    <row r="257" spans="1:5" x14ac:dyDescent="0.2">
      <c r="A257" s="16">
        <v>42359</v>
      </c>
      <c r="B257">
        <v>71.11</v>
      </c>
      <c r="C257">
        <f t="shared" si="9"/>
        <v>0.77175701429557497</v>
      </c>
      <c r="D257">
        <f t="shared" si="10"/>
        <v>0.73515115227407968</v>
      </c>
      <c r="E257">
        <f t="shared" si="11"/>
        <v>1.3399891343367516E-3</v>
      </c>
    </row>
    <row r="258" spans="1:5" x14ac:dyDescent="0.2">
      <c r="A258" s="16">
        <v>42360</v>
      </c>
      <c r="B258">
        <v>71.17</v>
      </c>
      <c r="C258">
        <f t="shared" si="9"/>
        <v>0.77240819445107689</v>
      </c>
      <c r="D258">
        <f t="shared" si="10"/>
        <v>0.73396842071716284</v>
      </c>
      <c r="E258">
        <f t="shared" si="11"/>
        <v>1.4776162047145085E-3</v>
      </c>
    </row>
    <row r="259" spans="1:5" x14ac:dyDescent="0.2">
      <c r="A259" s="16">
        <v>42361</v>
      </c>
      <c r="B259">
        <v>70.503</v>
      </c>
      <c r="C259">
        <f t="shared" si="9"/>
        <v>0.76516924172241496</v>
      </c>
      <c r="D259">
        <f t="shared" si="10"/>
        <v>0.73502664755199831</v>
      </c>
      <c r="E259">
        <f t="shared" si="11"/>
        <v>9.0857598332243564E-4</v>
      </c>
    </row>
    <row r="260" spans="1:5" x14ac:dyDescent="0.2">
      <c r="A260" s="16">
        <v>42362</v>
      </c>
      <c r="B260">
        <v>70.040000000000006</v>
      </c>
      <c r="C260">
        <f t="shared" si="9"/>
        <v>0.76014430152245926</v>
      </c>
      <c r="D260">
        <f t="shared" si="10"/>
        <v>0.73414976928030362</v>
      </c>
      <c r="E260">
        <f t="shared" si="11"/>
        <v>6.7571570648846931E-4</v>
      </c>
    </row>
    <row r="261" spans="1:5" x14ac:dyDescent="0.2">
      <c r="A261" s="16">
        <v>42366</v>
      </c>
      <c r="B261">
        <v>71.92</v>
      </c>
      <c r="C261">
        <f t="shared" si="9"/>
        <v>0.78054794639484959</v>
      </c>
      <c r="D261">
        <f t="shared" si="10"/>
        <v>0.73098457442878106</v>
      </c>
      <c r="E261">
        <f t="shared" si="11"/>
        <v>2.4565278406468672E-3</v>
      </c>
    </row>
    <row r="262" spans="1:5" x14ac:dyDescent="0.2">
      <c r="A262" s="16">
        <v>42367</v>
      </c>
      <c r="B262">
        <v>71.98</v>
      </c>
      <c r="C262">
        <f t="shared" ref="C262:C282" si="12">B262/(MAX($B$5:$B$1000)*1.1)</f>
        <v>0.78119912655035151</v>
      </c>
      <c r="D262">
        <f t="shared" si="10"/>
        <v>0.73724575368704748</v>
      </c>
      <c r="E262">
        <f t="shared" si="11"/>
        <v>1.9318989860606312E-3</v>
      </c>
    </row>
    <row r="263" spans="1:5" x14ac:dyDescent="0.2">
      <c r="A263" s="16">
        <v>42368</v>
      </c>
      <c r="B263">
        <v>73.088999999999999</v>
      </c>
      <c r="C263">
        <f t="shared" si="12"/>
        <v>0.79323510642454342</v>
      </c>
      <c r="D263">
        <f t="shared" si="10"/>
        <v>0.74198853665589581</v>
      </c>
      <c r="E263">
        <f t="shared" si="11"/>
        <v>2.6262109130528672E-3</v>
      </c>
    </row>
    <row r="264" spans="1:5" x14ac:dyDescent="0.2">
      <c r="A264" s="16">
        <v>42380</v>
      </c>
      <c r="B264">
        <v>75.575999999999993</v>
      </c>
      <c r="C264">
        <f t="shared" si="12"/>
        <v>0.82022652387009387</v>
      </c>
      <c r="D264">
        <f t="shared" si="10"/>
        <v>0.73798400978081513</v>
      </c>
      <c r="E264">
        <f t="shared" si="11"/>
        <v>6.763831123725212E-3</v>
      </c>
    </row>
    <row r="265" spans="1:5" x14ac:dyDescent="0.2">
      <c r="A265" s="16">
        <v>42381</v>
      </c>
      <c r="B265">
        <v>76.064999999999998</v>
      </c>
      <c r="C265">
        <f t="shared" si="12"/>
        <v>0.82553364213743374</v>
      </c>
      <c r="D265">
        <f t="shared" si="10"/>
        <v>0.75274548458911028</v>
      </c>
      <c r="E265">
        <f t="shared" si="11"/>
        <v>5.298115879279558E-3</v>
      </c>
    </row>
    <row r="266" spans="1:5" x14ac:dyDescent="0.2">
      <c r="A266" s="16">
        <v>42382</v>
      </c>
      <c r="B266">
        <v>76.201999999999998</v>
      </c>
      <c r="C266">
        <f t="shared" si="12"/>
        <v>0.82702050349249623</v>
      </c>
      <c r="D266">
        <f t="shared" si="10"/>
        <v>0.7593428030225855</v>
      </c>
      <c r="E266">
        <f t="shared" si="11"/>
        <v>4.5802711408949549E-3</v>
      </c>
    </row>
    <row r="267" spans="1:5" x14ac:dyDescent="0.2">
      <c r="A267" s="16">
        <v>42383</v>
      </c>
      <c r="B267">
        <v>76.44</v>
      </c>
      <c r="C267">
        <f t="shared" si="12"/>
        <v>0.82960351810932009</v>
      </c>
      <c r="D267">
        <f t="shared" si="10"/>
        <v>0.75625130544408026</v>
      </c>
      <c r="E267">
        <f t="shared" si="11"/>
        <v>5.3805471028865711E-3</v>
      </c>
    </row>
    <row r="268" spans="1:5" x14ac:dyDescent="0.2">
      <c r="A268" s="16">
        <v>42384</v>
      </c>
      <c r="B268">
        <v>77.382000000000005</v>
      </c>
      <c r="C268">
        <f t="shared" si="12"/>
        <v>0.83982704655069873</v>
      </c>
      <c r="D268">
        <f t="shared" si="10"/>
        <v>0.76287450746070018</v>
      </c>
      <c r="E268">
        <f t="shared" si="11"/>
        <v>5.921693272397755E-3</v>
      </c>
    </row>
    <row r="269" spans="1:5" x14ac:dyDescent="0.2">
      <c r="A269" s="16">
        <v>42388</v>
      </c>
      <c r="B269">
        <v>78.602000000000004</v>
      </c>
      <c r="C269">
        <f t="shared" si="12"/>
        <v>0.85306770971256918</v>
      </c>
      <c r="D269">
        <f t="shared" si="10"/>
        <v>0.76754251186409472</v>
      </c>
      <c r="E269">
        <f t="shared" si="11"/>
        <v>7.3145594670206999E-3</v>
      </c>
    </row>
    <row r="270" spans="1:5" x14ac:dyDescent="0.2">
      <c r="A270" s="16">
        <v>42389</v>
      </c>
      <c r="B270">
        <v>80.710999999999999</v>
      </c>
      <c r="C270">
        <f t="shared" si="12"/>
        <v>0.87595669217845806</v>
      </c>
      <c r="D270">
        <f t="shared" si="10"/>
        <v>0.77087885655145383</v>
      </c>
      <c r="E270">
        <f t="shared" si="11"/>
        <v>1.104135154005572E-2</v>
      </c>
    </row>
    <row r="271" spans="1:5" x14ac:dyDescent="0.2">
      <c r="A271" s="16">
        <v>42390</v>
      </c>
      <c r="B271">
        <v>83.763999999999996</v>
      </c>
      <c r="C271">
        <f t="shared" si="12"/>
        <v>0.90909090909090906</v>
      </c>
      <c r="D271">
        <f t="shared" ref="D271:D283" si="13">TANH(SUM(TANH(SUM(C262*$C$3,C263*$D$3,C264*$E$3))*$L$3,TANH(SUM(C265*$F$3,C266*$G$3,C267*$H$3))*$M$3,TANH(SUM(C268*$I$3,C269*$J$3,C270*$K$3))*$N$3))*$O$3</f>
        <v>0.77631329283162176</v>
      </c>
      <c r="E271">
        <f t="shared" ref="E271:E282" si="14">(C271-D271)*(C271-D271)</f>
        <v>1.7629895379498557E-2</v>
      </c>
    </row>
    <row r="272" spans="1:5" x14ac:dyDescent="0.2">
      <c r="A272" s="16">
        <v>42391</v>
      </c>
      <c r="B272">
        <v>79.149000000000001</v>
      </c>
      <c r="C272">
        <f t="shared" si="12"/>
        <v>0.85900430213022738</v>
      </c>
      <c r="D272">
        <f t="shared" si="13"/>
        <v>0.78636531856382774</v>
      </c>
      <c r="E272">
        <f t="shared" si="14"/>
        <v>5.2764219335596765E-3</v>
      </c>
    </row>
    <row r="273" spans="1:5" x14ac:dyDescent="0.2">
      <c r="A273" s="16">
        <v>42394</v>
      </c>
      <c r="B273">
        <v>79.599999999999994</v>
      </c>
      <c r="C273">
        <f t="shared" si="12"/>
        <v>0.86389900629908267</v>
      </c>
      <c r="D273">
        <f t="shared" si="13"/>
        <v>0.7816383240876954</v>
      </c>
      <c r="E273">
        <f t="shared" si="14"/>
        <v>6.7668198378828459E-3</v>
      </c>
    </row>
    <row r="274" spans="1:5" x14ac:dyDescent="0.2">
      <c r="A274" s="16">
        <v>42395</v>
      </c>
      <c r="B274">
        <v>78.840999999999994</v>
      </c>
      <c r="C274">
        <f t="shared" si="12"/>
        <v>0.85566157733198456</v>
      </c>
      <c r="D274">
        <f t="shared" si="13"/>
        <v>0.7699344170882354</v>
      </c>
      <c r="E274">
        <f t="shared" si="14"/>
        <v>7.3491460034574461E-3</v>
      </c>
    </row>
    <row r="275" spans="1:5" x14ac:dyDescent="0.2">
      <c r="A275" s="16">
        <v>42396</v>
      </c>
      <c r="B275">
        <v>78.34</v>
      </c>
      <c r="C275">
        <f t="shared" si="12"/>
        <v>0.8502242230335445</v>
      </c>
      <c r="D275">
        <f t="shared" si="13"/>
        <v>0.78670127436613468</v>
      </c>
      <c r="E275">
        <f t="shared" si="14"/>
        <v>4.0351650074023828E-3</v>
      </c>
    </row>
    <row r="276" spans="1:5" x14ac:dyDescent="0.2">
      <c r="A276" s="16">
        <v>42397</v>
      </c>
      <c r="B276">
        <v>75.61</v>
      </c>
      <c r="C276">
        <f t="shared" si="12"/>
        <v>0.82059552595821161</v>
      </c>
      <c r="D276">
        <f t="shared" si="13"/>
        <v>0.77408897957621736</v>
      </c>
      <c r="E276">
        <f t="shared" si="14"/>
        <v>2.1628588563805825E-3</v>
      </c>
    </row>
    <row r="277" spans="1:5" x14ac:dyDescent="0.2">
      <c r="A277" s="16">
        <v>42398</v>
      </c>
      <c r="B277">
        <v>75.256</v>
      </c>
      <c r="C277">
        <f t="shared" si="12"/>
        <v>0.81675356304075086</v>
      </c>
      <c r="D277">
        <f t="shared" si="13"/>
        <v>0.76379729503892169</v>
      </c>
      <c r="E277">
        <f t="shared" si="14"/>
        <v>2.8043663206815568E-3</v>
      </c>
    </row>
    <row r="278" spans="1:5" x14ac:dyDescent="0.2">
      <c r="A278" s="16">
        <v>42401</v>
      </c>
      <c r="B278">
        <v>76.286000000000001</v>
      </c>
      <c r="C278">
        <f t="shared" si="12"/>
        <v>0.82793215571019885</v>
      </c>
      <c r="D278">
        <f t="shared" si="13"/>
        <v>0.75860012666623389</v>
      </c>
      <c r="E278">
        <f t="shared" si="14"/>
        <v>4.8069302513532005E-3</v>
      </c>
    </row>
    <row r="279" spans="1:5" x14ac:dyDescent="0.2">
      <c r="A279" s="16">
        <v>42402</v>
      </c>
      <c r="B279">
        <v>79.358999999999995</v>
      </c>
      <c r="C279">
        <f t="shared" si="12"/>
        <v>0.86128343267448371</v>
      </c>
      <c r="D279">
        <f t="shared" si="13"/>
        <v>0.76540000067245972</v>
      </c>
      <c r="E279">
        <f t="shared" si="14"/>
        <v>9.1936325324867563E-3</v>
      </c>
    </row>
    <row r="280" spans="1:5" x14ac:dyDescent="0.2">
      <c r="A280" s="16">
        <v>42403</v>
      </c>
      <c r="B280">
        <v>78.018000000000001</v>
      </c>
      <c r="C280">
        <f t="shared" si="12"/>
        <v>0.84672955619901802</v>
      </c>
      <c r="D280">
        <f t="shared" si="13"/>
        <v>0.76984516261330604</v>
      </c>
      <c r="E280">
        <f t="shared" si="14"/>
        <v>5.9112099770426687E-3</v>
      </c>
    </row>
    <row r="281" spans="1:5" x14ac:dyDescent="0.2">
      <c r="A281" s="16">
        <v>42404</v>
      </c>
      <c r="B281">
        <v>76.209999999999994</v>
      </c>
      <c r="C281">
        <f t="shared" si="12"/>
        <v>0.8271073275132298</v>
      </c>
      <c r="D281">
        <f t="shared" si="13"/>
        <v>0.76898023978366781</v>
      </c>
      <c r="E281">
        <f t="shared" si="14"/>
        <v>3.3787583279201957E-3</v>
      </c>
    </row>
    <row r="282" spans="1:5" x14ac:dyDescent="0.2">
      <c r="A282" s="16">
        <v>42405</v>
      </c>
      <c r="B282">
        <v>77.177999999999997</v>
      </c>
      <c r="C282">
        <f t="shared" si="12"/>
        <v>0.8376130340219925</v>
      </c>
      <c r="D282">
        <f t="shared" si="13"/>
        <v>0.75803450786121418</v>
      </c>
      <c r="E282">
        <f t="shared" si="14"/>
        <v>6.3327418259216794E-3</v>
      </c>
    </row>
    <row r="283" spans="1:5" x14ac:dyDescent="0.2">
      <c r="D283" s="23">
        <f t="shared" si="13"/>
        <v>0.76767248157020607</v>
      </c>
    </row>
  </sheetData>
  <mergeCells count="4">
    <mergeCell ref="A2:B3"/>
    <mergeCell ref="A1:O1"/>
    <mergeCell ref="G8:K12"/>
    <mergeCell ref="G14:K17"/>
  </mergeCells>
  <pageMargins left="0.7" right="0.7" top="0.75" bottom="0.75" header="0.3" footer="0.3"/>
  <pageSetup paperSize="9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1 - Нейрон</vt:lpstr>
      <vt:lpstr>2 - Простая сеть</vt:lpstr>
      <vt:lpstr>3 - Прогноз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2016-02-05T23:29:57Z</dcterms:created>
  <dcterms:modified xsi:type="dcterms:W3CDTF">2019-12-17T18:58:51Z</dcterms:modified>
  <cp:category/>
</cp:coreProperties>
</file>