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yme/GitHub/FU/Course II/БухИС/"/>
    </mc:Choice>
  </mc:AlternateContent>
  <xr:revisionPtr revIDLastSave="0" documentId="13_ncr:1_{099BBE4D-5E0C-DE4F-B363-1715E43890ED}" xr6:coauthVersionLast="45" xr6:coauthVersionMax="45" xr10:uidLastSave="{00000000-0000-0000-0000-000000000000}"/>
  <bookViews>
    <workbookView xWindow="0" yWindow="0" windowWidth="35840" windowHeight="22400" activeTab="1" xr2:uid="{D95921EF-2FB6-7C46-97DD-4C738A7C48C0}"/>
  </bookViews>
  <sheets>
    <sheet name="Лист 1" sheetId="1" r:id="rId1"/>
    <sheet name="Лист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" i="2" l="1"/>
  <c r="M12" i="2"/>
  <c r="N12" i="2"/>
  <c r="O3" i="2"/>
  <c r="L18" i="2" s="1"/>
  <c r="O4" i="2"/>
  <c r="L19" i="2" s="1"/>
  <c r="O5" i="2"/>
  <c r="L20" i="2" s="1"/>
  <c r="O6" i="2"/>
  <c r="L21" i="2" s="1"/>
  <c r="O7" i="2"/>
  <c r="L22" i="2" s="1"/>
  <c r="P8" i="2"/>
  <c r="P9" i="2"/>
  <c r="P10" i="2"/>
  <c r="L12" i="2"/>
  <c r="N23" i="2"/>
  <c r="P12" i="2" l="1"/>
  <c r="L23" i="2"/>
  <c r="O12" i="2"/>
  <c r="D42" i="2"/>
  <c r="I31" i="2" l="1"/>
  <c r="G31" i="2"/>
  <c r="I20" i="2"/>
  <c r="G20" i="2"/>
  <c r="I53" i="2"/>
  <c r="G53" i="2"/>
  <c r="I42" i="2"/>
  <c r="G42" i="2"/>
  <c r="D53" i="2"/>
  <c r="B53" i="2"/>
  <c r="G9" i="2"/>
  <c r="I9" i="2"/>
  <c r="B42" i="2"/>
  <c r="D31" i="2"/>
  <c r="B31" i="2"/>
  <c r="D20" i="2"/>
  <c r="B20" i="2"/>
  <c r="D9" i="2"/>
  <c r="B9" i="2"/>
  <c r="B10" i="2" l="1"/>
  <c r="B32" i="2"/>
  <c r="B54" i="2"/>
  <c r="I10" i="2"/>
  <c r="I32" i="2"/>
  <c r="I21" i="2"/>
  <c r="I54" i="2"/>
  <c r="I43" i="2"/>
  <c r="B43" i="2"/>
  <c r="B21" i="2"/>
</calcChain>
</file>

<file path=xl/sharedStrings.xml><?xml version="1.0" encoding="utf-8"?>
<sst xmlns="http://schemas.openxmlformats.org/spreadsheetml/2006/main" count="88" uniqueCount="38">
  <si>
    <t>Получены материалы от поставщиков – 118 000 руб.</t>
  </si>
  <si>
    <t>Частично погашена задолженность поставщикам за полученные материалы – 50 000 руб.</t>
  </si>
  <si>
    <t>Отпущены материалы в основное производство – 500 000 руб.</t>
  </si>
  <si>
    <t>Начислена заработная плата работникам основного производства – 100 000 руб.</t>
  </si>
  <si>
    <t>Удержан НДФЛ из зарплаты – 13 000 руб.</t>
  </si>
  <si>
    <t>Погашена задолженность перед бюджетом по НДФЛ – 10 000 руб.</t>
  </si>
  <si>
    <t>Получены денежные средства в кассу с расчетного счета – 90 000 руб.</t>
  </si>
  <si>
    <t>Выдана из кассы заработная плата работникам – 87 000 руб.</t>
  </si>
  <si>
    <t>Перечислен с расчетного счета аванс поставщику за потребляемую электроэнергию – 200 000 руб.</t>
  </si>
  <si>
    <t>Выдача наличных под отчет – 2 500 руб.</t>
  </si>
  <si>
    <t>Приобретение подотчетным лицом материалов – 2 600 руб.</t>
  </si>
  <si>
    <t>Выданы из кассы денежные средства в погашение перерасхода по авансовому отчету – 100 руб.</t>
  </si>
  <si>
    <t>№</t>
  </si>
  <si>
    <t>Д</t>
  </si>
  <si>
    <t>К</t>
  </si>
  <si>
    <t>Cн=</t>
  </si>
  <si>
    <t>Итого</t>
  </si>
  <si>
    <t>Cк=</t>
  </si>
  <si>
    <t>Сн=</t>
  </si>
  <si>
    <t>Оборотно-сальдовая ведомость</t>
  </si>
  <si>
    <t>Cальдо на начало</t>
  </si>
  <si>
    <t>Оборот по дебету</t>
  </si>
  <si>
    <t>Оборот по кредиту</t>
  </si>
  <si>
    <t>Cальдо на конец по дебету</t>
  </si>
  <si>
    <t>71</t>
  </si>
  <si>
    <t>50</t>
  </si>
  <si>
    <t>51</t>
  </si>
  <si>
    <t>10</t>
  </si>
  <si>
    <t>60</t>
  </si>
  <si>
    <t>20</t>
  </si>
  <si>
    <t>Cальдо на конец по кредиту</t>
  </si>
  <si>
    <t>68</t>
  </si>
  <si>
    <t>70</t>
  </si>
  <si>
    <t>Баланс</t>
  </si>
  <si>
    <t>Актив</t>
  </si>
  <si>
    <t>Пассив</t>
  </si>
  <si>
    <t>Проводки</t>
  </si>
  <si>
    <t>80 / 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</si>
</sst>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RUB&quot;_-;\-* #,##0.00\ &quot;RUB&quot;_-;_-* &quot;-&quot;??\ &quot;RUB&quot;_-;_-@_-"/>
  </numFmts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7">
    <xf numFmtId="0" fontId="0" fillId="0" borderId="0" xfId="0"/>
    <xf numFmtId="0" fontId="0" fillId="0" borderId="15" xfId="0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" fontId="0" fillId="0" borderId="0" xfId="0" applyNumberFormat="1" applyFill="1" applyBorder="1"/>
    <xf numFmtId="2" fontId="0" fillId="0" borderId="0" xfId="0" applyNumberFormat="1" applyFill="1" applyBorder="1"/>
    <xf numFmtId="1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0" fillId="0" borderId="0" xfId="1" applyFont="1"/>
    <xf numFmtId="44" fontId="0" fillId="0" borderId="16" xfId="1" applyFont="1" applyBorder="1"/>
    <xf numFmtId="44" fontId="0" fillId="0" borderId="14" xfId="1" applyFont="1" applyBorder="1"/>
    <xf numFmtId="44" fontId="0" fillId="0" borderId="13" xfId="1" applyFont="1" applyBorder="1" applyAlignment="1">
      <alignment horizontal="center"/>
    </xf>
    <xf numFmtId="44" fontId="0" fillId="0" borderId="14" xfId="1" applyFont="1" applyBorder="1" applyAlignment="1">
      <alignment horizontal="center"/>
    </xf>
    <xf numFmtId="44" fontId="0" fillId="0" borderId="15" xfId="1" applyFont="1" applyBorder="1"/>
    <xf numFmtId="44" fontId="0" fillId="0" borderId="13" xfId="1" applyFont="1" applyBorder="1"/>
    <xf numFmtId="44" fontId="0" fillId="0" borderId="0" xfId="1" applyFont="1" applyBorder="1"/>
    <xf numFmtId="0" fontId="0" fillId="3" borderId="16" xfId="0" applyFill="1" applyBorder="1" applyAlignment="1">
      <alignment horizontal="center"/>
    </xf>
    <xf numFmtId="44" fontId="0" fillId="0" borderId="32" xfId="1" applyFont="1" applyBorder="1"/>
    <xf numFmtId="44" fontId="0" fillId="0" borderId="33" xfId="1" applyFont="1" applyBorder="1"/>
    <xf numFmtId="44" fontId="0" fillId="0" borderId="34" xfId="1" applyFont="1" applyBorder="1"/>
    <xf numFmtId="44" fontId="0" fillId="0" borderId="12" xfId="1" applyFont="1" applyBorder="1"/>
    <xf numFmtId="0" fontId="0" fillId="2" borderId="16" xfId="0" applyFill="1" applyBorder="1" applyAlignment="1">
      <alignment horizontal="center"/>
    </xf>
    <xf numFmtId="44" fontId="0" fillId="0" borderId="5" xfId="1" applyFont="1" applyBorder="1"/>
    <xf numFmtId="44" fontId="0" fillId="4" borderId="34" xfId="1" applyFont="1" applyFill="1" applyBorder="1"/>
    <xf numFmtId="44" fontId="0" fillId="5" borderId="34" xfId="1" applyFont="1" applyFill="1" applyBorder="1"/>
    <xf numFmtId="0" fontId="0" fillId="3" borderId="14" xfId="0" applyFill="1" applyBorder="1" applyAlignment="1">
      <alignment horizontal="right"/>
    </xf>
    <xf numFmtId="0" fontId="0" fillId="3" borderId="13" xfId="0" applyFill="1" applyBorder="1"/>
    <xf numFmtId="0" fontId="0" fillId="2" borderId="14" xfId="0" applyFill="1" applyBorder="1" applyAlignment="1">
      <alignment horizontal="right"/>
    </xf>
    <xf numFmtId="0" fontId="0" fillId="2" borderId="13" xfId="0" applyFill="1" applyBorder="1"/>
    <xf numFmtId="0" fontId="0" fillId="2" borderId="22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5" borderId="24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44" fontId="0" fillId="5" borderId="26" xfId="1" applyFont="1" applyFill="1" applyBorder="1"/>
    <xf numFmtId="0" fontId="0" fillId="5" borderId="15" xfId="0" applyFill="1" applyBorder="1"/>
    <xf numFmtId="0" fontId="0" fillId="5" borderId="28" xfId="0" applyFill="1" applyBorder="1"/>
    <xf numFmtId="44" fontId="0" fillId="5" borderId="27" xfId="1" applyFont="1" applyFill="1" applyBorder="1"/>
    <xf numFmtId="44" fontId="0" fillId="5" borderId="14" xfId="1" applyFont="1" applyFill="1" applyBorder="1"/>
    <xf numFmtId="44" fontId="0" fillId="5" borderId="17" xfId="1" applyFont="1" applyFill="1" applyBorder="1"/>
    <xf numFmtId="44" fontId="0" fillId="5" borderId="10" xfId="1" applyFont="1" applyFill="1" applyBorder="1"/>
    <xf numFmtId="44" fontId="0" fillId="4" borderId="28" xfId="1" applyFont="1" applyFill="1" applyBorder="1"/>
    <xf numFmtId="44" fontId="0" fillId="4" borderId="27" xfId="1" applyFont="1" applyFill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3" borderId="23" xfId="0" applyFill="1" applyBorder="1" applyAlignment="1">
      <alignment horizontal="center"/>
    </xf>
    <xf numFmtId="44" fontId="0" fillId="4" borderId="29" xfId="1" applyFont="1" applyFill="1" applyBorder="1"/>
    <xf numFmtId="0" fontId="0" fillId="5" borderId="29" xfId="0" applyFill="1" applyBorder="1"/>
    <xf numFmtId="0" fontId="0" fillId="2" borderId="21" xfId="0" applyFill="1" applyBorder="1" applyAlignment="1">
      <alignment horizontal="left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35" xfId="0" applyBorder="1"/>
    <xf numFmtId="0" fontId="1" fillId="0" borderId="36" xfId="0" applyFont="1" applyBorder="1"/>
    <xf numFmtId="44" fontId="0" fillId="5" borderId="6" xfId="1" applyFont="1" applyFill="1" applyBorder="1"/>
    <xf numFmtId="49" fontId="1" fillId="3" borderId="5" xfId="0" applyNumberFormat="1" applyFont="1" applyFill="1" applyBorder="1"/>
    <xf numFmtId="49" fontId="1" fillId="0" borderId="8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6FFDD-AE1A-2145-9AFB-5D8308B7B58C}">
  <dimension ref="A1:D13"/>
  <sheetViews>
    <sheetView workbookViewId="0">
      <selection activeCell="B8" sqref="B8"/>
    </sheetView>
  </sheetViews>
  <sheetFormatPr baseColWidth="10" defaultRowHeight="16" x14ac:dyDescent="0.2"/>
  <cols>
    <col min="2" max="2" width="35.6640625" customWidth="1"/>
    <col min="5" max="5" width="48.5" customWidth="1"/>
    <col min="6" max="6" width="32.1640625" customWidth="1"/>
  </cols>
  <sheetData>
    <row r="1" spans="1:4" ht="28" customHeight="1" thickBot="1" x14ac:dyDescent="0.25">
      <c r="A1" s="21" t="s">
        <v>12</v>
      </c>
      <c r="B1" s="17" t="s">
        <v>36</v>
      </c>
      <c r="C1" s="16" t="s">
        <v>13</v>
      </c>
      <c r="D1" s="15" t="s">
        <v>14</v>
      </c>
    </row>
    <row r="2" spans="1:4" ht="37" customHeight="1" x14ac:dyDescent="0.2">
      <c r="A2" s="22">
        <v>1</v>
      </c>
      <c r="B2" s="18" t="s">
        <v>0</v>
      </c>
      <c r="C2" s="9">
        <v>10</v>
      </c>
      <c r="D2" s="10">
        <v>60</v>
      </c>
    </row>
    <row r="3" spans="1:4" ht="52" customHeight="1" x14ac:dyDescent="0.2">
      <c r="A3" s="22">
        <v>2</v>
      </c>
      <c r="B3" s="19" t="s">
        <v>1</v>
      </c>
      <c r="C3" s="11">
        <v>60</v>
      </c>
      <c r="D3" s="12">
        <v>51</v>
      </c>
    </row>
    <row r="4" spans="1:4" ht="53" customHeight="1" x14ac:dyDescent="0.2">
      <c r="A4" s="22">
        <v>3</v>
      </c>
      <c r="B4" s="19" t="s">
        <v>2</v>
      </c>
      <c r="C4" s="11">
        <v>20</v>
      </c>
      <c r="D4" s="12">
        <v>10</v>
      </c>
    </row>
    <row r="5" spans="1:4" ht="71" customHeight="1" x14ac:dyDescent="0.2">
      <c r="A5" s="22">
        <v>4</v>
      </c>
      <c r="B5" s="19" t="s">
        <v>3</v>
      </c>
      <c r="C5" s="11">
        <v>20</v>
      </c>
      <c r="D5" s="12">
        <v>70</v>
      </c>
    </row>
    <row r="6" spans="1:4" ht="37" customHeight="1" x14ac:dyDescent="0.2">
      <c r="A6" s="22">
        <v>5</v>
      </c>
      <c r="B6" s="19" t="s">
        <v>4</v>
      </c>
      <c r="C6" s="11">
        <v>70</v>
      </c>
      <c r="D6" s="12">
        <v>68</v>
      </c>
    </row>
    <row r="7" spans="1:4" ht="40" customHeight="1" x14ac:dyDescent="0.2">
      <c r="A7" s="22">
        <v>6</v>
      </c>
      <c r="B7" s="19" t="s">
        <v>5</v>
      </c>
      <c r="C7" s="11">
        <v>68</v>
      </c>
      <c r="D7" s="12">
        <v>51</v>
      </c>
    </row>
    <row r="8" spans="1:4" ht="38" customHeight="1" x14ac:dyDescent="0.2">
      <c r="A8" s="22">
        <v>7</v>
      </c>
      <c r="B8" s="19" t="s">
        <v>6</v>
      </c>
      <c r="C8" s="11">
        <v>50</v>
      </c>
      <c r="D8" s="12">
        <v>51</v>
      </c>
    </row>
    <row r="9" spans="1:4" ht="37" customHeight="1" x14ac:dyDescent="0.2">
      <c r="A9" s="22">
        <v>8</v>
      </c>
      <c r="B9" s="19" t="s">
        <v>7</v>
      </c>
      <c r="C9" s="11">
        <v>70</v>
      </c>
      <c r="D9" s="12">
        <v>50</v>
      </c>
    </row>
    <row r="10" spans="1:4" ht="53" customHeight="1" x14ac:dyDescent="0.2">
      <c r="A10" s="22">
        <v>9</v>
      </c>
      <c r="B10" s="19" t="s">
        <v>8</v>
      </c>
      <c r="C10" s="11">
        <v>60</v>
      </c>
      <c r="D10" s="12">
        <v>51</v>
      </c>
    </row>
    <row r="11" spans="1:4" ht="27" customHeight="1" x14ac:dyDescent="0.2">
      <c r="A11" s="22">
        <v>10</v>
      </c>
      <c r="B11" s="19" t="s">
        <v>9</v>
      </c>
      <c r="C11" s="11">
        <v>71</v>
      </c>
      <c r="D11" s="12">
        <v>50</v>
      </c>
    </row>
    <row r="12" spans="1:4" ht="31" customHeight="1" x14ac:dyDescent="0.2">
      <c r="A12" s="22">
        <v>11</v>
      </c>
      <c r="B12" s="19" t="s">
        <v>10</v>
      </c>
      <c r="C12" s="11">
        <v>10</v>
      </c>
      <c r="D12" s="12">
        <v>71</v>
      </c>
    </row>
    <row r="13" spans="1:4" ht="64" customHeight="1" thickBot="1" x14ac:dyDescent="0.25">
      <c r="A13" s="23">
        <v>12</v>
      </c>
      <c r="B13" s="20" t="s">
        <v>11</v>
      </c>
      <c r="C13" s="13">
        <v>71</v>
      </c>
      <c r="D13" s="14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F2EF-C087-B443-BE10-07C2A627DD4E}">
  <dimension ref="A1:P66"/>
  <sheetViews>
    <sheetView tabSelected="1" zoomScale="103" workbookViewId="0">
      <selection activeCell="P7" sqref="P7"/>
    </sheetView>
  </sheetViews>
  <sheetFormatPr baseColWidth="10" defaultRowHeight="16" x14ac:dyDescent="0.2"/>
  <cols>
    <col min="2" max="2" width="19" bestFit="1" customWidth="1"/>
    <col min="4" max="4" width="16" bestFit="1" customWidth="1"/>
    <col min="6" max="6" width="18.1640625" customWidth="1"/>
    <col min="7" max="7" width="18" bestFit="1" customWidth="1"/>
    <col min="9" max="9" width="20.83203125" bestFit="1" customWidth="1"/>
    <col min="12" max="14" width="17.33203125" bestFit="1" customWidth="1"/>
    <col min="15" max="15" width="25.5" customWidth="1"/>
    <col min="16" max="16" width="25.83203125" customWidth="1"/>
  </cols>
  <sheetData>
    <row r="1" spans="1:16" ht="17" thickBot="1" x14ac:dyDescent="0.25">
      <c r="A1" s="44" t="s">
        <v>13</v>
      </c>
      <c r="B1" s="37">
        <v>10</v>
      </c>
      <c r="C1" s="37"/>
      <c r="D1" s="43" t="s">
        <v>14</v>
      </c>
      <c r="F1" s="42" t="s">
        <v>13</v>
      </c>
      <c r="G1" s="32">
        <v>68</v>
      </c>
      <c r="H1" s="32"/>
      <c r="I1" s="41" t="s">
        <v>14</v>
      </c>
      <c r="K1" s="69" t="s">
        <v>19</v>
      </c>
      <c r="L1" s="70"/>
      <c r="M1" s="70"/>
      <c r="N1" s="70"/>
      <c r="O1" s="70"/>
      <c r="P1" s="71"/>
    </row>
    <row r="2" spans="1:16" ht="17" thickBot="1" x14ac:dyDescent="0.25">
      <c r="A2" s="27" t="s">
        <v>15</v>
      </c>
      <c r="B2" s="26">
        <v>900000</v>
      </c>
      <c r="C2" s="31"/>
      <c r="D2" s="29"/>
      <c r="E2" s="24"/>
      <c r="F2" s="27"/>
      <c r="G2" s="28"/>
      <c r="H2" s="31" t="s">
        <v>18</v>
      </c>
      <c r="I2" s="29">
        <v>0</v>
      </c>
      <c r="K2" s="72"/>
      <c r="L2" s="68" t="s">
        <v>20</v>
      </c>
      <c r="M2" s="68" t="s">
        <v>21</v>
      </c>
      <c r="N2" s="68" t="s">
        <v>22</v>
      </c>
      <c r="O2" s="68" t="s">
        <v>23</v>
      </c>
      <c r="P2" s="73" t="s">
        <v>30</v>
      </c>
    </row>
    <row r="3" spans="1:16" ht="17" thickBot="1" x14ac:dyDescent="0.25">
      <c r="A3" s="33"/>
      <c r="B3" s="26">
        <v>118000</v>
      </c>
      <c r="C3" s="31"/>
      <c r="D3" s="26">
        <v>500000</v>
      </c>
      <c r="E3" s="24"/>
      <c r="F3" s="33"/>
      <c r="G3" s="26">
        <v>10000</v>
      </c>
      <c r="H3" s="31"/>
      <c r="I3" s="26">
        <v>13000</v>
      </c>
      <c r="K3" s="67" t="s">
        <v>27</v>
      </c>
      <c r="L3" s="58">
        <v>900000</v>
      </c>
      <c r="M3" s="58">
        <v>120600</v>
      </c>
      <c r="N3" s="58">
        <v>500000</v>
      </c>
      <c r="O3" s="57">
        <f>L3+M3-N3</f>
        <v>520600</v>
      </c>
      <c r="P3" s="74"/>
    </row>
    <row r="4" spans="1:16" ht="17" thickBot="1" x14ac:dyDescent="0.25">
      <c r="A4" s="33"/>
      <c r="B4" s="29"/>
      <c r="C4" s="31"/>
      <c r="D4" s="29"/>
      <c r="E4" s="24"/>
      <c r="F4" s="33"/>
      <c r="G4" s="29"/>
      <c r="H4" s="31"/>
      <c r="I4" s="29"/>
      <c r="K4" s="67" t="s">
        <v>29</v>
      </c>
      <c r="L4" s="58">
        <v>0</v>
      </c>
      <c r="M4" s="58">
        <v>600000</v>
      </c>
      <c r="N4" s="58"/>
      <c r="O4" s="57">
        <f>L4+M4-N4</f>
        <v>600000</v>
      </c>
      <c r="P4" s="74"/>
    </row>
    <row r="5" spans="1:16" ht="17" thickBot="1" x14ac:dyDescent="0.25">
      <c r="A5" s="33"/>
      <c r="B5" s="29"/>
      <c r="C5" s="31"/>
      <c r="D5" s="29"/>
      <c r="E5" s="24"/>
      <c r="F5" s="33"/>
      <c r="G5" s="29"/>
      <c r="H5" s="31"/>
      <c r="I5" s="29"/>
      <c r="K5" s="67" t="s">
        <v>25</v>
      </c>
      <c r="L5" s="58">
        <v>0</v>
      </c>
      <c r="M5" s="58">
        <v>90000</v>
      </c>
      <c r="N5" s="58">
        <v>89600</v>
      </c>
      <c r="O5" s="57">
        <f>L5+M5-N5</f>
        <v>400</v>
      </c>
      <c r="P5" s="74"/>
    </row>
    <row r="6" spans="1:16" ht="17" thickBot="1" x14ac:dyDescent="0.25">
      <c r="A6" s="33"/>
      <c r="B6" s="29"/>
      <c r="C6" s="31"/>
      <c r="D6" s="29"/>
      <c r="E6" s="24"/>
      <c r="F6" s="33"/>
      <c r="G6" s="29"/>
      <c r="H6" s="31"/>
      <c r="I6" s="29"/>
      <c r="K6" s="67" t="s">
        <v>26</v>
      </c>
      <c r="L6" s="58">
        <v>1100000</v>
      </c>
      <c r="M6" s="58"/>
      <c r="N6" s="58">
        <v>350000</v>
      </c>
      <c r="O6" s="57">
        <f>L6+M6-N6</f>
        <v>750000</v>
      </c>
      <c r="P6" s="74"/>
    </row>
    <row r="7" spans="1:16" ht="17" thickBot="1" x14ac:dyDescent="0.25">
      <c r="A7" s="33"/>
      <c r="B7" s="29"/>
      <c r="C7" s="31"/>
      <c r="D7" s="29"/>
      <c r="E7" s="24"/>
      <c r="F7" s="33"/>
      <c r="G7" s="29"/>
      <c r="H7" s="31"/>
      <c r="I7" s="29"/>
      <c r="K7" s="67" t="s">
        <v>28</v>
      </c>
      <c r="L7" s="58">
        <v>0</v>
      </c>
      <c r="M7" s="58">
        <v>250000</v>
      </c>
      <c r="N7" s="58">
        <v>118000</v>
      </c>
      <c r="O7" s="57">
        <f>L7+M7-N7</f>
        <v>132000</v>
      </c>
      <c r="P7" s="74"/>
    </row>
    <row r="8" spans="1:16" x14ac:dyDescent="0.2">
      <c r="A8" s="33"/>
      <c r="B8" s="29"/>
      <c r="C8" s="31"/>
      <c r="D8" s="29"/>
      <c r="E8" s="24"/>
      <c r="F8" s="33"/>
      <c r="G8" s="29"/>
      <c r="H8" s="31"/>
      <c r="I8" s="29"/>
      <c r="K8" s="75" t="s">
        <v>31</v>
      </c>
      <c r="L8" s="58">
        <v>0</v>
      </c>
      <c r="M8" s="56">
        <v>10000</v>
      </c>
      <c r="N8" s="58">
        <v>13000</v>
      </c>
      <c r="O8" s="57"/>
      <c r="P8" s="74">
        <f>L8-M8+N8</f>
        <v>3000</v>
      </c>
    </row>
    <row r="9" spans="1:16" x14ac:dyDescent="0.2">
      <c r="A9" s="30" t="s">
        <v>16</v>
      </c>
      <c r="B9" s="26">
        <f>SUM(B3:B8)</f>
        <v>118000</v>
      </c>
      <c r="C9" s="25" t="s">
        <v>16</v>
      </c>
      <c r="D9" s="26">
        <f>SUM(D3:D8)</f>
        <v>500000</v>
      </c>
      <c r="E9" s="24"/>
      <c r="F9" s="30" t="s">
        <v>16</v>
      </c>
      <c r="G9" s="26">
        <f>SUM(G3:G8)</f>
        <v>10000</v>
      </c>
      <c r="H9" s="25" t="s">
        <v>16</v>
      </c>
      <c r="I9" s="26">
        <f>SUM(I3:I8)</f>
        <v>13000</v>
      </c>
      <c r="K9" s="75" t="s">
        <v>32</v>
      </c>
      <c r="L9" s="58">
        <v>0</v>
      </c>
      <c r="M9" s="56">
        <v>100000</v>
      </c>
      <c r="N9" s="58">
        <v>100000</v>
      </c>
      <c r="O9" s="58"/>
      <c r="P9" s="74">
        <f>L9-M9+N9</f>
        <v>0</v>
      </c>
    </row>
    <row r="10" spans="1:16" x14ac:dyDescent="0.2">
      <c r="A10" s="34" t="s">
        <v>17</v>
      </c>
      <c r="B10" s="39">
        <f>IF(A10&lt;&gt;"",B2+B9-D9,"")</f>
        <v>518000</v>
      </c>
      <c r="C10" s="36"/>
      <c r="D10" s="35"/>
      <c r="E10" s="24"/>
      <c r="F10" s="34"/>
      <c r="G10" s="35"/>
      <c r="H10" s="36"/>
      <c r="I10" s="39">
        <f>I2+I9-G9</f>
        <v>3000</v>
      </c>
      <c r="K10" s="75" t="s">
        <v>24</v>
      </c>
      <c r="L10" s="58">
        <v>0</v>
      </c>
      <c r="M10" s="56">
        <v>2600</v>
      </c>
      <c r="N10" s="56">
        <v>2600</v>
      </c>
      <c r="O10" s="58"/>
      <c r="P10" s="74">
        <f>L10-M10+N10</f>
        <v>0</v>
      </c>
    </row>
    <row r="11" spans="1:16" x14ac:dyDescent="0.2">
      <c r="K11" s="75" t="s">
        <v>37</v>
      </c>
      <c r="L11" s="58">
        <v>2000000</v>
      </c>
      <c r="M11" s="58"/>
      <c r="N11" s="58"/>
      <c r="O11" s="58"/>
      <c r="P11" s="74">
        <f>L11-M11+N11</f>
        <v>2000000</v>
      </c>
    </row>
    <row r="12" spans="1:16" ht="17" thickBot="1" x14ac:dyDescent="0.25">
      <c r="A12" s="44" t="s">
        <v>13</v>
      </c>
      <c r="B12" s="37">
        <v>20</v>
      </c>
      <c r="C12" s="37"/>
      <c r="D12" s="43" t="s">
        <v>14</v>
      </c>
      <c r="F12" s="42" t="s">
        <v>13</v>
      </c>
      <c r="G12" s="32">
        <v>80</v>
      </c>
      <c r="H12" s="32"/>
      <c r="I12" s="41" t="s">
        <v>14</v>
      </c>
      <c r="K12" s="76"/>
      <c r="L12" s="59">
        <f>SUM(L3:L11)</f>
        <v>4000000</v>
      </c>
      <c r="M12" s="59">
        <f>SUM(M3:M11)</f>
        <v>1173200</v>
      </c>
      <c r="N12" s="59">
        <f>SUM(N3:N11)</f>
        <v>1173200</v>
      </c>
      <c r="O12" s="59">
        <f>SUM(O3:O11)</f>
        <v>2003000</v>
      </c>
      <c r="P12" s="60">
        <f>SUM(P3:P11)</f>
        <v>2003000</v>
      </c>
    </row>
    <row r="13" spans="1:16" x14ac:dyDescent="0.2">
      <c r="A13" s="27" t="s">
        <v>15</v>
      </c>
      <c r="B13" s="26">
        <v>0</v>
      </c>
      <c r="C13" s="31"/>
      <c r="D13" s="29"/>
      <c r="E13" s="24"/>
      <c r="F13" s="33"/>
      <c r="G13" s="29"/>
      <c r="H13" s="31" t="s">
        <v>18</v>
      </c>
      <c r="I13" s="26">
        <v>1000000</v>
      </c>
    </row>
    <row r="14" spans="1:16" x14ac:dyDescent="0.2">
      <c r="A14" s="33"/>
      <c r="B14" s="26">
        <v>500000</v>
      </c>
      <c r="C14" s="31"/>
      <c r="D14" s="29"/>
      <c r="E14" s="24"/>
      <c r="F14" s="33"/>
      <c r="G14" s="29"/>
      <c r="H14" s="31"/>
      <c r="I14" s="29"/>
    </row>
    <row r="15" spans="1:16" ht="17" thickBot="1" x14ac:dyDescent="0.25">
      <c r="A15" s="33"/>
      <c r="B15" s="26">
        <v>100000</v>
      </c>
      <c r="C15" s="31"/>
      <c r="D15" s="29"/>
      <c r="E15" s="24"/>
      <c r="F15" s="33"/>
      <c r="G15" s="29"/>
      <c r="H15" s="31"/>
      <c r="I15" s="29"/>
    </row>
    <row r="16" spans="1:16" ht="17" thickBot="1" x14ac:dyDescent="0.25">
      <c r="A16" s="33"/>
      <c r="B16" s="29"/>
      <c r="C16" s="31"/>
      <c r="D16" s="29"/>
      <c r="E16" s="24"/>
      <c r="F16" s="33"/>
      <c r="G16" s="29"/>
      <c r="H16" s="31"/>
      <c r="I16" s="29"/>
      <c r="K16" s="61" t="s">
        <v>33</v>
      </c>
      <c r="L16" s="62"/>
      <c r="M16" s="62"/>
      <c r="N16" s="63"/>
    </row>
    <row r="17" spans="1:14" ht="17" thickBot="1" x14ac:dyDescent="0.25">
      <c r="A17" s="33"/>
      <c r="B17" s="29"/>
      <c r="C17" s="31"/>
      <c r="D17" s="29"/>
      <c r="E17" s="24"/>
      <c r="F17" s="33"/>
      <c r="G17" s="29"/>
      <c r="H17" s="31"/>
      <c r="I17" s="29"/>
      <c r="K17" s="46" t="s">
        <v>34</v>
      </c>
      <c r="L17" s="45"/>
      <c r="M17" s="64" t="s">
        <v>35</v>
      </c>
      <c r="N17" s="47"/>
    </row>
    <row r="18" spans="1:14" x14ac:dyDescent="0.2">
      <c r="A18" s="33"/>
      <c r="B18" s="29"/>
      <c r="C18" s="31"/>
      <c r="D18" s="29"/>
      <c r="E18" s="24"/>
      <c r="F18" s="33"/>
      <c r="G18" s="29"/>
      <c r="H18" s="31"/>
      <c r="I18" s="29"/>
      <c r="K18" s="48">
        <v>10</v>
      </c>
      <c r="L18" s="58">
        <f>O3</f>
        <v>520600</v>
      </c>
      <c r="M18" s="49">
        <v>80</v>
      </c>
      <c r="N18" s="58">
        <v>1000000</v>
      </c>
    </row>
    <row r="19" spans="1:14" x14ac:dyDescent="0.2">
      <c r="A19" s="33"/>
      <c r="B19" s="29"/>
      <c r="C19" s="31"/>
      <c r="D19" s="29"/>
      <c r="E19" s="24"/>
      <c r="F19" s="33"/>
      <c r="G19" s="29"/>
      <c r="H19" s="31"/>
      <c r="I19" s="29"/>
      <c r="K19" s="50">
        <v>20</v>
      </c>
      <c r="L19" s="58">
        <f>O4</f>
        <v>600000</v>
      </c>
      <c r="M19" s="51">
        <v>83</v>
      </c>
      <c r="N19" s="58">
        <v>1000000</v>
      </c>
    </row>
    <row r="20" spans="1:14" x14ac:dyDescent="0.2">
      <c r="A20" s="30" t="s">
        <v>16</v>
      </c>
      <c r="B20" s="26">
        <f>SUM(B14:B19)</f>
        <v>600000</v>
      </c>
      <c r="C20" s="25" t="s">
        <v>16</v>
      </c>
      <c r="D20" s="26">
        <f>SUM(D14:D19)</f>
        <v>0</v>
      </c>
      <c r="E20" s="24"/>
      <c r="F20" s="30" t="s">
        <v>16</v>
      </c>
      <c r="G20" s="26">
        <f>SUM(G14:G19)</f>
        <v>0</v>
      </c>
      <c r="H20" s="25" t="s">
        <v>16</v>
      </c>
      <c r="I20" s="26">
        <f>SUM(I14:I19)</f>
        <v>0</v>
      </c>
      <c r="K20" s="50">
        <v>50</v>
      </c>
      <c r="L20" s="58">
        <f>O5</f>
        <v>400</v>
      </c>
      <c r="M20" s="51">
        <v>68</v>
      </c>
      <c r="N20" s="58">
        <v>3000</v>
      </c>
    </row>
    <row r="21" spans="1:14" x14ac:dyDescent="0.2">
      <c r="A21" s="34" t="s">
        <v>17</v>
      </c>
      <c r="B21" s="39">
        <f>IF(A21&lt;&gt;"",B13+B20-D20,"")</f>
        <v>600000</v>
      </c>
      <c r="C21" s="36"/>
      <c r="D21" s="35"/>
      <c r="E21" s="24"/>
      <c r="F21" s="34"/>
      <c r="G21" s="35"/>
      <c r="H21" s="36"/>
      <c r="I21" s="39">
        <f>I13+I20-G20</f>
        <v>1000000</v>
      </c>
      <c r="K21" s="50">
        <v>51</v>
      </c>
      <c r="L21" s="58">
        <f>O6</f>
        <v>750000</v>
      </c>
      <c r="M21" s="53"/>
      <c r="N21" s="52"/>
    </row>
    <row r="22" spans="1:14" ht="17" thickBot="1" x14ac:dyDescent="0.25">
      <c r="K22" s="50">
        <v>60</v>
      </c>
      <c r="L22" s="58">
        <f>O7</f>
        <v>132000</v>
      </c>
      <c r="M22" s="54"/>
      <c r="N22" s="55"/>
    </row>
    <row r="23" spans="1:14" ht="17" thickBot="1" x14ac:dyDescent="0.25">
      <c r="A23" s="44" t="s">
        <v>13</v>
      </c>
      <c r="B23" s="37">
        <v>50</v>
      </c>
      <c r="C23" s="37"/>
      <c r="D23" s="43" t="s">
        <v>14</v>
      </c>
      <c r="F23" s="42" t="s">
        <v>13</v>
      </c>
      <c r="G23" s="32">
        <v>83</v>
      </c>
      <c r="H23" s="32"/>
      <c r="I23" s="41" t="s">
        <v>14</v>
      </c>
      <c r="K23" s="66"/>
      <c r="L23" s="65">
        <f>SUM(L18:L22)</f>
        <v>2003000</v>
      </c>
      <c r="M23" s="54"/>
      <c r="N23" s="65">
        <f>SUM(N18:N22)</f>
        <v>2003000</v>
      </c>
    </row>
    <row r="24" spans="1:14" x14ac:dyDescent="0.2">
      <c r="A24" s="27" t="s">
        <v>15</v>
      </c>
      <c r="B24" s="28">
        <v>0</v>
      </c>
      <c r="C24" s="31"/>
      <c r="D24" s="29"/>
      <c r="E24" s="24"/>
      <c r="F24" s="33"/>
      <c r="G24" s="29"/>
      <c r="H24" s="31" t="s">
        <v>18</v>
      </c>
      <c r="I24" s="26">
        <v>1000000</v>
      </c>
    </row>
    <row r="25" spans="1:14" x14ac:dyDescent="0.2">
      <c r="A25" s="33"/>
      <c r="B25" s="26">
        <v>90000</v>
      </c>
      <c r="C25" s="31"/>
      <c r="D25" s="26">
        <v>87000</v>
      </c>
      <c r="E25" s="24"/>
      <c r="F25" s="33"/>
      <c r="G25" s="29"/>
      <c r="H25" s="31"/>
      <c r="I25" s="29"/>
    </row>
    <row r="26" spans="1:14" x14ac:dyDescent="0.2">
      <c r="A26" s="33"/>
      <c r="B26" s="29"/>
      <c r="C26" s="31"/>
      <c r="D26" s="26">
        <v>2500</v>
      </c>
      <c r="E26" s="24"/>
      <c r="F26" s="33"/>
      <c r="G26" s="29"/>
      <c r="H26" s="31"/>
      <c r="I26" s="29"/>
    </row>
    <row r="27" spans="1:14" x14ac:dyDescent="0.2">
      <c r="A27" s="33"/>
      <c r="B27" s="29"/>
      <c r="C27" s="31"/>
      <c r="D27" s="26">
        <v>100</v>
      </c>
      <c r="E27" s="24"/>
      <c r="F27" s="33"/>
      <c r="G27" s="29"/>
      <c r="H27" s="31"/>
      <c r="I27" s="29"/>
    </row>
    <row r="28" spans="1:14" x14ac:dyDescent="0.2">
      <c r="A28" s="33"/>
      <c r="B28" s="29"/>
      <c r="C28" s="31"/>
      <c r="D28" s="29"/>
      <c r="E28" s="24"/>
      <c r="F28" s="33"/>
      <c r="G28" s="29"/>
      <c r="H28" s="31"/>
      <c r="I28" s="29"/>
    </row>
    <row r="29" spans="1:14" x14ac:dyDescent="0.2">
      <c r="A29" s="33"/>
      <c r="B29" s="29"/>
      <c r="C29" s="31"/>
      <c r="D29" s="29"/>
      <c r="E29" s="24"/>
      <c r="F29" s="33"/>
      <c r="G29" s="29"/>
      <c r="H29" s="31"/>
      <c r="I29" s="29"/>
    </row>
    <row r="30" spans="1:14" x14ac:dyDescent="0.2">
      <c r="A30" s="33"/>
      <c r="B30" s="29"/>
      <c r="C30" s="31"/>
      <c r="D30" s="29"/>
      <c r="E30" s="24"/>
      <c r="F30" s="33"/>
      <c r="G30" s="29"/>
      <c r="H30" s="31"/>
      <c r="I30" s="29"/>
    </row>
    <row r="31" spans="1:14" x14ac:dyDescent="0.2">
      <c r="A31" s="30" t="s">
        <v>16</v>
      </c>
      <c r="B31" s="26">
        <f>SUM(B25:B30)</f>
        <v>90000</v>
      </c>
      <c r="C31" s="25" t="s">
        <v>16</v>
      </c>
      <c r="D31" s="26">
        <f>SUM(D25:D30)</f>
        <v>89600</v>
      </c>
      <c r="E31" s="24"/>
      <c r="F31" s="30" t="s">
        <v>16</v>
      </c>
      <c r="G31" s="26">
        <f>SUM(G25:G30)</f>
        <v>0</v>
      </c>
      <c r="H31" s="25" t="s">
        <v>16</v>
      </c>
      <c r="I31" s="26">
        <f>SUM(I25:I30)</f>
        <v>0</v>
      </c>
    </row>
    <row r="32" spans="1:14" x14ac:dyDescent="0.2">
      <c r="A32" s="34" t="s">
        <v>17</v>
      </c>
      <c r="B32" s="39">
        <f>IF(A32&lt;&gt;"",B24+B31-D31,"")</f>
        <v>400</v>
      </c>
      <c r="C32" s="36"/>
      <c r="D32" s="40"/>
      <c r="E32" s="24"/>
      <c r="F32" s="34"/>
      <c r="G32" s="35"/>
      <c r="H32" s="36"/>
      <c r="I32" s="39">
        <f>I24+I31-G31</f>
        <v>1000000</v>
      </c>
    </row>
    <row r="34" spans="1:9" x14ac:dyDescent="0.2">
      <c r="A34" s="44" t="s">
        <v>13</v>
      </c>
      <c r="B34" s="37">
        <v>51</v>
      </c>
      <c r="C34" s="37"/>
      <c r="D34" s="43" t="s">
        <v>14</v>
      </c>
      <c r="F34" s="42" t="s">
        <v>13</v>
      </c>
      <c r="G34" s="32">
        <v>70</v>
      </c>
      <c r="H34" s="32"/>
      <c r="I34" s="41" t="s">
        <v>14</v>
      </c>
    </row>
    <row r="35" spans="1:9" x14ac:dyDescent="0.2">
      <c r="A35" s="27" t="s">
        <v>15</v>
      </c>
      <c r="B35" s="28">
        <v>1100000</v>
      </c>
      <c r="C35" s="31"/>
      <c r="D35" s="29"/>
      <c r="E35" s="24"/>
      <c r="F35" s="27"/>
      <c r="G35" s="28"/>
      <c r="H35" s="31" t="s">
        <v>18</v>
      </c>
      <c r="I35" s="29">
        <v>0</v>
      </c>
    </row>
    <row r="36" spans="1:9" x14ac:dyDescent="0.2">
      <c r="A36" s="33"/>
      <c r="B36" s="29"/>
      <c r="C36" s="31"/>
      <c r="D36" s="26">
        <v>50000</v>
      </c>
      <c r="E36" s="24"/>
      <c r="F36" s="33"/>
      <c r="G36" s="26">
        <v>13000</v>
      </c>
      <c r="H36" s="31"/>
      <c r="I36" s="26">
        <v>100000</v>
      </c>
    </row>
    <row r="37" spans="1:9" x14ac:dyDescent="0.2">
      <c r="A37" s="33"/>
      <c r="B37" s="29"/>
      <c r="C37" s="31"/>
      <c r="D37" s="26">
        <v>10000</v>
      </c>
      <c r="E37" s="24"/>
      <c r="F37" s="33"/>
      <c r="G37" s="26">
        <v>87000</v>
      </c>
      <c r="H37" s="31"/>
      <c r="I37" s="29"/>
    </row>
    <row r="38" spans="1:9" x14ac:dyDescent="0.2">
      <c r="A38" s="33"/>
      <c r="B38" s="29"/>
      <c r="C38" s="31"/>
      <c r="D38" s="26">
        <v>90000</v>
      </c>
      <c r="E38" s="24"/>
      <c r="F38" s="33"/>
      <c r="G38" s="29"/>
      <c r="H38" s="31"/>
      <c r="I38" s="29"/>
    </row>
    <row r="39" spans="1:9" x14ac:dyDescent="0.2">
      <c r="A39" s="33"/>
      <c r="B39" s="29"/>
      <c r="C39" s="31"/>
      <c r="D39" s="26">
        <v>200000</v>
      </c>
      <c r="E39" s="24"/>
      <c r="F39" s="33"/>
      <c r="G39" s="29"/>
      <c r="H39" s="31"/>
      <c r="I39" s="29"/>
    </row>
    <row r="40" spans="1:9" x14ac:dyDescent="0.2">
      <c r="A40" s="33"/>
      <c r="B40" s="29"/>
      <c r="C40" s="31"/>
      <c r="D40" s="29"/>
      <c r="E40" s="24"/>
      <c r="F40" s="33"/>
      <c r="G40" s="29"/>
      <c r="H40" s="31"/>
      <c r="I40" s="29"/>
    </row>
    <row r="41" spans="1:9" x14ac:dyDescent="0.2">
      <c r="A41" s="33"/>
      <c r="B41" s="29"/>
      <c r="C41" s="31"/>
      <c r="D41" s="29"/>
      <c r="E41" s="24"/>
      <c r="F41" s="33"/>
      <c r="G41" s="29"/>
      <c r="H41" s="31"/>
      <c r="I41" s="29"/>
    </row>
    <row r="42" spans="1:9" x14ac:dyDescent="0.2">
      <c r="A42" s="30" t="s">
        <v>16</v>
      </c>
      <c r="B42" s="26">
        <f>SUM(B36:B41)</f>
        <v>0</v>
      </c>
      <c r="C42" s="25" t="s">
        <v>16</v>
      </c>
      <c r="D42" s="26">
        <f>SUM(D35:D41)</f>
        <v>350000</v>
      </c>
      <c r="E42" s="24"/>
      <c r="F42" s="30" t="s">
        <v>16</v>
      </c>
      <c r="G42" s="26">
        <f>SUM(G36:G41)</f>
        <v>100000</v>
      </c>
      <c r="H42" s="25" t="s">
        <v>16</v>
      </c>
      <c r="I42" s="26">
        <f>SUM(I36:I41)</f>
        <v>100000</v>
      </c>
    </row>
    <row r="43" spans="1:9" x14ac:dyDescent="0.2">
      <c r="A43" s="34" t="s">
        <v>17</v>
      </c>
      <c r="B43" s="39">
        <f>IF(A43&lt;&gt;"",B35+B42-D42,"")</f>
        <v>750000</v>
      </c>
      <c r="C43" s="36"/>
      <c r="D43" s="40"/>
      <c r="E43" s="24"/>
      <c r="F43" s="34"/>
      <c r="G43" s="35"/>
      <c r="H43" s="36"/>
      <c r="I43" s="39">
        <f>I35+I42-G42</f>
        <v>0</v>
      </c>
    </row>
    <row r="45" spans="1:9" x14ac:dyDescent="0.2">
      <c r="A45" s="44" t="s">
        <v>13</v>
      </c>
      <c r="B45" s="37">
        <v>60</v>
      </c>
      <c r="C45" s="37"/>
      <c r="D45" s="43" t="s">
        <v>14</v>
      </c>
      <c r="F45" s="42" t="s">
        <v>13</v>
      </c>
      <c r="G45" s="32">
        <v>71</v>
      </c>
      <c r="H45" s="32"/>
      <c r="I45" s="41" t="s">
        <v>14</v>
      </c>
    </row>
    <row r="46" spans="1:9" x14ac:dyDescent="0.2">
      <c r="A46" s="33" t="s">
        <v>18</v>
      </c>
      <c r="B46" s="26">
        <v>0</v>
      </c>
      <c r="C46" s="31"/>
      <c r="D46" s="29"/>
      <c r="E46" s="24"/>
      <c r="F46" s="33"/>
      <c r="G46" s="28"/>
      <c r="H46" s="31" t="s">
        <v>18</v>
      </c>
      <c r="I46" s="29">
        <v>0</v>
      </c>
    </row>
    <row r="47" spans="1:9" x14ac:dyDescent="0.2">
      <c r="A47" s="33"/>
      <c r="B47" s="26">
        <v>118000</v>
      </c>
      <c r="C47" s="31"/>
      <c r="D47" s="26">
        <v>118000</v>
      </c>
      <c r="E47" s="24"/>
      <c r="F47" s="33"/>
      <c r="G47" s="26">
        <v>2500</v>
      </c>
      <c r="H47" s="31"/>
      <c r="I47" s="38">
        <v>2600</v>
      </c>
    </row>
    <row r="48" spans="1:9" x14ac:dyDescent="0.2">
      <c r="A48" s="33"/>
      <c r="B48" s="26">
        <v>50000</v>
      </c>
      <c r="C48" s="31"/>
      <c r="D48" s="29"/>
      <c r="E48" s="24"/>
      <c r="F48" s="33"/>
      <c r="G48" s="26">
        <v>100</v>
      </c>
      <c r="H48" s="31"/>
      <c r="I48" s="38"/>
    </row>
    <row r="49" spans="1:9" x14ac:dyDescent="0.2">
      <c r="A49" s="33"/>
      <c r="B49" s="26">
        <v>200000</v>
      </c>
      <c r="C49" s="31"/>
      <c r="D49" s="1"/>
      <c r="F49" s="33"/>
      <c r="G49" s="29"/>
      <c r="H49" s="31"/>
      <c r="I49" s="29"/>
    </row>
    <row r="50" spans="1:9" x14ac:dyDescent="0.2">
      <c r="A50" s="33"/>
      <c r="B50" s="29"/>
      <c r="C50" s="31"/>
      <c r="D50" s="29"/>
      <c r="E50" s="24"/>
      <c r="F50" s="33"/>
      <c r="G50" s="29"/>
      <c r="H50" s="31"/>
      <c r="I50" s="29"/>
    </row>
    <row r="51" spans="1:9" x14ac:dyDescent="0.2">
      <c r="A51" s="33"/>
      <c r="B51" s="29"/>
      <c r="C51" s="31"/>
      <c r="D51" s="29"/>
      <c r="E51" s="24"/>
      <c r="F51" s="33"/>
      <c r="G51" s="29"/>
      <c r="H51" s="31"/>
      <c r="I51" s="29"/>
    </row>
    <row r="52" spans="1:9" x14ac:dyDescent="0.2">
      <c r="A52" s="33"/>
      <c r="B52" s="29"/>
      <c r="C52" s="31"/>
      <c r="D52" s="29"/>
      <c r="E52" s="24"/>
      <c r="F52" s="33"/>
      <c r="G52" s="29"/>
      <c r="H52" s="31"/>
      <c r="I52" s="29"/>
    </row>
    <row r="53" spans="1:9" x14ac:dyDescent="0.2">
      <c r="A53" s="30" t="s">
        <v>16</v>
      </c>
      <c r="B53" s="26">
        <f>SUM(B47:B52)</f>
        <v>368000</v>
      </c>
      <c r="C53" s="25" t="s">
        <v>16</v>
      </c>
      <c r="D53" s="26">
        <f>SUM(D47:D52)</f>
        <v>118000</v>
      </c>
      <c r="E53" s="24"/>
      <c r="F53" s="30" t="s">
        <v>16</v>
      </c>
      <c r="G53" s="26">
        <f>SUM(G47:G52)</f>
        <v>2600</v>
      </c>
      <c r="H53" s="25" t="s">
        <v>16</v>
      </c>
      <c r="I53" s="26">
        <f>SUM(I47:I52)</f>
        <v>2600</v>
      </c>
    </row>
    <row r="54" spans="1:9" x14ac:dyDescent="0.2">
      <c r="A54" s="34"/>
      <c r="B54" s="39">
        <f>B46+B53-D53</f>
        <v>250000</v>
      </c>
      <c r="C54" s="36"/>
      <c r="D54" s="40"/>
      <c r="E54" s="24"/>
      <c r="F54" s="34"/>
      <c r="G54" s="35"/>
      <c r="H54" s="36"/>
      <c r="I54" s="39">
        <f>I46+I53-G53</f>
        <v>0</v>
      </c>
    </row>
    <row r="55" spans="1:9" x14ac:dyDescent="0.2">
      <c r="A55" s="2"/>
      <c r="B55" s="2"/>
      <c r="C55" s="2"/>
      <c r="D55" s="2"/>
    </row>
    <row r="57" spans="1:9" x14ac:dyDescent="0.2">
      <c r="A57" s="2"/>
      <c r="B57" s="8"/>
      <c r="C57" s="8"/>
      <c r="D57" s="3"/>
    </row>
    <row r="58" spans="1:9" x14ac:dyDescent="0.2">
      <c r="A58" s="4"/>
      <c r="B58" s="4"/>
      <c r="C58" s="2"/>
      <c r="D58" s="2"/>
    </row>
    <row r="59" spans="1:9" x14ac:dyDescent="0.2">
      <c r="A59" s="5"/>
      <c r="B59" s="6"/>
      <c r="C59" s="2"/>
      <c r="D59" s="6"/>
    </row>
    <row r="60" spans="1:9" x14ac:dyDescent="0.2">
      <c r="A60" s="7"/>
      <c r="B60" s="6"/>
      <c r="C60" s="2"/>
      <c r="D60" s="2"/>
    </row>
    <row r="61" spans="1:9" x14ac:dyDescent="0.2">
      <c r="A61" s="5"/>
      <c r="B61" s="2"/>
      <c r="C61" s="2"/>
      <c r="D61" s="2"/>
    </row>
    <row r="62" spans="1:9" x14ac:dyDescent="0.2">
      <c r="A62" s="2"/>
      <c r="B62" s="2"/>
      <c r="C62" s="2"/>
      <c r="D62" s="2"/>
    </row>
    <row r="63" spans="1:9" x14ac:dyDescent="0.2">
      <c r="A63" s="2"/>
      <c r="B63" s="2"/>
      <c r="C63" s="2"/>
      <c r="D63" s="2"/>
    </row>
    <row r="64" spans="1:9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</sheetData>
  <mergeCells count="15">
    <mergeCell ref="B57:C57"/>
    <mergeCell ref="K1:P1"/>
    <mergeCell ref="K16:N16"/>
    <mergeCell ref="K17:L17"/>
    <mergeCell ref="M17:N17"/>
    <mergeCell ref="B1:C1"/>
    <mergeCell ref="B12:C12"/>
    <mergeCell ref="B23:C23"/>
    <mergeCell ref="B34:C34"/>
    <mergeCell ref="G1:H1"/>
    <mergeCell ref="B45:C45"/>
    <mergeCell ref="G34:H34"/>
    <mergeCell ref="G45:H45"/>
    <mergeCell ref="G12:H12"/>
    <mergeCell ref="G23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 1</vt:lpstr>
      <vt:lpstr>Лист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Гриднев Дмитрий Владимирович</dc:creator>
  <cp:keywords/>
  <dc:description/>
  <cp:lastModifiedBy>Microsoft Office User</cp:lastModifiedBy>
  <dcterms:created xsi:type="dcterms:W3CDTF">2020-04-09T12:53:59Z</dcterms:created>
  <dcterms:modified xsi:type="dcterms:W3CDTF">2020-04-10T19:47:27Z</dcterms:modified>
  <cp:category/>
</cp:coreProperties>
</file>