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yme/Desktop/"/>
    </mc:Choice>
  </mc:AlternateContent>
  <xr:revisionPtr revIDLastSave="0" documentId="13_ncr:1_{61E53B8F-B185-8347-9846-5A0E781333FE}" xr6:coauthVersionLast="45" xr6:coauthVersionMax="45" xr10:uidLastSave="{00000000-0000-0000-0000-000000000000}"/>
  <bookViews>
    <workbookView xWindow="0" yWindow="460" windowWidth="35840" windowHeight="20380" xr2:uid="{D74EC74C-6924-B440-96EB-4218C5C96ED5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" l="1"/>
  <c r="G13" i="2"/>
  <c r="G14" i="2"/>
  <c r="I7" i="2"/>
  <c r="H7" i="2"/>
  <c r="I6" i="2"/>
  <c r="H6" i="2"/>
  <c r="I5" i="2"/>
  <c r="H5" i="2"/>
  <c r="J10" i="2" l="1"/>
  <c r="J4" i="2"/>
  <c r="J14" i="2"/>
  <c r="J13" i="2"/>
  <c r="J6" i="2"/>
  <c r="J7" i="2"/>
  <c r="J8" i="2"/>
  <c r="J5" i="2"/>
  <c r="I46" i="2" l="1"/>
  <c r="I11" i="2" s="1"/>
  <c r="J11" i="2" s="1"/>
  <c r="G46" i="2"/>
  <c r="I25" i="2"/>
  <c r="I9" i="2" s="1"/>
  <c r="J9" i="2" s="1"/>
  <c r="G25" i="2"/>
  <c r="I35" i="2"/>
  <c r="G35" i="2"/>
  <c r="G57" i="2"/>
  <c r="H12" i="2" s="1"/>
  <c r="J12" i="2" s="1"/>
  <c r="I57" i="2"/>
  <c r="D57" i="2"/>
  <c r="B57" i="2"/>
  <c r="D46" i="2"/>
  <c r="B46" i="2"/>
  <c r="D36" i="2"/>
  <c r="B36" i="2"/>
  <c r="I68" i="2"/>
  <c r="G68" i="2"/>
  <c r="D25" i="2"/>
  <c r="B25" i="2"/>
  <c r="B26" i="2" s="1"/>
  <c r="B5" i="2" s="1"/>
  <c r="I58" i="2" l="1"/>
  <c r="D5" i="2" s="1"/>
  <c r="B47" i="2"/>
  <c r="B6" i="2" s="1"/>
  <c r="G3" i="2" s="1"/>
  <c r="J3" i="2" s="1"/>
  <c r="J15" i="2" s="1"/>
  <c r="B58" i="2"/>
  <c r="B4" i="2" s="1"/>
  <c r="I69" i="2"/>
  <c r="I26" i="2"/>
  <c r="D7" i="2" s="1"/>
  <c r="I47" i="2"/>
  <c r="D8" i="2" s="1"/>
  <c r="I36" i="2"/>
  <c r="B37" i="2"/>
  <c r="B3" i="2" s="1"/>
  <c r="B9" i="2"/>
  <c r="D9" i="2"/>
</calcChain>
</file>

<file path=xl/sharedStrings.xml><?xml version="1.0" encoding="utf-8"?>
<sst xmlns="http://schemas.openxmlformats.org/spreadsheetml/2006/main" count="75" uniqueCount="32">
  <si>
    <t>Актив</t>
  </si>
  <si>
    <t>Пассив</t>
  </si>
  <si>
    <t>Д</t>
  </si>
  <si>
    <t>К</t>
  </si>
  <si>
    <t>Cн=</t>
  </si>
  <si>
    <t>Сн=</t>
  </si>
  <si>
    <t>Итого</t>
  </si>
  <si>
    <t>Cк=</t>
  </si>
  <si>
    <t>Оборотно-сальдовая ведомость</t>
  </si>
  <si>
    <t>Cальдо на начало</t>
  </si>
  <si>
    <t>Оборот по дебету</t>
  </si>
  <si>
    <t>Оборот по кредиту</t>
  </si>
  <si>
    <t>Cальдо на конец</t>
  </si>
  <si>
    <t>01</t>
  </si>
  <si>
    <t>20</t>
  </si>
  <si>
    <t>50</t>
  </si>
  <si>
    <t>51</t>
  </si>
  <si>
    <t>10</t>
  </si>
  <si>
    <t>80</t>
  </si>
  <si>
    <t>70</t>
  </si>
  <si>
    <t>68</t>
  </si>
  <si>
    <t>60</t>
  </si>
  <si>
    <t>69</t>
  </si>
  <si>
    <t>02</t>
  </si>
  <si>
    <t>84</t>
  </si>
  <si>
    <t>Счет</t>
  </si>
  <si>
    <t>02 Амортизация ОС</t>
  </si>
  <si>
    <t>80 Уставный капитал</t>
  </si>
  <si>
    <t>84 Нераспределенная прибыль</t>
  </si>
  <si>
    <t>01 Основные средства</t>
  </si>
  <si>
    <t>20 Основное производство</t>
  </si>
  <si>
    <t>51 Расчетный счет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</si>
</sst>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RUB&quot;_-;\-* #,##0.00\ &quot;RUB&quot;_-;_-* &quot;-&quot;??\ &quot;RUB&quot;_-;_-@_-"/>
  </numFmts>
  <fonts count="7" x14ac:knownFonts="1"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56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4" xfId="0" applyBorder="1"/>
    <xf numFmtId="44" fontId="4" fillId="3" borderId="15" xfId="1" applyFont="1" applyFill="1" applyBorder="1"/>
    <xf numFmtId="44" fontId="5" fillId="4" borderId="15" xfId="1" applyFont="1" applyFill="1" applyBorder="1"/>
    <xf numFmtId="44" fontId="5" fillId="4" borderId="16" xfId="1" applyFont="1" applyFill="1" applyBorder="1"/>
    <xf numFmtId="0" fontId="0" fillId="0" borderId="17" xfId="0" applyBorder="1"/>
    <xf numFmtId="0" fontId="0" fillId="0" borderId="18" xfId="0" applyBorder="1"/>
    <xf numFmtId="0" fontId="4" fillId="3" borderId="19" xfId="2" applyBorder="1" applyAlignment="1">
      <alignment horizontal="right"/>
    </xf>
    <xf numFmtId="44" fontId="4" fillId="3" borderId="20" xfId="1" applyFont="1" applyFill="1" applyBorder="1"/>
    <xf numFmtId="0" fontId="5" fillId="4" borderId="19" xfId="3" applyBorder="1" applyAlignment="1">
      <alignment horizontal="right"/>
    </xf>
    <xf numFmtId="44" fontId="5" fillId="4" borderId="20" xfId="1" applyFont="1" applyFill="1" applyBorder="1"/>
    <xf numFmtId="0" fontId="5" fillId="4" borderId="21" xfId="3" applyBorder="1" applyAlignment="1">
      <alignment horizontal="right"/>
    </xf>
    <xf numFmtId="44" fontId="5" fillId="4" borderId="22" xfId="1" applyFont="1" applyFill="1" applyBorder="1"/>
    <xf numFmtId="0" fontId="0" fillId="0" borderId="26" xfId="0" applyBorder="1"/>
    <xf numFmtId="0" fontId="0" fillId="0" borderId="25" xfId="0" applyBorder="1"/>
    <xf numFmtId="0" fontId="0" fillId="0" borderId="10" xfId="0" applyBorder="1"/>
    <xf numFmtId="44" fontId="0" fillId="0" borderId="5" xfId="1" applyFont="1" applyBorder="1"/>
    <xf numFmtId="44" fontId="0" fillId="6" borderId="1" xfId="1" applyFont="1" applyFill="1" applyBorder="1"/>
    <xf numFmtId="44" fontId="0" fillId="0" borderId="4" xfId="1" applyFont="1" applyBorder="1"/>
    <xf numFmtId="44" fontId="0" fillId="0" borderId="4" xfId="1" applyFont="1" applyBorder="1" applyAlignment="1">
      <alignment horizontal="center"/>
    </xf>
    <xf numFmtId="0" fontId="1" fillId="0" borderId="24" xfId="0" applyFont="1" applyBorder="1"/>
    <xf numFmtId="0" fontId="1" fillId="0" borderId="5" xfId="0" applyNumberFormat="1" applyFont="1" applyBorder="1" applyAlignment="1">
      <alignment horizontal="right"/>
    </xf>
    <xf numFmtId="16" fontId="0" fillId="0" borderId="25" xfId="0" applyNumberFormat="1" applyBorder="1"/>
    <xf numFmtId="16" fontId="0" fillId="0" borderId="0" xfId="0" applyNumberFormat="1" applyBorder="1"/>
    <xf numFmtId="44" fontId="1" fillId="0" borderId="5" xfId="1" applyFont="1" applyBorder="1"/>
    <xf numFmtId="14" fontId="0" fillId="0" borderId="25" xfId="0" applyNumberFormat="1" applyBorder="1"/>
    <xf numFmtId="44" fontId="1" fillId="0" borderId="5" xfId="1" applyFont="1" applyBorder="1" applyAlignment="1">
      <alignment horizontal="right"/>
    </xf>
    <xf numFmtId="16" fontId="0" fillId="0" borderId="5" xfId="0" applyNumberFormat="1" applyBorder="1"/>
    <xf numFmtId="0" fontId="0" fillId="0" borderId="0" xfId="0" applyFont="1"/>
    <xf numFmtId="0" fontId="2" fillId="0" borderId="3" xfId="0" applyFont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right"/>
    </xf>
    <xf numFmtId="0" fontId="2" fillId="2" borderId="6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4" borderId="3" xfId="3" applyBorder="1" applyAlignment="1">
      <alignment horizontal="center"/>
    </xf>
    <xf numFmtId="0" fontId="5" fillId="4" borderId="4" xfId="3" applyBorder="1" applyAlignment="1">
      <alignment horizontal="center"/>
    </xf>
    <xf numFmtId="44" fontId="6" fillId="5" borderId="7" xfId="1" applyFont="1" applyFill="1" applyBorder="1"/>
    <xf numFmtId="44" fontId="2" fillId="6" borderId="23" xfId="1" applyFont="1" applyFill="1" applyBorder="1"/>
    <xf numFmtId="0" fontId="5" fillId="4" borderId="25" xfId="3" applyBorder="1" applyAlignment="1">
      <alignment horizontal="left"/>
    </xf>
    <xf numFmtId="0" fontId="5" fillId="4" borderId="10" xfId="3" applyBorder="1" applyAlignment="1">
      <alignment horizontal="left"/>
    </xf>
    <xf numFmtId="0" fontId="4" fillId="3" borderId="25" xfId="2" applyBorder="1" applyAlignment="1">
      <alignment horizontal="left"/>
    </xf>
  </cellXfs>
  <cellStyles count="4">
    <cellStyle name="Bad" xfId="3" builtinId="27"/>
    <cellStyle name="Currency" xfId="1" builtinId="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72B7-08A0-7B4E-BE7D-CDAC80D322A1}">
  <dimension ref="A1:J69"/>
  <sheetViews>
    <sheetView tabSelected="1" workbookViewId="0">
      <selection activeCell="B34" sqref="B34"/>
    </sheetView>
  </sheetViews>
  <sheetFormatPr baseColWidth="10" defaultRowHeight="16" x14ac:dyDescent="0.2"/>
  <cols>
    <col min="1" max="1" width="26" customWidth="1"/>
    <col min="2" max="2" width="18.33203125" customWidth="1"/>
    <col min="3" max="3" width="29.33203125" customWidth="1"/>
    <col min="4" max="4" width="20.83203125" customWidth="1"/>
    <col min="5" max="5" width="6" style="41" customWidth="1"/>
    <col min="7" max="7" width="17.33203125" bestFit="1" customWidth="1"/>
    <col min="8" max="8" width="15.6640625" bestFit="1" customWidth="1"/>
    <col min="9" max="9" width="19" bestFit="1" customWidth="1"/>
    <col min="10" max="10" width="17.33203125" bestFit="1" customWidth="1"/>
  </cols>
  <sheetData>
    <row r="1" spans="1:10" x14ac:dyDescent="0.2">
      <c r="A1" s="47" t="s">
        <v>0</v>
      </c>
      <c r="B1" s="48"/>
      <c r="C1" s="47" t="s">
        <v>1</v>
      </c>
      <c r="D1" s="48"/>
      <c r="F1" s="11" t="s">
        <v>8</v>
      </c>
      <c r="G1" s="12"/>
      <c r="H1" s="12"/>
      <c r="I1" s="12"/>
      <c r="J1" s="13"/>
    </row>
    <row r="2" spans="1:10" x14ac:dyDescent="0.2">
      <c r="A2" s="55" t="s">
        <v>29</v>
      </c>
      <c r="B2" s="29">
        <v>1200000</v>
      </c>
      <c r="C2" s="53" t="s">
        <v>26</v>
      </c>
      <c r="D2" s="29">
        <v>200000</v>
      </c>
      <c r="F2" s="18" t="s">
        <v>25</v>
      </c>
      <c r="G2" s="14" t="s">
        <v>9</v>
      </c>
      <c r="H2" s="14" t="s">
        <v>10</v>
      </c>
      <c r="I2" s="14" t="s">
        <v>11</v>
      </c>
      <c r="J2" s="19" t="s">
        <v>12</v>
      </c>
    </row>
    <row r="3" spans="1:10" x14ac:dyDescent="0.2">
      <c r="A3" s="55" t="s">
        <v>30</v>
      </c>
      <c r="B3" s="29">
        <f>B37</f>
        <v>806306</v>
      </c>
      <c r="C3" s="53" t="s">
        <v>27</v>
      </c>
      <c r="D3" s="29">
        <v>2000000</v>
      </c>
      <c r="F3" s="20" t="s">
        <v>13</v>
      </c>
      <c r="G3" s="15">
        <f>B2</f>
        <v>1200000</v>
      </c>
      <c r="H3" s="15">
        <v>0</v>
      </c>
      <c r="I3" s="15">
        <v>0</v>
      </c>
      <c r="J3" s="21">
        <f>G3+H3-I3</f>
        <v>1200000</v>
      </c>
    </row>
    <row r="4" spans="1:10" x14ac:dyDescent="0.2">
      <c r="A4" s="55" t="s">
        <v>31</v>
      </c>
      <c r="B4" s="29">
        <f>B58</f>
        <v>1494500</v>
      </c>
      <c r="C4" s="53" t="s">
        <v>28</v>
      </c>
      <c r="D4" s="29">
        <v>1000000</v>
      </c>
      <c r="F4" s="22" t="s">
        <v>23</v>
      </c>
      <c r="G4" s="16">
        <f>D2</f>
        <v>200000</v>
      </c>
      <c r="H4" s="16"/>
      <c r="I4" s="16"/>
      <c r="J4" s="23">
        <f>G4-H4+I4</f>
        <v>200000</v>
      </c>
    </row>
    <row r="5" spans="1:10" x14ac:dyDescent="0.2">
      <c r="A5" s="55">
        <v>10</v>
      </c>
      <c r="B5" s="29">
        <f>B26</f>
        <v>172000</v>
      </c>
      <c r="C5" s="53">
        <v>70</v>
      </c>
      <c r="D5" s="29">
        <f>I58</f>
        <v>20</v>
      </c>
      <c r="F5" s="20" t="s">
        <v>17</v>
      </c>
      <c r="G5" s="15">
        <v>0</v>
      </c>
      <c r="H5" s="15">
        <f>B25</f>
        <v>472000</v>
      </c>
      <c r="I5" s="15">
        <f>D25</f>
        <v>300000</v>
      </c>
      <c r="J5" s="21">
        <f>G5+H5-I5</f>
        <v>172000</v>
      </c>
    </row>
    <row r="6" spans="1:10" x14ac:dyDescent="0.2">
      <c r="A6" s="55">
        <v>50</v>
      </c>
      <c r="B6" s="29">
        <f>B47</f>
        <v>300</v>
      </c>
      <c r="C6" s="53">
        <v>68</v>
      </c>
      <c r="D6" s="29">
        <v>780</v>
      </c>
      <c r="F6" s="20" t="s">
        <v>14</v>
      </c>
      <c r="G6" s="15">
        <v>500000</v>
      </c>
      <c r="H6" s="15">
        <f>B36</f>
        <v>306306</v>
      </c>
      <c r="I6" s="15">
        <f>D36</f>
        <v>0</v>
      </c>
      <c r="J6" s="21">
        <f>G6+H6-I6</f>
        <v>806306</v>
      </c>
    </row>
    <row r="7" spans="1:10" x14ac:dyDescent="0.2">
      <c r="A7" s="27"/>
      <c r="B7" s="29"/>
      <c r="C7" s="53">
        <v>60</v>
      </c>
      <c r="D7" s="29">
        <f>I26</f>
        <v>472000</v>
      </c>
      <c r="F7" s="20" t="s">
        <v>15</v>
      </c>
      <c r="G7" s="15">
        <v>0</v>
      </c>
      <c r="H7" s="15">
        <f>B46</f>
        <v>5500</v>
      </c>
      <c r="I7" s="15">
        <f>D46</f>
        <v>5200</v>
      </c>
      <c r="J7" s="21">
        <f>G7+H7-I7</f>
        <v>300</v>
      </c>
    </row>
    <row r="8" spans="1:10" ht="17" thickBot="1" x14ac:dyDescent="0.25">
      <c r="A8" s="28"/>
      <c r="B8" s="29"/>
      <c r="C8" s="54">
        <v>69</v>
      </c>
      <c r="D8" s="29">
        <f>I47</f>
        <v>306</v>
      </c>
      <c r="F8" s="20" t="s">
        <v>16</v>
      </c>
      <c r="G8" s="15">
        <v>1500000</v>
      </c>
      <c r="H8" s="15"/>
      <c r="I8" s="15">
        <v>5500</v>
      </c>
      <c r="J8" s="21">
        <f>G8+H8-I8</f>
        <v>1494500</v>
      </c>
    </row>
    <row r="9" spans="1:10" ht="17" thickBot="1" x14ac:dyDescent="0.25">
      <c r="A9" s="9"/>
      <c r="B9" s="30">
        <f ca="1">SUM(B2:B11)</f>
        <v>3673106</v>
      </c>
      <c r="C9" s="10"/>
      <c r="D9" s="30">
        <f ca="1">SUM(D2:D11)</f>
        <v>3673106</v>
      </c>
      <c r="F9" s="22" t="s">
        <v>21</v>
      </c>
      <c r="G9" s="16">
        <v>0</v>
      </c>
      <c r="H9" s="16"/>
      <c r="I9" s="16">
        <f>I25</f>
        <v>472000</v>
      </c>
      <c r="J9" s="23">
        <f>G9-H9+I9</f>
        <v>472000</v>
      </c>
    </row>
    <row r="10" spans="1:10" x14ac:dyDescent="0.2">
      <c r="F10" s="22" t="s">
        <v>20</v>
      </c>
      <c r="G10" s="16">
        <v>0</v>
      </c>
      <c r="H10" s="16"/>
      <c r="I10" s="16">
        <v>780</v>
      </c>
      <c r="J10" s="23">
        <f>G10-H10+I10</f>
        <v>780</v>
      </c>
    </row>
    <row r="11" spans="1:10" x14ac:dyDescent="0.2">
      <c r="F11" s="22" t="s">
        <v>22</v>
      </c>
      <c r="G11" s="16">
        <v>0</v>
      </c>
      <c r="H11" s="16"/>
      <c r="I11" s="16">
        <f>I46</f>
        <v>306</v>
      </c>
      <c r="J11" s="23">
        <f>G11-H11+I11</f>
        <v>306</v>
      </c>
    </row>
    <row r="12" spans="1:10" x14ac:dyDescent="0.2">
      <c r="F12" s="22" t="s">
        <v>19</v>
      </c>
      <c r="G12" s="16">
        <v>0</v>
      </c>
      <c r="H12" s="16">
        <f>G57</f>
        <v>5980</v>
      </c>
      <c r="I12" s="16">
        <v>6000</v>
      </c>
      <c r="J12" s="23">
        <f>G12-H12+I12</f>
        <v>20</v>
      </c>
    </row>
    <row r="13" spans="1:10" x14ac:dyDescent="0.2">
      <c r="F13" s="22" t="s">
        <v>18</v>
      </c>
      <c r="G13" s="16">
        <f>D3</f>
        <v>2000000</v>
      </c>
      <c r="H13" s="16"/>
      <c r="I13" s="16"/>
      <c r="J13" s="23">
        <f>G13-H13+I13</f>
        <v>2000000</v>
      </c>
    </row>
    <row r="14" spans="1:10" x14ac:dyDescent="0.2">
      <c r="F14" s="24" t="s">
        <v>24</v>
      </c>
      <c r="G14" s="17">
        <f>D4</f>
        <v>1000000</v>
      </c>
      <c r="H14" s="17"/>
      <c r="I14" s="17"/>
      <c r="J14" s="25">
        <f>G14-H14+I14</f>
        <v>1000000</v>
      </c>
    </row>
    <row r="15" spans="1:10" ht="17" thickBot="1" x14ac:dyDescent="0.25">
      <c r="F15" s="9"/>
      <c r="G15" s="10"/>
      <c r="H15" s="10"/>
      <c r="I15" s="10"/>
      <c r="J15" s="52">
        <f>SUM(J3:J14)</f>
        <v>7346212</v>
      </c>
    </row>
    <row r="17" spans="1:9" x14ac:dyDescent="0.2">
      <c r="A17" s="42" t="s">
        <v>2</v>
      </c>
      <c r="B17" s="43">
        <v>10</v>
      </c>
      <c r="C17" s="44"/>
      <c r="D17" s="45" t="s">
        <v>3</v>
      </c>
      <c r="F17" s="42" t="s">
        <v>2</v>
      </c>
      <c r="G17" s="49">
        <v>60</v>
      </c>
      <c r="H17" s="50"/>
      <c r="I17" s="45" t="s">
        <v>3</v>
      </c>
    </row>
    <row r="18" spans="1:9" x14ac:dyDescent="0.2">
      <c r="A18" s="3" t="s">
        <v>4</v>
      </c>
      <c r="B18" s="4">
        <v>0</v>
      </c>
      <c r="C18" s="1"/>
      <c r="D18" s="5"/>
      <c r="F18" s="3"/>
      <c r="G18" s="4"/>
      <c r="H18" s="1" t="s">
        <v>5</v>
      </c>
      <c r="I18" s="5">
        <v>0</v>
      </c>
    </row>
    <row r="19" spans="1:9" ht="18" x14ac:dyDescent="0.2">
      <c r="A19" s="35"/>
      <c r="B19" s="29">
        <v>472000</v>
      </c>
      <c r="C19" s="1"/>
      <c r="D19" s="29">
        <v>300000</v>
      </c>
      <c r="F19" s="35"/>
      <c r="G19" s="33"/>
      <c r="H19" s="36"/>
      <c r="I19" s="37">
        <v>472000</v>
      </c>
    </row>
    <row r="20" spans="1:9" ht="18" x14ac:dyDescent="0.2">
      <c r="A20" s="38"/>
      <c r="B20" s="5"/>
      <c r="C20" s="1"/>
      <c r="D20" s="5"/>
      <c r="F20" s="38"/>
      <c r="G20" s="34"/>
      <c r="H20" s="1"/>
      <c r="I20" s="5"/>
    </row>
    <row r="21" spans="1:9" x14ac:dyDescent="0.2">
      <c r="A21" s="35"/>
      <c r="B21" s="5"/>
      <c r="C21" s="1"/>
      <c r="D21" s="5"/>
      <c r="F21" s="27"/>
      <c r="G21" s="5"/>
      <c r="H21" s="1"/>
      <c r="I21" s="5"/>
    </row>
    <row r="22" spans="1:9" x14ac:dyDescent="0.2">
      <c r="A22" s="27"/>
      <c r="B22" s="5"/>
      <c r="C22" s="1"/>
      <c r="D22" s="5"/>
      <c r="F22" s="27"/>
      <c r="G22" s="5"/>
      <c r="H22" s="1"/>
      <c r="I22" s="5"/>
    </row>
    <row r="23" spans="1:9" x14ac:dyDescent="0.2">
      <c r="A23" s="27"/>
      <c r="B23" s="5"/>
      <c r="C23" s="1"/>
      <c r="D23" s="5"/>
      <c r="F23" s="27"/>
      <c r="G23" s="5"/>
      <c r="H23" s="1"/>
      <c r="I23" s="5"/>
    </row>
    <row r="24" spans="1:9" x14ac:dyDescent="0.2">
      <c r="A24" s="27"/>
      <c r="B24" s="5"/>
      <c r="C24" s="1"/>
      <c r="D24" s="5"/>
      <c r="F24" s="27"/>
      <c r="G24" s="5"/>
      <c r="H24" s="1"/>
      <c r="I24" s="5"/>
    </row>
    <row r="25" spans="1:9" x14ac:dyDescent="0.2">
      <c r="A25" s="6" t="s">
        <v>6</v>
      </c>
      <c r="B25" s="31">
        <f>SUM(B19:B24)</f>
        <v>472000</v>
      </c>
      <c r="C25" s="8" t="s">
        <v>6</v>
      </c>
      <c r="D25" s="31">
        <f>SUM(D19:D24)</f>
        <v>300000</v>
      </c>
      <c r="F25" s="6" t="s">
        <v>6</v>
      </c>
      <c r="G25" s="7">
        <f>SUM(G19:G24)</f>
        <v>0</v>
      </c>
      <c r="H25" s="8" t="s">
        <v>6</v>
      </c>
      <c r="I25" s="31">
        <f>SUM(I19:I24)</f>
        <v>472000</v>
      </c>
    </row>
    <row r="26" spans="1:9" x14ac:dyDescent="0.2">
      <c r="A26" s="28" t="s">
        <v>7</v>
      </c>
      <c r="B26" s="51">
        <f>IF(A26&lt;&gt;"",B18+B25-D25,"")</f>
        <v>172000</v>
      </c>
      <c r="C26" s="2"/>
      <c r="D26" s="26"/>
      <c r="F26" s="28"/>
      <c r="G26" s="26"/>
      <c r="H26" s="2"/>
      <c r="I26" s="51">
        <f>I18+I25-G25</f>
        <v>472000</v>
      </c>
    </row>
    <row r="28" spans="1:9" x14ac:dyDescent="0.2">
      <c r="A28" s="42" t="s">
        <v>2</v>
      </c>
      <c r="B28" s="43">
        <v>20</v>
      </c>
      <c r="C28" s="44"/>
      <c r="D28" s="45" t="s">
        <v>3</v>
      </c>
      <c r="F28" s="42" t="s">
        <v>2</v>
      </c>
      <c r="G28" s="49">
        <v>68</v>
      </c>
      <c r="H28" s="50"/>
      <c r="I28" s="45" t="s">
        <v>3</v>
      </c>
    </row>
    <row r="29" spans="1:9" x14ac:dyDescent="0.2">
      <c r="A29" s="3" t="s">
        <v>4</v>
      </c>
      <c r="B29" s="32">
        <v>500000</v>
      </c>
      <c r="C29" s="1"/>
      <c r="D29" s="5"/>
      <c r="F29" s="3"/>
      <c r="G29" s="4"/>
      <c r="H29" s="1" t="s">
        <v>5</v>
      </c>
      <c r="I29" s="29">
        <v>0</v>
      </c>
    </row>
    <row r="30" spans="1:9" ht="18" x14ac:dyDescent="0.2">
      <c r="A30" s="35"/>
      <c r="B30" s="29">
        <v>300000</v>
      </c>
      <c r="C30" s="1"/>
      <c r="D30" s="40"/>
      <c r="F30" s="35"/>
      <c r="G30" s="33"/>
      <c r="H30" s="36"/>
      <c r="I30" s="37">
        <v>780</v>
      </c>
    </row>
    <row r="31" spans="1:9" x14ac:dyDescent="0.2">
      <c r="A31" s="38"/>
      <c r="B31" s="29">
        <v>6000</v>
      </c>
      <c r="C31" s="1"/>
      <c r="D31" s="5"/>
      <c r="F31" s="27"/>
      <c r="G31" s="5"/>
      <c r="H31" s="1"/>
      <c r="I31" s="5"/>
    </row>
    <row r="32" spans="1:9" x14ac:dyDescent="0.2">
      <c r="A32" s="35"/>
      <c r="B32" s="29">
        <v>306</v>
      </c>
      <c r="C32" s="1"/>
      <c r="D32" s="5"/>
      <c r="F32" s="27"/>
      <c r="G32" s="5"/>
      <c r="H32" s="1"/>
      <c r="I32" s="5"/>
    </row>
    <row r="33" spans="1:9" x14ac:dyDescent="0.2">
      <c r="A33" s="27"/>
      <c r="B33" s="5"/>
      <c r="C33" s="1"/>
      <c r="D33" s="5"/>
      <c r="F33" s="27"/>
      <c r="G33" s="5"/>
      <c r="H33" s="1"/>
      <c r="I33" s="5"/>
    </row>
    <row r="34" spans="1:9" x14ac:dyDescent="0.2">
      <c r="A34" s="27"/>
      <c r="B34" s="5"/>
      <c r="C34" s="1"/>
      <c r="D34" s="5"/>
      <c r="F34" s="27"/>
      <c r="G34" s="5"/>
      <c r="H34" s="1"/>
      <c r="I34" s="5"/>
    </row>
    <row r="35" spans="1:9" x14ac:dyDescent="0.2">
      <c r="A35" s="27"/>
      <c r="B35" s="5"/>
      <c r="C35" s="1"/>
      <c r="D35" s="5"/>
      <c r="F35" s="6" t="s">
        <v>6</v>
      </c>
      <c r="G35" s="7">
        <f>SUM(G30:G34)</f>
        <v>0</v>
      </c>
      <c r="H35" s="8" t="s">
        <v>6</v>
      </c>
      <c r="I35" s="31">
        <f>SUM(I30:I34)</f>
        <v>780</v>
      </c>
    </row>
    <row r="36" spans="1:9" x14ac:dyDescent="0.2">
      <c r="A36" s="6" t="s">
        <v>6</v>
      </c>
      <c r="B36" s="31">
        <f>SUM(B30:B35)</f>
        <v>306306</v>
      </c>
      <c r="C36" s="8" t="s">
        <v>6</v>
      </c>
      <c r="D36" s="31">
        <f>SUM(D30:D35)</f>
        <v>0</v>
      </c>
      <c r="F36" s="28"/>
      <c r="G36" s="26"/>
      <c r="H36" s="2"/>
      <c r="I36" s="51">
        <f>I29+I35-G35</f>
        <v>780</v>
      </c>
    </row>
    <row r="37" spans="1:9" x14ac:dyDescent="0.2">
      <c r="A37" s="28" t="s">
        <v>7</v>
      </c>
      <c r="B37" s="51">
        <f>IF(A37&lt;&gt;"",B29+B36-D36,"")</f>
        <v>806306</v>
      </c>
      <c r="C37" s="2"/>
      <c r="D37" s="26"/>
    </row>
    <row r="38" spans="1:9" x14ac:dyDescent="0.2">
      <c r="F38" s="42" t="s">
        <v>2</v>
      </c>
      <c r="G38" s="49">
        <v>69</v>
      </c>
      <c r="H38" s="50"/>
      <c r="I38" s="45" t="s">
        <v>3</v>
      </c>
    </row>
    <row r="39" spans="1:9" x14ac:dyDescent="0.2">
      <c r="A39" s="42" t="s">
        <v>2</v>
      </c>
      <c r="B39" s="43">
        <v>50</v>
      </c>
      <c r="C39" s="44"/>
      <c r="D39" s="45" t="s">
        <v>3</v>
      </c>
      <c r="F39" s="3"/>
      <c r="G39" s="4"/>
      <c r="H39" s="1" t="s">
        <v>5</v>
      </c>
      <c r="I39" s="29">
        <v>0</v>
      </c>
    </row>
    <row r="40" spans="1:9" ht="18" x14ac:dyDescent="0.2">
      <c r="A40" s="3" t="s">
        <v>4</v>
      </c>
      <c r="B40" s="4">
        <v>0</v>
      </c>
      <c r="C40" s="1"/>
      <c r="D40" s="5"/>
      <c r="F40" s="35"/>
      <c r="G40" s="33"/>
      <c r="H40" s="36"/>
      <c r="I40" s="37">
        <v>306</v>
      </c>
    </row>
    <row r="41" spans="1:9" ht="18" x14ac:dyDescent="0.2">
      <c r="A41" s="35"/>
      <c r="B41" s="29">
        <v>5500</v>
      </c>
      <c r="C41" s="1"/>
      <c r="D41" s="29">
        <v>5200</v>
      </c>
      <c r="F41" s="38"/>
      <c r="G41" s="34"/>
      <c r="H41" s="1"/>
      <c r="I41" s="5"/>
    </row>
    <row r="42" spans="1:9" x14ac:dyDescent="0.2">
      <c r="A42" s="35"/>
      <c r="B42" s="5"/>
      <c r="C42" s="1"/>
      <c r="D42" s="5"/>
      <c r="F42" s="27"/>
      <c r="G42" s="5"/>
      <c r="H42" s="1"/>
      <c r="I42" s="5"/>
    </row>
    <row r="43" spans="1:9" x14ac:dyDescent="0.2">
      <c r="A43" s="27"/>
      <c r="B43" s="5"/>
      <c r="C43" s="1"/>
      <c r="D43" s="5"/>
      <c r="F43" s="27"/>
      <c r="G43" s="5"/>
      <c r="H43" s="1"/>
      <c r="I43" s="5"/>
    </row>
    <row r="44" spans="1:9" x14ac:dyDescent="0.2">
      <c r="A44" s="27"/>
      <c r="B44" s="5"/>
      <c r="C44" s="1"/>
      <c r="D44" s="5"/>
      <c r="F44" s="27"/>
      <c r="G44" s="5"/>
      <c r="H44" s="1"/>
      <c r="I44" s="5"/>
    </row>
    <row r="45" spans="1:9" x14ac:dyDescent="0.2">
      <c r="A45" s="27"/>
      <c r="B45" s="5"/>
      <c r="C45" s="1"/>
      <c r="D45" s="5"/>
      <c r="F45" s="27"/>
      <c r="G45" s="5"/>
      <c r="H45" s="1"/>
      <c r="I45" s="5"/>
    </row>
    <row r="46" spans="1:9" x14ac:dyDescent="0.2">
      <c r="A46" s="6" t="s">
        <v>6</v>
      </c>
      <c r="B46" s="31">
        <f>SUM(B41:B45)</f>
        <v>5500</v>
      </c>
      <c r="C46" s="8" t="s">
        <v>6</v>
      </c>
      <c r="D46" s="31">
        <f>SUM(D41:D45)</f>
        <v>5200</v>
      </c>
      <c r="F46" s="6" t="s">
        <v>6</v>
      </c>
      <c r="G46" s="7">
        <f>SUM(G40:G45)</f>
        <v>0</v>
      </c>
      <c r="H46" s="8" t="s">
        <v>6</v>
      </c>
      <c r="I46" s="31">
        <f>SUM(I40:I45)</f>
        <v>306</v>
      </c>
    </row>
    <row r="47" spans="1:9" x14ac:dyDescent="0.2">
      <c r="A47" s="28" t="s">
        <v>7</v>
      </c>
      <c r="B47" s="51">
        <f>IF(A47&lt;&gt;"",B40+B46-D46,"")</f>
        <v>300</v>
      </c>
      <c r="C47" s="2"/>
      <c r="D47" s="26"/>
      <c r="F47" s="28"/>
      <c r="G47" s="26"/>
      <c r="H47" s="2"/>
      <c r="I47" s="51">
        <f>I39+I46-G46</f>
        <v>306</v>
      </c>
    </row>
    <row r="49" spans="1:9" x14ac:dyDescent="0.2">
      <c r="A49" s="42" t="s">
        <v>2</v>
      </c>
      <c r="B49" s="46">
        <v>51</v>
      </c>
      <c r="C49" s="46"/>
      <c r="D49" s="45" t="s">
        <v>3</v>
      </c>
      <c r="F49" s="42" t="s">
        <v>2</v>
      </c>
      <c r="G49" s="49">
        <v>70</v>
      </c>
      <c r="H49" s="50"/>
      <c r="I49" s="45" t="s">
        <v>3</v>
      </c>
    </row>
    <row r="50" spans="1:9" x14ac:dyDescent="0.2">
      <c r="A50" s="3" t="s">
        <v>4</v>
      </c>
      <c r="B50" s="32">
        <v>1500000</v>
      </c>
      <c r="C50" s="1"/>
      <c r="D50" s="5"/>
      <c r="F50" s="3"/>
      <c r="G50" s="4"/>
      <c r="H50" s="1" t="s">
        <v>5</v>
      </c>
      <c r="I50" s="29">
        <v>0</v>
      </c>
    </row>
    <row r="51" spans="1:9" ht="18" x14ac:dyDescent="0.2">
      <c r="A51" s="35"/>
      <c r="B51" s="5"/>
      <c r="C51" s="1"/>
      <c r="D51" s="29">
        <v>5500</v>
      </c>
      <c r="F51" s="35"/>
      <c r="G51" s="39">
        <v>780</v>
      </c>
      <c r="H51" s="36"/>
      <c r="I51" s="37">
        <v>6000</v>
      </c>
    </row>
    <row r="52" spans="1:9" ht="18" x14ac:dyDescent="0.2">
      <c r="A52" s="38"/>
      <c r="B52" s="5"/>
      <c r="C52" s="1"/>
      <c r="D52" s="5"/>
      <c r="F52" s="38"/>
      <c r="G52" s="39">
        <v>5200</v>
      </c>
      <c r="H52" s="1"/>
      <c r="I52" s="5"/>
    </row>
    <row r="53" spans="1:9" x14ac:dyDescent="0.2">
      <c r="A53" s="35"/>
      <c r="B53" s="5"/>
      <c r="C53" s="1"/>
      <c r="D53" s="5"/>
      <c r="F53" s="27"/>
      <c r="G53" s="5"/>
      <c r="H53" s="1"/>
      <c r="I53" s="5"/>
    </row>
    <row r="54" spans="1:9" x14ac:dyDescent="0.2">
      <c r="A54" s="27"/>
      <c r="B54" s="5"/>
      <c r="C54" s="1"/>
      <c r="D54" s="5"/>
      <c r="F54" s="27"/>
      <c r="G54" s="5"/>
      <c r="H54" s="1"/>
      <c r="I54" s="5"/>
    </row>
    <row r="55" spans="1:9" x14ac:dyDescent="0.2">
      <c r="A55" s="27"/>
      <c r="B55" s="5"/>
      <c r="C55" s="1"/>
      <c r="D55" s="5"/>
      <c r="F55" s="27"/>
      <c r="G55" s="5"/>
      <c r="H55" s="1"/>
      <c r="I55" s="5"/>
    </row>
    <row r="56" spans="1:9" x14ac:dyDescent="0.2">
      <c r="A56" s="27"/>
      <c r="B56" s="5"/>
      <c r="C56" s="1"/>
      <c r="D56" s="5"/>
      <c r="F56" s="27"/>
      <c r="G56" s="5"/>
      <c r="H56" s="1"/>
      <c r="I56" s="5"/>
    </row>
    <row r="57" spans="1:9" x14ac:dyDescent="0.2">
      <c r="A57" s="6" t="s">
        <v>6</v>
      </c>
      <c r="B57" s="7">
        <f>SUM(B51:B56)</f>
        <v>0</v>
      </c>
      <c r="C57" s="8" t="s">
        <v>6</v>
      </c>
      <c r="D57" s="31">
        <f>SUM(D51:D56)</f>
        <v>5500</v>
      </c>
      <c r="F57" s="6" t="s">
        <v>6</v>
      </c>
      <c r="G57" s="7">
        <f>SUM(G51:G56)</f>
        <v>5980</v>
      </c>
      <c r="H57" s="8" t="s">
        <v>6</v>
      </c>
      <c r="I57" s="31">
        <f>SUM(I51:I56)</f>
        <v>6000</v>
      </c>
    </row>
    <row r="58" spans="1:9" x14ac:dyDescent="0.2">
      <c r="A58" s="28" t="s">
        <v>7</v>
      </c>
      <c r="B58" s="51">
        <f>IF(A58&lt;&gt;"",B50+B57-D57,"")</f>
        <v>1494500</v>
      </c>
      <c r="C58" s="2"/>
      <c r="D58" s="26"/>
      <c r="F58" s="28"/>
      <c r="G58" s="26"/>
      <c r="H58" s="2"/>
      <c r="I58" s="51">
        <f>I50+I57-G57</f>
        <v>20</v>
      </c>
    </row>
    <row r="60" spans="1:9" x14ac:dyDescent="0.2">
      <c r="F60" s="42" t="s">
        <v>2</v>
      </c>
      <c r="G60" s="49">
        <v>80</v>
      </c>
      <c r="H60" s="50"/>
      <c r="I60" s="45" t="s">
        <v>3</v>
      </c>
    </row>
    <row r="61" spans="1:9" x14ac:dyDescent="0.2">
      <c r="F61" s="3"/>
      <c r="G61" s="4"/>
      <c r="H61" s="1" t="s">
        <v>5</v>
      </c>
      <c r="I61" s="29">
        <v>2000000</v>
      </c>
    </row>
    <row r="62" spans="1:9" x14ac:dyDescent="0.2">
      <c r="F62" s="35"/>
      <c r="G62" s="5"/>
      <c r="H62" s="36"/>
      <c r="I62" s="5"/>
    </row>
    <row r="63" spans="1:9" x14ac:dyDescent="0.2">
      <c r="F63" s="38"/>
      <c r="G63" s="5"/>
      <c r="H63" s="1"/>
      <c r="I63" s="5"/>
    </row>
    <row r="64" spans="1:9" x14ac:dyDescent="0.2">
      <c r="F64" s="27"/>
      <c r="G64" s="5"/>
      <c r="H64" s="1"/>
      <c r="I64" s="5"/>
    </row>
    <row r="65" spans="6:9" x14ac:dyDescent="0.2">
      <c r="F65" s="27"/>
      <c r="G65" s="5"/>
      <c r="H65" s="1"/>
      <c r="I65" s="5"/>
    </row>
    <row r="66" spans="6:9" x14ac:dyDescent="0.2">
      <c r="F66" s="27"/>
      <c r="G66" s="5"/>
      <c r="H66" s="1"/>
      <c r="I66" s="5"/>
    </row>
    <row r="67" spans="6:9" x14ac:dyDescent="0.2">
      <c r="F67" s="27"/>
      <c r="G67" s="5"/>
      <c r="H67" s="1"/>
      <c r="I67" s="5"/>
    </row>
    <row r="68" spans="6:9" x14ac:dyDescent="0.2">
      <c r="F68" s="6" t="s">
        <v>6</v>
      </c>
      <c r="G68" s="7">
        <f>SUM(G62:G67)</f>
        <v>0</v>
      </c>
      <c r="H68" s="8" t="s">
        <v>6</v>
      </c>
      <c r="I68" s="7">
        <f>SUM(I62:I67)</f>
        <v>0</v>
      </c>
    </row>
    <row r="69" spans="6:9" x14ac:dyDescent="0.2">
      <c r="F69" s="28"/>
      <c r="G69" s="26"/>
      <c r="H69" s="2"/>
      <c r="I69" s="51">
        <f>I61+I68-G68</f>
        <v>2000000</v>
      </c>
    </row>
  </sheetData>
  <sortState xmlns:xlrd2="http://schemas.microsoft.com/office/spreadsheetml/2017/richdata2" ref="F4:J14">
    <sortCondition ref="F3:F14"/>
  </sortState>
  <mergeCells count="12">
    <mergeCell ref="F1:J1"/>
    <mergeCell ref="A1:B1"/>
    <mergeCell ref="C1:D1"/>
    <mergeCell ref="G38:H38"/>
    <mergeCell ref="B17:C17"/>
    <mergeCell ref="G60:H60"/>
    <mergeCell ref="B28:C28"/>
    <mergeCell ref="B39:C39"/>
    <mergeCell ref="B49:C49"/>
    <mergeCell ref="G49:H49"/>
    <mergeCell ref="G28:H28"/>
    <mergeCell ref="G17:H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Гриднев Дмитрий Владимирович</dc:creator>
  <cp:keywords/>
  <dc:description/>
  <cp:lastModifiedBy>Microsoft Office User</cp:lastModifiedBy>
  <dcterms:created xsi:type="dcterms:W3CDTF">2020-03-16T05:40:52Z</dcterms:created>
  <dcterms:modified xsi:type="dcterms:W3CDTF">2020-03-22T22:55:04Z</dcterms:modified>
  <cp:category/>
</cp:coreProperties>
</file>