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Факультет ПМиИТ\ПИ18-1\Гриднев Дмитрий Владимирович - 184146\"/>
    </mc:Choice>
  </mc:AlternateContent>
  <bookViews>
    <workbookView xWindow="0" yWindow="0" windowWidth="28800" windowHeight="12330" activeTab="1"/>
  </bookViews>
  <sheets>
    <sheet name="ЗАДАНИЕ" sheetId="8" r:id="rId1"/>
    <sheet name="ПОГАШЕНИЕ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9" l="1"/>
  <c r="F13" i="9" s="1"/>
  <c r="F14" i="9" s="1"/>
  <c r="B18" i="9"/>
  <c r="H18" i="9" s="1"/>
  <c r="B13" i="8"/>
  <c r="B19" i="9" l="1"/>
  <c r="B20" i="9" s="1"/>
  <c r="B21" i="9" s="1"/>
  <c r="C18" i="9"/>
  <c r="E18" i="9"/>
  <c r="D18" i="9" s="1"/>
  <c r="F18" i="9"/>
  <c r="G18" i="9"/>
  <c r="F19" i="9" l="1"/>
  <c r="C19" i="9"/>
  <c r="C20" i="9"/>
  <c r="F20" i="9"/>
  <c r="H20" i="9"/>
  <c r="H19" i="9"/>
  <c r="G19" i="9"/>
  <c r="G20" i="9"/>
  <c r="E19" i="9"/>
  <c r="D19" i="9" s="1"/>
  <c r="C21" i="9"/>
  <c r="B22" i="9"/>
  <c r="H21" i="9"/>
  <c r="G21" i="9"/>
  <c r="F21" i="9"/>
  <c r="E20" i="9" l="1"/>
  <c r="D20" i="9" s="1"/>
  <c r="C22" i="9"/>
  <c r="B23" i="9"/>
  <c r="H22" i="9"/>
  <c r="G22" i="9"/>
  <c r="F22" i="9"/>
  <c r="C23" i="9" l="1"/>
  <c r="B24" i="9"/>
  <c r="F23" i="9"/>
  <c r="G23" i="9"/>
  <c r="H23" i="9"/>
  <c r="E21" i="9"/>
  <c r="D21" i="9" s="1"/>
  <c r="E22" i="9" l="1"/>
  <c r="D22" i="9" s="1"/>
  <c r="F24" i="9"/>
  <c r="G24" i="9"/>
  <c r="C24" i="9"/>
  <c r="H24" i="9"/>
  <c r="B25" i="9"/>
  <c r="E23" i="9" l="1"/>
  <c r="D23" i="9" s="1"/>
  <c r="G25" i="9"/>
  <c r="F25" i="9"/>
  <c r="B26" i="9"/>
  <c r="C25" i="9"/>
  <c r="H25" i="9"/>
  <c r="E24" i="9" l="1"/>
  <c r="D24" i="9" s="1"/>
  <c r="H26" i="9"/>
  <c r="G26" i="9"/>
  <c r="B27" i="9"/>
  <c r="F26" i="9"/>
  <c r="C26" i="9"/>
  <c r="B28" i="9" l="1"/>
  <c r="H27" i="9"/>
  <c r="G27" i="9"/>
  <c r="F27" i="9"/>
  <c r="C27" i="9"/>
  <c r="E25" i="9"/>
  <c r="D25" i="9" s="1"/>
  <c r="E26" i="9" l="1"/>
  <c r="D26" i="9" s="1"/>
  <c r="B29" i="9"/>
  <c r="H28" i="9"/>
  <c r="G28" i="9"/>
  <c r="F28" i="9"/>
  <c r="C28" i="9"/>
  <c r="E27" i="9" l="1"/>
  <c r="D27" i="9" s="1"/>
  <c r="C29" i="9"/>
  <c r="B30" i="9"/>
  <c r="G29" i="9"/>
  <c r="H29" i="9"/>
  <c r="F29" i="9"/>
  <c r="E28" i="9" l="1"/>
  <c r="D28" i="9" s="1"/>
  <c r="C30" i="9"/>
  <c r="B31" i="9"/>
  <c r="H30" i="9"/>
  <c r="F30" i="9"/>
  <c r="G30" i="9"/>
  <c r="C31" i="9" l="1"/>
  <c r="B32" i="9"/>
  <c r="F31" i="9"/>
  <c r="G31" i="9"/>
  <c r="H31" i="9"/>
  <c r="E29" i="9"/>
  <c r="D29" i="9" s="1"/>
  <c r="E30" i="9" l="1"/>
  <c r="D30" i="9" s="1"/>
  <c r="F32" i="9"/>
  <c r="G32" i="9"/>
  <c r="C32" i="9"/>
  <c r="B33" i="9"/>
  <c r="H32" i="9"/>
  <c r="E31" i="9" l="1"/>
  <c r="D31" i="9" s="1"/>
  <c r="G33" i="9"/>
  <c r="F33" i="9"/>
  <c r="B34" i="9"/>
  <c r="C33" i="9"/>
  <c r="H33" i="9"/>
  <c r="E32" i="9" l="1"/>
  <c r="D32" i="9" s="1"/>
  <c r="H34" i="9"/>
  <c r="B35" i="9"/>
  <c r="G34" i="9"/>
  <c r="F34" i="9"/>
  <c r="C34" i="9"/>
  <c r="E33" i="9" l="1"/>
  <c r="D33" i="9" s="1"/>
  <c r="B36" i="9"/>
  <c r="H35" i="9"/>
  <c r="G35" i="9"/>
  <c r="F35" i="9"/>
  <c r="C35" i="9"/>
  <c r="E34" i="9" l="1"/>
  <c r="D34" i="9" s="1"/>
  <c r="B37" i="9"/>
  <c r="H36" i="9"/>
  <c r="G36" i="9"/>
  <c r="F36" i="9"/>
  <c r="C36" i="9"/>
  <c r="E35" i="9" l="1"/>
  <c r="D35" i="9" s="1"/>
  <c r="C37" i="9"/>
  <c r="B38" i="9"/>
  <c r="H37" i="9"/>
  <c r="G37" i="9"/>
  <c r="F37" i="9"/>
  <c r="E36" i="9" l="1"/>
  <c r="D36" i="9" s="1"/>
  <c r="C38" i="9"/>
  <c r="H38" i="9"/>
  <c r="F38" i="9"/>
  <c r="B39" i="9"/>
  <c r="G38" i="9"/>
  <c r="E37" i="9" l="1"/>
  <c r="D37" i="9" s="1"/>
  <c r="C39" i="9"/>
  <c r="B40" i="9"/>
  <c r="G39" i="9"/>
  <c r="H39" i="9"/>
  <c r="F39" i="9"/>
  <c r="E38" i="9" l="1"/>
  <c r="D38" i="9" s="1"/>
  <c r="F40" i="9"/>
  <c r="G40" i="9"/>
  <c r="C40" i="9"/>
  <c r="H40" i="9"/>
  <c r="B41" i="9"/>
  <c r="E39" i="9" l="1"/>
  <c r="D39" i="9" s="1"/>
  <c r="G41" i="9"/>
  <c r="H41" i="9"/>
  <c r="F41" i="9"/>
  <c r="C41" i="9"/>
  <c r="B42" i="9"/>
  <c r="E40" i="9" l="1"/>
  <c r="D40" i="9" s="1"/>
  <c r="H42" i="9"/>
  <c r="G42" i="9"/>
  <c r="F42" i="9"/>
  <c r="B43" i="9"/>
  <c r="C42" i="9"/>
  <c r="E41" i="9" l="1"/>
  <c r="D41" i="9" s="1"/>
  <c r="B44" i="9"/>
  <c r="H43" i="9"/>
  <c r="G43" i="9"/>
  <c r="C43" i="9"/>
  <c r="F43" i="9"/>
  <c r="E42" i="9" l="1"/>
  <c r="D42" i="9" s="1"/>
  <c r="B45" i="9"/>
  <c r="C44" i="9"/>
  <c r="H44" i="9"/>
  <c r="G44" i="9"/>
  <c r="F44" i="9"/>
  <c r="E43" i="9" l="1"/>
  <c r="D43" i="9" s="1"/>
  <c r="C45" i="9"/>
  <c r="B46" i="9"/>
  <c r="H45" i="9"/>
  <c r="G45" i="9"/>
  <c r="F45" i="9"/>
  <c r="E44" i="9" l="1"/>
  <c r="D44" i="9" s="1"/>
  <c r="C46" i="9"/>
  <c r="H46" i="9"/>
  <c r="B47" i="9"/>
  <c r="F46" i="9"/>
  <c r="G46" i="9"/>
  <c r="C47" i="9" l="1"/>
  <c r="G47" i="9"/>
  <c r="F47" i="9"/>
  <c r="B48" i="9"/>
  <c r="H47" i="9"/>
  <c r="E45" i="9"/>
  <c r="D45" i="9" s="1"/>
  <c r="E46" i="9" l="1"/>
  <c r="D46" i="9" s="1"/>
  <c r="F48" i="9"/>
  <c r="C48" i="9"/>
  <c r="H48" i="9"/>
  <c r="G48" i="9"/>
  <c r="B49" i="9"/>
  <c r="E47" i="9" l="1"/>
  <c r="D47" i="9" s="1"/>
  <c r="G49" i="9"/>
  <c r="F49" i="9"/>
  <c r="H49" i="9"/>
  <c r="C49" i="9"/>
  <c r="B50" i="9"/>
  <c r="E48" i="9" l="1"/>
  <c r="D48" i="9" s="1"/>
  <c r="H50" i="9"/>
  <c r="G50" i="9"/>
  <c r="F50" i="9"/>
  <c r="C50" i="9"/>
  <c r="B51" i="9"/>
  <c r="E49" i="9" l="1"/>
  <c r="D49" i="9" s="1"/>
  <c r="B52" i="9"/>
  <c r="H51" i="9"/>
  <c r="G51" i="9"/>
  <c r="C51" i="9"/>
  <c r="F51" i="9"/>
  <c r="E50" i="9" l="1"/>
  <c r="D50" i="9" s="1"/>
  <c r="C52" i="9"/>
  <c r="B53" i="9"/>
  <c r="H52" i="9"/>
  <c r="G52" i="9"/>
  <c r="F52" i="9"/>
  <c r="C53" i="9" l="1"/>
  <c r="B54" i="9"/>
  <c r="H53" i="9"/>
  <c r="G53" i="9"/>
  <c r="F53" i="9"/>
  <c r="E51" i="9"/>
  <c r="D51" i="9" s="1"/>
  <c r="E52" i="9" l="1"/>
  <c r="D52" i="9" s="1"/>
  <c r="D54" i="9"/>
  <c r="C54" i="9"/>
  <c r="E54" i="9"/>
  <c r="B55" i="9"/>
  <c r="H54" i="9"/>
  <c r="F54" i="9"/>
  <c r="G54" i="9"/>
  <c r="E53" i="9" l="1"/>
  <c r="D53" i="9" s="1"/>
  <c r="E55" i="9"/>
  <c r="D55" i="9"/>
  <c r="F55" i="9"/>
  <c r="C55" i="9"/>
  <c r="B56" i="9"/>
  <c r="G55" i="9"/>
  <c r="H55" i="9"/>
  <c r="F56" i="9" l="1"/>
  <c r="E56" i="9"/>
  <c r="D56" i="9"/>
  <c r="H56" i="9"/>
  <c r="C56" i="9"/>
  <c r="B57" i="9"/>
  <c r="G56" i="9"/>
  <c r="G57" i="9" l="1"/>
  <c r="F57" i="9"/>
  <c r="E57" i="9"/>
  <c r="D57" i="9"/>
  <c r="C57" i="9"/>
  <c r="B58" i="9"/>
  <c r="H57" i="9"/>
  <c r="H58" i="9" l="1"/>
  <c r="B59" i="9"/>
  <c r="G58" i="9"/>
  <c r="F58" i="9"/>
  <c r="D58" i="9"/>
  <c r="E58" i="9"/>
  <c r="C58" i="9"/>
  <c r="B60" i="9" l="1"/>
  <c r="H59" i="9"/>
  <c r="G59" i="9"/>
  <c r="F59" i="9"/>
  <c r="E59" i="9"/>
  <c r="D59" i="9"/>
  <c r="C59" i="9"/>
  <c r="B61" i="9" l="1"/>
  <c r="H60" i="9"/>
  <c r="C60" i="9"/>
  <c r="G60" i="9"/>
  <c r="D60" i="9"/>
  <c r="F60" i="9"/>
  <c r="E60" i="9"/>
  <c r="C61" i="9" l="1"/>
  <c r="D61" i="9"/>
  <c r="B62" i="9"/>
  <c r="E61" i="9"/>
  <c r="H61" i="9"/>
  <c r="G61" i="9"/>
  <c r="F61" i="9"/>
  <c r="D62" i="9" l="1"/>
  <c r="C62" i="9"/>
  <c r="B63" i="9"/>
  <c r="H62" i="9"/>
  <c r="F62" i="9"/>
  <c r="G62" i="9"/>
  <c r="E62" i="9"/>
  <c r="E63" i="9" l="1"/>
  <c r="D63" i="9"/>
  <c r="C63" i="9"/>
  <c r="B64" i="9"/>
  <c r="F63" i="9"/>
  <c r="H63" i="9"/>
  <c r="G63" i="9"/>
  <c r="F64" i="9" l="1"/>
  <c r="G64" i="9"/>
  <c r="E64" i="9"/>
  <c r="D64" i="9"/>
  <c r="C64" i="9"/>
  <c r="H64" i="9"/>
  <c r="B65" i="9"/>
  <c r="G65" i="9" l="1"/>
  <c r="F65" i="9"/>
  <c r="E65" i="9"/>
  <c r="H65" i="9"/>
  <c r="D65" i="9"/>
  <c r="B66" i="9"/>
  <c r="C65" i="9"/>
  <c r="H66" i="9" l="1"/>
  <c r="G66" i="9"/>
  <c r="B67" i="9"/>
  <c r="F66" i="9"/>
  <c r="E66" i="9"/>
  <c r="D66" i="9"/>
  <c r="C66" i="9"/>
  <c r="B68" i="9" l="1"/>
  <c r="H67" i="9"/>
  <c r="G67" i="9"/>
  <c r="F67" i="9"/>
  <c r="E67" i="9"/>
  <c r="D67" i="9"/>
  <c r="C67" i="9"/>
  <c r="B69" i="9" l="1"/>
  <c r="H68" i="9"/>
  <c r="D68" i="9"/>
  <c r="G68" i="9"/>
  <c r="F68" i="9"/>
  <c r="E68" i="9"/>
  <c r="C68" i="9"/>
  <c r="C69" i="9" l="1"/>
  <c r="D69" i="9"/>
  <c r="B70" i="9"/>
  <c r="H69" i="9"/>
  <c r="G69" i="9"/>
  <c r="E69" i="9"/>
  <c r="F69" i="9"/>
  <c r="D70" i="9" l="1"/>
  <c r="C70" i="9"/>
  <c r="B71" i="9"/>
  <c r="H70" i="9"/>
  <c r="E70" i="9"/>
  <c r="G70" i="9"/>
  <c r="F70" i="9"/>
  <c r="E71" i="9" l="1"/>
  <c r="D71" i="9"/>
  <c r="C71" i="9"/>
  <c r="F71" i="9"/>
  <c r="B72" i="9"/>
  <c r="H71" i="9"/>
  <c r="G71" i="9"/>
  <c r="F72" i="9" l="1"/>
  <c r="E72" i="9"/>
  <c r="G72" i="9"/>
  <c r="D72" i="9"/>
  <c r="C72" i="9"/>
  <c r="H72" i="9"/>
  <c r="B73" i="9"/>
  <c r="G73" i="9" l="1"/>
  <c r="F73" i="9"/>
  <c r="E73" i="9"/>
  <c r="D73" i="9"/>
  <c r="C73" i="9"/>
  <c r="B74" i="9"/>
  <c r="H73" i="9"/>
  <c r="H74" i="9" l="1"/>
  <c r="B75" i="9"/>
  <c r="G74" i="9"/>
  <c r="F74" i="9"/>
  <c r="E74" i="9"/>
  <c r="D74" i="9"/>
  <c r="C74" i="9"/>
  <c r="B76" i="9" l="1"/>
  <c r="H75" i="9"/>
  <c r="G75" i="9"/>
  <c r="F75" i="9"/>
  <c r="E75" i="9"/>
  <c r="D75" i="9"/>
  <c r="C75" i="9"/>
  <c r="B77" i="9" l="1"/>
  <c r="H76" i="9"/>
  <c r="G76" i="9"/>
  <c r="F76" i="9"/>
  <c r="C76" i="9"/>
  <c r="E76" i="9"/>
  <c r="D76" i="9"/>
  <c r="C77" i="9" l="1"/>
  <c r="B78" i="9"/>
  <c r="D77" i="9"/>
  <c r="H77" i="9"/>
  <c r="G77" i="9"/>
  <c r="F77" i="9"/>
  <c r="E77" i="9"/>
  <c r="D78" i="9" l="1"/>
  <c r="C78" i="9"/>
  <c r="E78" i="9"/>
  <c r="B79" i="9"/>
  <c r="H78" i="9"/>
  <c r="G78" i="9"/>
  <c r="F78" i="9"/>
  <c r="E79" i="9" l="1"/>
  <c r="D79" i="9"/>
  <c r="C79" i="9"/>
  <c r="B80" i="9"/>
  <c r="H79" i="9"/>
  <c r="G79" i="9"/>
  <c r="F79" i="9"/>
  <c r="F80" i="9" l="1"/>
  <c r="E80" i="9"/>
  <c r="D80" i="9"/>
  <c r="C80" i="9"/>
  <c r="G80" i="9"/>
  <c r="B81" i="9"/>
  <c r="H80" i="9"/>
  <c r="G81" i="9" l="1"/>
  <c r="F81" i="9"/>
  <c r="E81" i="9"/>
  <c r="H81" i="9"/>
  <c r="D81" i="9"/>
  <c r="C81" i="9"/>
  <c r="B82" i="9"/>
  <c r="H82" i="9" l="1"/>
  <c r="B83" i="9"/>
  <c r="G82" i="9"/>
  <c r="F82" i="9"/>
  <c r="E82" i="9"/>
  <c r="D82" i="9"/>
  <c r="C82" i="9"/>
  <c r="B84" i="9" l="1"/>
  <c r="H83" i="9"/>
  <c r="G83" i="9"/>
  <c r="F83" i="9"/>
  <c r="E83" i="9"/>
  <c r="C83" i="9"/>
  <c r="D83" i="9"/>
  <c r="C84" i="9" l="1"/>
  <c r="D84" i="9"/>
  <c r="B85" i="9"/>
  <c r="H84" i="9"/>
  <c r="E84" i="9"/>
  <c r="G84" i="9"/>
  <c r="F84" i="9"/>
  <c r="D85" i="9" l="1"/>
  <c r="E85" i="9"/>
  <c r="C85" i="9"/>
  <c r="B86" i="9"/>
  <c r="H85" i="9"/>
  <c r="G85" i="9"/>
  <c r="F85" i="9"/>
  <c r="E86" i="9" l="1"/>
  <c r="H86" i="9"/>
  <c r="G86" i="9"/>
  <c r="F86" i="9"/>
  <c r="D86" i="9"/>
  <c r="C86" i="9"/>
  <c r="B87" i="9"/>
  <c r="F87" i="9" l="1"/>
  <c r="B88" i="9"/>
  <c r="H87" i="9"/>
  <c r="C87" i="9"/>
  <c r="G87" i="9"/>
  <c r="E87" i="9"/>
  <c r="D87" i="9"/>
  <c r="G88" i="9" l="1"/>
  <c r="D88" i="9"/>
  <c r="C88" i="9"/>
  <c r="E88" i="9"/>
  <c r="B89" i="9"/>
  <c r="H88" i="9"/>
  <c r="F88" i="9"/>
  <c r="H89" i="9" l="1"/>
  <c r="C89" i="9"/>
  <c r="G89" i="9"/>
  <c r="F89" i="9"/>
  <c r="B90" i="9"/>
  <c r="E89" i="9"/>
  <c r="D89" i="9"/>
  <c r="B91" i="9" l="1"/>
  <c r="D90" i="9"/>
  <c r="H90" i="9"/>
  <c r="G90" i="9"/>
  <c r="F90" i="9"/>
  <c r="E90" i="9"/>
  <c r="C90" i="9"/>
  <c r="E91" i="9" l="1"/>
  <c r="D91" i="9"/>
  <c r="C91" i="9"/>
  <c r="F91" i="9"/>
  <c r="B92" i="9"/>
  <c r="H91" i="9"/>
  <c r="G91" i="9"/>
  <c r="C92" i="9" l="1"/>
  <c r="F92" i="9"/>
  <c r="H92" i="9"/>
  <c r="G92" i="9"/>
  <c r="E92" i="9"/>
  <c r="D92" i="9"/>
  <c r="B93" i="9"/>
  <c r="D93" i="9" l="1"/>
  <c r="G93" i="9"/>
  <c r="B94" i="9"/>
  <c r="H93" i="9"/>
  <c r="F93" i="9"/>
  <c r="E93" i="9"/>
  <c r="C93" i="9"/>
  <c r="E94" i="9" l="1"/>
  <c r="H94" i="9"/>
  <c r="D94" i="9"/>
  <c r="C94" i="9"/>
  <c r="F94" i="9"/>
  <c r="B95" i="9"/>
  <c r="G94" i="9"/>
  <c r="F95" i="9" l="1"/>
  <c r="B96" i="9"/>
  <c r="H95" i="9"/>
  <c r="G95" i="9"/>
  <c r="E95" i="9"/>
  <c r="D95" i="9"/>
  <c r="C95" i="9"/>
  <c r="G96" i="9" l="1"/>
  <c r="B97" i="9"/>
  <c r="C96" i="9"/>
  <c r="H96" i="9"/>
  <c r="F96" i="9"/>
  <c r="E96" i="9"/>
  <c r="D96" i="9"/>
  <c r="H97" i="9" l="1"/>
  <c r="C97" i="9"/>
  <c r="E97" i="9"/>
  <c r="D97" i="9"/>
  <c r="F97" i="9"/>
  <c r="B98" i="9"/>
  <c r="G97" i="9"/>
  <c r="B99" i="9" l="1"/>
  <c r="D98" i="9"/>
  <c r="H98" i="9"/>
  <c r="G98" i="9"/>
  <c r="F98" i="9"/>
  <c r="E98" i="9"/>
  <c r="C98" i="9"/>
  <c r="E99" i="9" l="1"/>
  <c r="C99" i="9"/>
  <c r="B100" i="9"/>
  <c r="H99" i="9"/>
  <c r="G99" i="9"/>
  <c r="F99" i="9"/>
  <c r="D99" i="9"/>
  <c r="C100" i="9" l="1"/>
  <c r="F100" i="9"/>
  <c r="E100" i="9"/>
  <c r="D100" i="9"/>
  <c r="B101" i="9"/>
  <c r="H100" i="9"/>
  <c r="G100" i="9"/>
  <c r="D101" i="9" l="1"/>
  <c r="G101" i="9"/>
  <c r="B102" i="9"/>
  <c r="H101" i="9"/>
  <c r="F101" i="9"/>
  <c r="E101" i="9"/>
  <c r="C101" i="9"/>
  <c r="F102" i="9" l="1"/>
  <c r="E102" i="9"/>
  <c r="H102" i="9"/>
  <c r="B103" i="9"/>
  <c r="C102" i="9"/>
  <c r="G102" i="9"/>
  <c r="D102" i="9"/>
  <c r="G103" i="9" l="1"/>
  <c r="F103" i="9"/>
  <c r="E103" i="9"/>
  <c r="B104" i="9"/>
  <c r="H103" i="9"/>
  <c r="D103" i="9"/>
  <c r="C103" i="9"/>
  <c r="H104" i="9" l="1"/>
  <c r="G104" i="9"/>
  <c r="F104" i="9"/>
  <c r="C104" i="9"/>
  <c r="D104" i="9"/>
  <c r="B105" i="9"/>
  <c r="E104" i="9"/>
  <c r="B106" i="9" l="1"/>
  <c r="H105" i="9"/>
  <c r="G105" i="9"/>
  <c r="E105" i="9"/>
  <c r="C105" i="9"/>
  <c r="F105" i="9"/>
  <c r="D105" i="9"/>
  <c r="B107" i="9" l="1"/>
  <c r="H106" i="9"/>
  <c r="F106" i="9"/>
  <c r="D106" i="9"/>
  <c r="G106" i="9"/>
  <c r="E106" i="9"/>
  <c r="C106" i="9"/>
  <c r="C107" i="9" l="1"/>
  <c r="B108" i="9"/>
  <c r="G107" i="9"/>
  <c r="E107" i="9"/>
  <c r="H107" i="9"/>
  <c r="F107" i="9"/>
  <c r="D107" i="9"/>
  <c r="D108" i="9" l="1"/>
  <c r="C108" i="9"/>
  <c r="H108" i="9"/>
  <c r="F108" i="9"/>
  <c r="B109" i="9"/>
  <c r="G108" i="9"/>
  <c r="E108" i="9"/>
  <c r="E109" i="9" l="1"/>
  <c r="D109" i="9"/>
  <c r="C109" i="9"/>
  <c r="B110" i="9"/>
  <c r="G109" i="9"/>
  <c r="H109" i="9"/>
  <c r="F109" i="9"/>
  <c r="F110" i="9" l="1"/>
  <c r="E110" i="9"/>
  <c r="D110" i="9"/>
  <c r="C110" i="9"/>
  <c r="H110" i="9"/>
  <c r="G110" i="9"/>
  <c r="B111" i="9"/>
  <c r="E111" i="9" l="1"/>
  <c r="H111" i="9"/>
  <c r="G111" i="9"/>
  <c r="F111" i="9"/>
  <c r="D111" i="9"/>
  <c r="C111" i="9"/>
  <c r="B112" i="9"/>
  <c r="F112" i="9" l="1"/>
  <c r="C112" i="9"/>
  <c r="B113" i="9"/>
  <c r="H112" i="9"/>
  <c r="G112" i="9"/>
  <c r="D112" i="9"/>
  <c r="E112" i="9"/>
  <c r="G113" i="9" l="1"/>
  <c r="D113" i="9"/>
  <c r="E113" i="9"/>
  <c r="C113" i="9"/>
  <c r="H113" i="9"/>
  <c r="B114" i="9"/>
  <c r="F113" i="9"/>
  <c r="H114" i="9" l="1"/>
  <c r="E114" i="9"/>
  <c r="B115" i="9"/>
  <c r="G114" i="9"/>
  <c r="F114" i="9"/>
  <c r="D114" i="9"/>
  <c r="C114" i="9"/>
  <c r="B116" i="9" l="1"/>
  <c r="F115" i="9"/>
  <c r="H115" i="9"/>
  <c r="G115" i="9"/>
  <c r="D115" i="9"/>
  <c r="E115" i="9"/>
  <c r="C115" i="9"/>
  <c r="G116" i="9" l="1"/>
  <c r="E116" i="9"/>
  <c r="D116" i="9"/>
  <c r="C116" i="9"/>
  <c r="H116" i="9"/>
  <c r="F116" i="9"/>
  <c r="B117" i="9"/>
  <c r="C117" i="9" l="1"/>
  <c r="H117" i="9"/>
  <c r="B118" i="9"/>
  <c r="G117" i="9"/>
  <c r="F117" i="9"/>
  <c r="E117" i="9"/>
  <c r="D117" i="9"/>
  <c r="D118" i="9" l="1"/>
  <c r="B119" i="9"/>
  <c r="H118" i="9"/>
  <c r="G118" i="9"/>
  <c r="E118" i="9"/>
  <c r="F118" i="9"/>
  <c r="C118" i="9"/>
  <c r="E119" i="9" l="1"/>
  <c r="F119" i="9"/>
  <c r="D119" i="9"/>
  <c r="C119" i="9"/>
  <c r="H119" i="9"/>
  <c r="B120" i="9"/>
  <c r="G119" i="9"/>
  <c r="F120" i="9" l="1"/>
  <c r="C120" i="9"/>
  <c r="B121" i="9"/>
  <c r="H120" i="9"/>
  <c r="G120" i="9"/>
  <c r="E120" i="9"/>
  <c r="D120" i="9"/>
  <c r="G121" i="9" l="1"/>
  <c r="D121" i="9"/>
  <c r="B122" i="9"/>
  <c r="H121" i="9"/>
  <c r="E121" i="9"/>
  <c r="F121" i="9"/>
  <c r="C121" i="9"/>
  <c r="H122" i="9" l="1"/>
  <c r="E122" i="9"/>
  <c r="F122" i="9"/>
  <c r="D122" i="9"/>
  <c r="C122" i="9"/>
  <c r="B123" i="9"/>
  <c r="G122" i="9"/>
  <c r="B124" i="9" l="1"/>
  <c r="F123" i="9"/>
  <c r="H123" i="9"/>
  <c r="G123" i="9"/>
  <c r="E123" i="9"/>
  <c r="D123" i="9"/>
  <c r="C123" i="9"/>
  <c r="G124" i="9" l="1"/>
  <c r="C124" i="9"/>
  <c r="B125" i="9"/>
  <c r="H124" i="9"/>
  <c r="E124" i="9"/>
  <c r="F124" i="9"/>
  <c r="D124" i="9"/>
  <c r="C125" i="9" l="1"/>
  <c r="H125" i="9"/>
  <c r="F125" i="9"/>
  <c r="E125" i="9"/>
  <c r="D125" i="9"/>
  <c r="B126" i="9"/>
  <c r="G125" i="9"/>
  <c r="D126" i="9" l="1"/>
  <c r="B127" i="9"/>
  <c r="H126" i="9"/>
  <c r="G126" i="9"/>
  <c r="F126" i="9"/>
  <c r="E126" i="9"/>
  <c r="C126" i="9"/>
  <c r="E127" i="9" l="1"/>
  <c r="C127" i="9"/>
  <c r="B128" i="9"/>
  <c r="H127" i="9"/>
  <c r="F127" i="9"/>
  <c r="G127" i="9"/>
  <c r="D127" i="9"/>
  <c r="F128" i="9" l="1"/>
  <c r="C128" i="9"/>
  <c r="G128" i="9"/>
  <c r="E128" i="9"/>
  <c r="D128" i="9"/>
  <c r="B129" i="9"/>
  <c r="H128" i="9"/>
  <c r="G129" i="9" l="1"/>
  <c r="D129" i="9"/>
  <c r="B130" i="9"/>
  <c r="H129" i="9"/>
  <c r="F129" i="9"/>
  <c r="E129" i="9"/>
  <c r="C129" i="9"/>
  <c r="H130" i="9" l="1"/>
  <c r="E130" i="9"/>
  <c r="C130" i="9"/>
  <c r="B131" i="9"/>
  <c r="F130" i="9"/>
  <c r="G130" i="9"/>
  <c r="D130" i="9"/>
  <c r="B132" i="9" l="1"/>
  <c r="F131" i="9"/>
  <c r="G131" i="9"/>
  <c r="E131" i="9"/>
  <c r="D131" i="9"/>
  <c r="C131" i="9"/>
  <c r="H131" i="9"/>
  <c r="G132" i="9" l="1"/>
  <c r="B133" i="9"/>
  <c r="H132" i="9"/>
  <c r="F132" i="9"/>
  <c r="E132" i="9"/>
  <c r="C132" i="9"/>
  <c r="D132" i="9"/>
  <c r="C133" i="9" l="1"/>
  <c r="H133" i="9"/>
  <c r="D133" i="9"/>
  <c r="B134" i="9"/>
  <c r="F133" i="9"/>
  <c r="G133" i="9"/>
  <c r="E133" i="9"/>
  <c r="D134" i="9" l="1"/>
  <c r="B135" i="9"/>
  <c r="G134" i="9"/>
  <c r="F134" i="9"/>
  <c r="E134" i="9"/>
  <c r="C134" i="9"/>
  <c r="H134" i="9"/>
  <c r="E135" i="9" l="1"/>
  <c r="B136" i="9"/>
  <c r="H135" i="9"/>
  <c r="G135" i="9"/>
  <c r="F135" i="9"/>
  <c r="C135" i="9"/>
  <c r="D135" i="9"/>
  <c r="F136" i="9" l="1"/>
  <c r="C136" i="9"/>
  <c r="D136" i="9"/>
  <c r="B137" i="9"/>
  <c r="G136" i="9"/>
  <c r="H136" i="9"/>
  <c r="E136" i="9"/>
  <c r="G137" i="9" l="1"/>
  <c r="D137" i="9"/>
  <c r="H137" i="9"/>
  <c r="F137" i="9"/>
  <c r="E137" i="9"/>
  <c r="C137" i="9"/>
  <c r="B138" i="9"/>
  <c r="H138" i="9" l="1"/>
  <c r="E138" i="9"/>
  <c r="B139" i="9"/>
  <c r="G138" i="9"/>
  <c r="F138" i="9"/>
  <c r="C138" i="9"/>
  <c r="D138" i="9"/>
  <c r="B140" i="9" l="1"/>
  <c r="F139" i="9"/>
  <c r="D139" i="9"/>
  <c r="C139" i="9"/>
  <c r="G139" i="9"/>
  <c r="H139" i="9"/>
  <c r="E139" i="9"/>
  <c r="G140" i="9" l="1"/>
  <c r="H140" i="9"/>
  <c r="F140" i="9"/>
  <c r="E140" i="9"/>
  <c r="D140" i="9"/>
  <c r="C140" i="9"/>
  <c r="B141" i="9"/>
  <c r="C141" i="9" l="1"/>
  <c r="H141" i="9"/>
  <c r="B142" i="9"/>
  <c r="G141" i="9"/>
  <c r="F141" i="9"/>
  <c r="D141" i="9"/>
  <c r="E141" i="9"/>
  <c r="D142" i="9" l="1"/>
  <c r="B143" i="9"/>
  <c r="E142" i="9"/>
  <c r="C142" i="9"/>
  <c r="G142" i="9"/>
  <c r="H142" i="9"/>
  <c r="F142" i="9"/>
  <c r="E143" i="9" l="1"/>
  <c r="H143" i="9"/>
  <c r="G143" i="9"/>
  <c r="F143" i="9"/>
  <c r="D143" i="9"/>
  <c r="C143" i="9"/>
  <c r="B144" i="9"/>
  <c r="F144" i="9" l="1"/>
  <c r="C144" i="9"/>
  <c r="B145" i="9"/>
  <c r="H144" i="9"/>
  <c r="G144" i="9"/>
  <c r="D144" i="9"/>
  <c r="E144" i="9"/>
  <c r="G145" i="9" l="1"/>
  <c r="D145" i="9"/>
  <c r="E145" i="9"/>
  <c r="C145" i="9"/>
  <c r="H145" i="9"/>
  <c r="B146" i="9"/>
  <c r="F145" i="9"/>
  <c r="H146" i="9" l="1"/>
  <c r="E146" i="9"/>
  <c r="B147" i="9"/>
  <c r="G146" i="9"/>
  <c r="F146" i="9"/>
  <c r="D146" i="9"/>
  <c r="C146" i="9"/>
  <c r="B148" i="9" l="1"/>
  <c r="F147" i="9"/>
  <c r="H147" i="9"/>
  <c r="G147" i="9"/>
  <c r="D147" i="9"/>
  <c r="C147" i="9"/>
  <c r="E147" i="9"/>
  <c r="G148" i="9" l="1"/>
  <c r="E148" i="9"/>
  <c r="D148" i="9"/>
  <c r="C148" i="9"/>
  <c r="H148" i="9"/>
  <c r="B149" i="9"/>
  <c r="F148" i="9"/>
  <c r="C149" i="9" l="1"/>
  <c r="H149" i="9"/>
  <c r="B150" i="9"/>
  <c r="G149" i="9"/>
  <c r="F149" i="9"/>
  <c r="E149" i="9"/>
  <c r="D149" i="9"/>
  <c r="D150" i="9" l="1"/>
  <c r="B151" i="9"/>
  <c r="H150" i="9"/>
  <c r="G150" i="9"/>
  <c r="E150" i="9"/>
  <c r="F150" i="9"/>
  <c r="C150" i="9"/>
  <c r="E151" i="9" l="1"/>
  <c r="F151" i="9"/>
  <c r="D151" i="9"/>
  <c r="C151" i="9"/>
  <c r="H151" i="9"/>
  <c r="B152" i="9"/>
  <c r="G151" i="9"/>
  <c r="F152" i="9" l="1"/>
  <c r="C152" i="9"/>
  <c r="B153" i="9"/>
  <c r="H152" i="9"/>
  <c r="G152" i="9"/>
  <c r="E152" i="9"/>
  <c r="D152" i="9"/>
  <c r="G153" i="9" l="1"/>
  <c r="D153" i="9"/>
  <c r="B154" i="9"/>
  <c r="H153" i="9"/>
  <c r="E153" i="9"/>
  <c r="F153" i="9"/>
  <c r="C153" i="9"/>
  <c r="H154" i="9" l="1"/>
  <c r="E154" i="9"/>
  <c r="F154" i="9"/>
  <c r="D154" i="9"/>
  <c r="C154" i="9"/>
  <c r="B155" i="9"/>
  <c r="G154" i="9"/>
  <c r="B156" i="9" l="1"/>
  <c r="F155" i="9"/>
  <c r="H155" i="9"/>
  <c r="G155" i="9"/>
  <c r="E155" i="9"/>
  <c r="D155" i="9"/>
  <c r="C155" i="9"/>
  <c r="G156" i="9" l="1"/>
  <c r="C156" i="9"/>
  <c r="B157" i="9"/>
  <c r="H156" i="9"/>
  <c r="E156" i="9"/>
  <c r="F156" i="9"/>
  <c r="D156" i="9"/>
  <c r="C157" i="9" l="1"/>
  <c r="H157" i="9"/>
  <c r="F157" i="9"/>
  <c r="E157" i="9"/>
  <c r="D157" i="9"/>
  <c r="B158" i="9"/>
  <c r="G157" i="9"/>
  <c r="D158" i="9" l="1"/>
  <c r="B159" i="9"/>
  <c r="H158" i="9"/>
  <c r="G158" i="9"/>
  <c r="F158" i="9"/>
  <c r="E158" i="9"/>
  <c r="C158" i="9"/>
  <c r="E159" i="9" l="1"/>
  <c r="C159" i="9"/>
  <c r="B160" i="9"/>
  <c r="H159" i="9"/>
  <c r="F159" i="9"/>
  <c r="D159" i="9"/>
  <c r="G159" i="9"/>
  <c r="F160" i="9" l="1"/>
  <c r="C160" i="9"/>
  <c r="G160" i="9"/>
  <c r="E160" i="9"/>
  <c r="D160" i="9"/>
  <c r="B161" i="9"/>
  <c r="H160" i="9"/>
  <c r="G161" i="9" l="1"/>
  <c r="D161" i="9"/>
  <c r="B162" i="9"/>
  <c r="H161" i="9"/>
  <c r="F161" i="9"/>
  <c r="E161" i="9"/>
  <c r="C161" i="9"/>
  <c r="H162" i="9" l="1"/>
  <c r="E162" i="9"/>
  <c r="C162" i="9"/>
  <c r="B163" i="9"/>
  <c r="F162" i="9"/>
  <c r="G162" i="9"/>
  <c r="D162" i="9"/>
  <c r="B164" i="9" l="1"/>
  <c r="F163" i="9"/>
  <c r="G163" i="9"/>
  <c r="E163" i="9"/>
  <c r="D163" i="9"/>
  <c r="C163" i="9"/>
  <c r="H163" i="9"/>
  <c r="G164" i="9" l="1"/>
  <c r="B165" i="9"/>
  <c r="H164" i="9"/>
  <c r="F164" i="9"/>
  <c r="E164" i="9"/>
  <c r="C164" i="9"/>
  <c r="D164" i="9"/>
  <c r="C165" i="9" l="1"/>
  <c r="H165" i="9"/>
  <c r="D165" i="9"/>
  <c r="B166" i="9"/>
  <c r="F165" i="9"/>
  <c r="E165" i="9"/>
  <c r="G165" i="9"/>
  <c r="D166" i="9" l="1"/>
  <c r="B167" i="9"/>
  <c r="H166" i="9"/>
  <c r="G166" i="9"/>
  <c r="F166" i="9"/>
  <c r="E166" i="9"/>
  <c r="C166" i="9"/>
  <c r="E167" i="9" l="1"/>
  <c r="B168" i="9"/>
  <c r="H167" i="9"/>
  <c r="G167" i="9"/>
  <c r="D167" i="9"/>
  <c r="F167" i="9"/>
  <c r="C167" i="9"/>
  <c r="F168" i="9" l="1"/>
  <c r="C168" i="9"/>
  <c r="G168" i="9"/>
  <c r="E168" i="9"/>
  <c r="D168" i="9"/>
  <c r="B169" i="9"/>
  <c r="H168" i="9"/>
  <c r="G169" i="9" l="1"/>
  <c r="D169" i="9"/>
  <c r="C169" i="9"/>
  <c r="B170" i="9"/>
  <c r="H169" i="9"/>
  <c r="F169" i="9"/>
  <c r="E169" i="9"/>
  <c r="H170" i="9" l="1"/>
  <c r="E170" i="9"/>
  <c r="D170" i="9"/>
  <c r="F170" i="9"/>
  <c r="C170" i="9"/>
  <c r="B171" i="9"/>
  <c r="G170" i="9"/>
  <c r="B172" i="9" l="1"/>
  <c r="F171" i="9"/>
  <c r="E171" i="9"/>
  <c r="H171" i="9"/>
  <c r="G171" i="9"/>
  <c r="D171" i="9"/>
  <c r="C171" i="9"/>
  <c r="G172" i="9" l="1"/>
  <c r="F172" i="9"/>
  <c r="D172" i="9"/>
  <c r="C172" i="9"/>
  <c r="H172" i="9"/>
  <c r="B173" i="9"/>
  <c r="E172" i="9"/>
  <c r="C173" i="9" l="1"/>
  <c r="H173" i="9"/>
  <c r="G173" i="9"/>
  <c r="B174" i="9"/>
  <c r="F173" i="9"/>
  <c r="E173" i="9"/>
  <c r="D173" i="9"/>
  <c r="D174" i="9" l="1"/>
  <c r="B175" i="9"/>
  <c r="H174" i="9"/>
  <c r="C174" i="9"/>
  <c r="F174" i="9"/>
  <c r="G174" i="9"/>
  <c r="E174" i="9"/>
  <c r="E175" i="9" l="1"/>
  <c r="B176" i="9"/>
  <c r="H175" i="9"/>
  <c r="G175" i="9"/>
  <c r="F175" i="9"/>
  <c r="D175" i="9"/>
  <c r="C175" i="9"/>
  <c r="F176" i="9" l="1"/>
  <c r="C176" i="9"/>
  <c r="B177" i="9"/>
  <c r="H176" i="9"/>
  <c r="E176" i="9"/>
  <c r="G176" i="9"/>
  <c r="D176" i="9"/>
  <c r="G177" i="9" l="1"/>
  <c r="D177" i="9"/>
  <c r="C177" i="9"/>
  <c r="H177" i="9"/>
  <c r="F177" i="9"/>
  <c r="E177" i="9"/>
  <c r="B178" i="9"/>
  <c r="H178" i="9" l="1"/>
  <c r="E178" i="9"/>
  <c r="D178" i="9"/>
  <c r="B179" i="9"/>
  <c r="G178" i="9"/>
  <c r="C178" i="9"/>
  <c r="F178" i="9"/>
  <c r="B180" i="9" l="1"/>
  <c r="F179" i="9"/>
  <c r="E179" i="9"/>
  <c r="G179" i="9"/>
  <c r="D179" i="9"/>
  <c r="C179" i="9"/>
  <c r="H179" i="9"/>
  <c r="G180" i="9" l="1"/>
  <c r="F180" i="9"/>
  <c r="B181" i="9"/>
  <c r="H180" i="9"/>
  <c r="E180" i="9"/>
  <c r="C180" i="9"/>
  <c r="D180" i="9"/>
  <c r="C181" i="9" l="1"/>
  <c r="H181" i="9"/>
  <c r="G181" i="9"/>
  <c r="E181" i="9"/>
  <c r="D181" i="9"/>
  <c r="B182" i="9"/>
  <c r="F181" i="9"/>
  <c r="D182" i="9" l="1"/>
  <c r="B183" i="9"/>
  <c r="H182" i="9"/>
  <c r="G182" i="9"/>
  <c r="F182" i="9"/>
  <c r="E182" i="9"/>
  <c r="C182" i="9"/>
  <c r="E183" i="9" l="1"/>
  <c r="B184" i="9"/>
  <c r="D183" i="9"/>
  <c r="C183" i="9"/>
  <c r="G183" i="9"/>
  <c r="H183" i="9"/>
  <c r="F183" i="9"/>
  <c r="F184" i="9" l="1"/>
  <c r="C184" i="9"/>
  <c r="B185" i="9"/>
  <c r="H184" i="9"/>
  <c r="G184" i="9"/>
  <c r="E184" i="9"/>
  <c r="D184" i="9"/>
  <c r="G185" i="9" l="1"/>
  <c r="D185" i="9"/>
  <c r="C185" i="9"/>
  <c r="B186" i="9"/>
  <c r="F185" i="9"/>
  <c r="H185" i="9"/>
  <c r="E185" i="9"/>
  <c r="H186" i="9" l="1"/>
  <c r="E186" i="9"/>
  <c r="D186" i="9"/>
  <c r="B187" i="9"/>
  <c r="G186" i="9"/>
  <c r="F186" i="9"/>
  <c r="C186" i="9"/>
  <c r="B188" i="9" l="1"/>
  <c r="F187" i="9"/>
  <c r="E187" i="9"/>
  <c r="H187" i="9"/>
  <c r="D187" i="9"/>
  <c r="C187" i="9"/>
  <c r="G187" i="9"/>
  <c r="G188" i="9" l="1"/>
  <c r="F188" i="9"/>
  <c r="H188" i="9"/>
  <c r="E188" i="9"/>
  <c r="D188" i="9"/>
  <c r="C188" i="9"/>
  <c r="B189" i="9"/>
  <c r="C189" i="9" l="1"/>
  <c r="H189" i="9"/>
  <c r="G189" i="9"/>
  <c r="B190" i="9"/>
  <c r="F189" i="9"/>
  <c r="D189" i="9"/>
  <c r="E189" i="9"/>
  <c r="D190" i="9" l="1"/>
  <c r="B191" i="9"/>
  <c r="H190" i="9"/>
  <c r="F190" i="9"/>
  <c r="E190" i="9"/>
  <c r="C190" i="9"/>
  <c r="G190" i="9"/>
  <c r="E191" i="9" l="1"/>
  <c r="B192" i="9"/>
  <c r="H191" i="9"/>
  <c r="G191" i="9"/>
  <c r="F191" i="9"/>
  <c r="C191" i="9"/>
  <c r="D191" i="9"/>
  <c r="F192" i="9" l="1"/>
  <c r="C192" i="9"/>
  <c r="E192" i="9"/>
  <c r="D192" i="9"/>
  <c r="H192" i="9"/>
  <c r="B193" i="9"/>
  <c r="G192" i="9"/>
  <c r="G193" i="9" l="1"/>
  <c r="D193" i="9"/>
  <c r="C193" i="9"/>
  <c r="B194" i="9"/>
  <c r="H193" i="9"/>
  <c r="F193" i="9"/>
  <c r="E193" i="9"/>
  <c r="H194" i="9" l="1"/>
  <c r="E194" i="9"/>
  <c r="D194" i="9"/>
  <c r="C194" i="9"/>
  <c r="G194" i="9"/>
  <c r="B195" i="9"/>
  <c r="F194" i="9"/>
  <c r="B196" i="9" l="1"/>
  <c r="F195" i="9"/>
  <c r="E195" i="9"/>
  <c r="H195" i="9"/>
  <c r="G195" i="9"/>
  <c r="D195" i="9"/>
  <c r="C195" i="9"/>
  <c r="G196" i="9" l="1"/>
  <c r="F196" i="9"/>
  <c r="C196" i="9"/>
  <c r="B197" i="9"/>
  <c r="E196" i="9"/>
  <c r="H196" i="9"/>
  <c r="D196" i="9"/>
  <c r="C197" i="9" l="1"/>
  <c r="H197" i="9"/>
  <c r="G197" i="9"/>
  <c r="B198" i="9"/>
  <c r="F197" i="9"/>
  <c r="E197" i="9"/>
  <c r="D197" i="9"/>
  <c r="D198" i="9" l="1"/>
  <c r="B199" i="9"/>
  <c r="H198" i="9"/>
  <c r="G198" i="9"/>
  <c r="E198" i="9"/>
  <c r="F198" i="9"/>
  <c r="C198" i="9"/>
  <c r="E199" i="9" l="1"/>
  <c r="B200" i="9"/>
  <c r="G199" i="9"/>
  <c r="F199" i="9"/>
  <c r="D199" i="9"/>
  <c r="C199" i="9"/>
  <c r="H199" i="9"/>
  <c r="F200" i="9" l="1"/>
  <c r="C200" i="9"/>
  <c r="B201" i="9"/>
  <c r="H200" i="9"/>
  <c r="G200" i="9"/>
  <c r="D200" i="9"/>
  <c r="E200" i="9"/>
  <c r="G201" i="9" l="1"/>
  <c r="D201" i="9"/>
  <c r="C201" i="9"/>
  <c r="F201" i="9"/>
  <c r="E201" i="9"/>
  <c r="B202" i="9"/>
  <c r="H201" i="9"/>
  <c r="H202" i="9" l="1"/>
  <c r="E202" i="9"/>
  <c r="D202" i="9"/>
  <c r="B203" i="9"/>
  <c r="G202" i="9"/>
  <c r="F202" i="9"/>
  <c r="C202" i="9"/>
  <c r="B204" i="9" l="1"/>
  <c r="F203" i="9"/>
  <c r="E203" i="9"/>
  <c r="D203" i="9"/>
  <c r="C203" i="9"/>
  <c r="H203" i="9"/>
  <c r="G203" i="9"/>
  <c r="G204" i="9" l="1"/>
  <c r="F204" i="9"/>
  <c r="B205" i="9"/>
  <c r="H204" i="9"/>
  <c r="E204" i="9"/>
  <c r="D204" i="9"/>
  <c r="C204" i="9"/>
  <c r="C205" i="9" l="1"/>
  <c r="H205" i="9"/>
  <c r="G205" i="9"/>
  <c r="D205" i="9"/>
  <c r="F205" i="9"/>
  <c r="B206" i="9"/>
  <c r="E205" i="9"/>
  <c r="D206" i="9" l="1"/>
  <c r="B207" i="9"/>
  <c r="H206" i="9"/>
  <c r="G206" i="9"/>
  <c r="F206" i="9"/>
  <c r="E206" i="9"/>
  <c r="C206" i="9"/>
  <c r="E207" i="9" l="1"/>
  <c r="B208" i="9"/>
  <c r="C207" i="9"/>
  <c r="H207" i="9"/>
  <c r="F207" i="9"/>
  <c r="G207" i="9"/>
  <c r="D207" i="9"/>
  <c r="F208" i="9" l="1"/>
  <c r="C208" i="9"/>
  <c r="H208" i="9"/>
  <c r="G208" i="9"/>
  <c r="E208" i="9"/>
  <c r="D208" i="9"/>
  <c r="B209" i="9"/>
  <c r="G209" i="9" l="1"/>
  <c r="D209" i="9"/>
  <c r="C209" i="9"/>
  <c r="B210" i="9"/>
  <c r="H209" i="9"/>
  <c r="E209" i="9"/>
  <c r="F209" i="9"/>
  <c r="H210" i="9" l="1"/>
  <c r="E210" i="9"/>
  <c r="D210" i="9"/>
  <c r="G210" i="9"/>
  <c r="F210" i="9"/>
  <c r="C210" i="9"/>
  <c r="B211" i="9"/>
  <c r="B212" i="9" l="1"/>
  <c r="F211" i="9"/>
  <c r="E211" i="9"/>
  <c r="H211" i="9"/>
  <c r="G211" i="9"/>
  <c r="C211" i="9"/>
  <c r="D211" i="9"/>
  <c r="G212" i="9" l="1"/>
  <c r="F212" i="9"/>
  <c r="E212" i="9"/>
  <c r="D212" i="9"/>
  <c r="C212" i="9"/>
  <c r="B213" i="9"/>
  <c r="H212" i="9"/>
  <c r="C213" i="9" l="1"/>
  <c r="H213" i="9"/>
  <c r="G213" i="9"/>
  <c r="B214" i="9"/>
  <c r="F213" i="9"/>
  <c r="E213" i="9"/>
  <c r="D213" i="9"/>
  <c r="D214" i="9" l="1"/>
  <c r="B215" i="9"/>
  <c r="H214" i="9"/>
  <c r="E214" i="9"/>
  <c r="C214" i="9"/>
  <c r="G214" i="9"/>
  <c r="F214" i="9"/>
  <c r="E215" i="9" l="1"/>
  <c r="B216" i="9"/>
  <c r="H215" i="9"/>
  <c r="G215" i="9"/>
  <c r="F215" i="9"/>
  <c r="D215" i="9"/>
  <c r="C215" i="9"/>
  <c r="F216" i="9" l="1"/>
  <c r="C216" i="9"/>
  <c r="D216" i="9"/>
  <c r="B217" i="9"/>
  <c r="G216" i="9"/>
  <c r="E216" i="9"/>
  <c r="H216" i="9"/>
  <c r="G217" i="9" l="1"/>
  <c r="D217" i="9"/>
  <c r="C217" i="9"/>
  <c r="B218" i="9"/>
  <c r="H217" i="9"/>
  <c r="F217" i="9"/>
  <c r="E217" i="9"/>
  <c r="H218" i="9" l="1"/>
  <c r="E218" i="9"/>
  <c r="D218" i="9"/>
  <c r="B219" i="9"/>
  <c r="F218" i="9"/>
  <c r="G218" i="9"/>
  <c r="C218" i="9"/>
  <c r="C219" i="9" l="1"/>
  <c r="G219" i="9"/>
  <c r="H219" i="9"/>
  <c r="F219" i="9"/>
  <c r="B220" i="9"/>
  <c r="E219" i="9"/>
  <c r="D219" i="9"/>
  <c r="D220" i="9" l="1"/>
  <c r="H220" i="9"/>
  <c r="E220" i="9"/>
  <c r="C220" i="9"/>
  <c r="G220" i="9"/>
  <c r="B221" i="9"/>
  <c r="F220" i="9"/>
  <c r="E221" i="9" l="1"/>
  <c r="B222" i="9"/>
  <c r="H221" i="9"/>
  <c r="D221" i="9"/>
  <c r="C221" i="9"/>
  <c r="G221" i="9"/>
  <c r="F221" i="9"/>
  <c r="F222" i="9" l="1"/>
  <c r="H222" i="9"/>
  <c r="G222" i="9"/>
  <c r="E222" i="9"/>
  <c r="D222" i="9"/>
  <c r="C222" i="9"/>
  <c r="B223" i="9"/>
  <c r="G223" i="9" l="1"/>
  <c r="C223" i="9"/>
  <c r="E223" i="9"/>
  <c r="B224" i="9"/>
  <c r="H223" i="9"/>
  <c r="D223" i="9"/>
  <c r="F223" i="9"/>
  <c r="H224" i="9" l="1"/>
  <c r="D224" i="9"/>
  <c r="B225" i="9"/>
  <c r="E224" i="9"/>
  <c r="C224" i="9"/>
  <c r="G224" i="9"/>
  <c r="F224" i="9"/>
  <c r="B226" i="9" l="1"/>
  <c r="E225" i="9"/>
  <c r="H225" i="9"/>
  <c r="G225" i="9"/>
  <c r="C225" i="9"/>
  <c r="F225" i="9"/>
  <c r="D225" i="9"/>
  <c r="B227" i="9" l="1"/>
  <c r="F226" i="9"/>
  <c r="E226" i="9"/>
  <c r="H226" i="9"/>
  <c r="G226" i="9"/>
  <c r="D226" i="9"/>
  <c r="C226" i="9"/>
  <c r="C227" i="9" l="1"/>
  <c r="G227" i="9"/>
  <c r="F227" i="9"/>
  <c r="E227" i="9"/>
  <c r="H227" i="9"/>
  <c r="D227" i="9"/>
  <c r="B228" i="9"/>
  <c r="D228" i="9" l="1"/>
  <c r="C228" i="9"/>
  <c r="H228" i="9"/>
  <c r="E228" i="9"/>
  <c r="B229" i="9"/>
  <c r="F228" i="9"/>
  <c r="G228" i="9"/>
  <c r="E229" i="9" l="1"/>
  <c r="D229" i="9"/>
  <c r="C229" i="9"/>
  <c r="B230" i="9"/>
  <c r="G229" i="9"/>
  <c r="F229" i="9"/>
  <c r="H229" i="9"/>
  <c r="F230" i="9" l="1"/>
  <c r="E230" i="9"/>
  <c r="D230" i="9"/>
  <c r="G230" i="9"/>
  <c r="B231" i="9"/>
  <c r="H230" i="9"/>
  <c r="C230" i="9"/>
  <c r="G231" i="9" l="1"/>
  <c r="F231" i="9"/>
  <c r="E231" i="9"/>
  <c r="C231" i="9"/>
  <c r="B232" i="9"/>
  <c r="H231" i="9"/>
  <c r="D231" i="9"/>
  <c r="H232" i="9" l="1"/>
  <c r="G232" i="9"/>
  <c r="F232" i="9"/>
  <c r="D232" i="9"/>
  <c r="B233" i="9"/>
  <c r="C232" i="9"/>
  <c r="E232" i="9"/>
  <c r="B234" i="9" l="1"/>
  <c r="H233" i="9"/>
  <c r="G233" i="9"/>
  <c r="E233" i="9"/>
  <c r="F233" i="9"/>
  <c r="D233" i="9"/>
  <c r="C233" i="9"/>
  <c r="B235" i="9" l="1"/>
  <c r="H234" i="9"/>
  <c r="F234" i="9"/>
  <c r="D234" i="9"/>
  <c r="C234" i="9"/>
  <c r="G234" i="9"/>
  <c r="E234" i="9"/>
  <c r="C235" i="9" l="1"/>
  <c r="B236" i="9"/>
  <c r="G235" i="9"/>
  <c r="D235" i="9"/>
  <c r="F235" i="9"/>
  <c r="H235" i="9"/>
  <c r="E235" i="9"/>
  <c r="D236" i="9" l="1"/>
  <c r="C236" i="9"/>
  <c r="H236" i="9"/>
  <c r="F236" i="9"/>
  <c r="E236" i="9"/>
  <c r="B237" i="9"/>
  <c r="G236" i="9"/>
  <c r="E237" i="9" l="1"/>
  <c r="D237" i="9"/>
  <c r="C237" i="9"/>
  <c r="B238" i="9"/>
  <c r="F237" i="9"/>
  <c r="H237" i="9"/>
  <c r="G237" i="9"/>
  <c r="F238" i="9" l="1"/>
  <c r="E238" i="9"/>
  <c r="D238" i="9"/>
  <c r="H238" i="9"/>
  <c r="G238" i="9"/>
  <c r="C238" i="9"/>
  <c r="B239" i="9"/>
  <c r="G239" i="9" l="1"/>
  <c r="F239" i="9"/>
  <c r="E239" i="9"/>
  <c r="C239" i="9"/>
  <c r="H239" i="9"/>
  <c r="D239" i="9"/>
  <c r="B240" i="9"/>
  <c r="H240" i="9" l="1"/>
  <c r="G240" i="9"/>
  <c r="F240" i="9"/>
  <c r="D240" i="9"/>
  <c r="B241" i="9"/>
  <c r="E240" i="9"/>
  <c r="C240" i="9"/>
  <c r="B242" i="9" l="1"/>
  <c r="H241" i="9"/>
  <c r="G241" i="9"/>
  <c r="E241" i="9"/>
  <c r="C241" i="9"/>
  <c r="F241" i="9"/>
  <c r="D241" i="9"/>
  <c r="B243" i="9" l="1"/>
  <c r="H242" i="9"/>
  <c r="F242" i="9"/>
  <c r="C242" i="9"/>
  <c r="D242" i="9"/>
  <c r="G242" i="9"/>
  <c r="E242" i="9"/>
  <c r="C243" i="9" l="1"/>
  <c r="B244" i="9"/>
  <c r="G243" i="9"/>
  <c r="E243" i="9"/>
  <c r="D243" i="9"/>
  <c r="H243" i="9"/>
  <c r="F243" i="9"/>
  <c r="D244" i="9" l="1"/>
  <c r="C244" i="9"/>
  <c r="H244" i="9"/>
  <c r="E244" i="9"/>
  <c r="B245" i="9"/>
  <c r="G244" i="9"/>
  <c r="F244" i="9"/>
  <c r="E245" i="9" l="1"/>
  <c r="D245" i="9"/>
  <c r="C245" i="9"/>
  <c r="B246" i="9"/>
  <c r="G245" i="9"/>
  <c r="F245" i="9"/>
  <c r="H245" i="9"/>
  <c r="F246" i="9" l="1"/>
  <c r="E246" i="9"/>
  <c r="D246" i="9"/>
  <c r="G246" i="9"/>
  <c r="H246" i="9"/>
  <c r="B247" i="9"/>
  <c r="C246" i="9"/>
  <c r="G247" i="9" l="1"/>
  <c r="F247" i="9"/>
  <c r="E247" i="9"/>
  <c r="C247" i="9"/>
  <c r="B248" i="9"/>
  <c r="H247" i="9"/>
  <c r="D247" i="9"/>
  <c r="H248" i="9" l="1"/>
  <c r="G248" i="9"/>
  <c r="F248" i="9"/>
  <c r="D248" i="9"/>
  <c r="C248" i="9"/>
  <c r="B249" i="9"/>
  <c r="E248" i="9"/>
  <c r="B250" i="9" l="1"/>
  <c r="H249" i="9"/>
  <c r="G249" i="9"/>
  <c r="E249" i="9"/>
  <c r="D249" i="9"/>
  <c r="C249" i="9"/>
  <c r="F249" i="9"/>
  <c r="B251" i="9" l="1"/>
  <c r="H250" i="9"/>
  <c r="F250" i="9"/>
  <c r="E250" i="9"/>
  <c r="G250" i="9"/>
  <c r="D250" i="9"/>
  <c r="C250" i="9"/>
  <c r="C251" i="9" l="1"/>
  <c r="B252" i="9"/>
  <c r="G251" i="9"/>
  <c r="F251" i="9"/>
  <c r="H251" i="9"/>
  <c r="D251" i="9"/>
  <c r="E251" i="9"/>
  <c r="D252" i="9" l="1"/>
  <c r="C252" i="9"/>
  <c r="H252" i="9"/>
  <c r="G252" i="9"/>
  <c r="E252" i="9"/>
  <c r="F252" i="9"/>
  <c r="B253" i="9"/>
  <c r="E253" i="9" l="1"/>
  <c r="D253" i="9"/>
  <c r="C253" i="9"/>
  <c r="B254" i="9"/>
  <c r="H253" i="9"/>
  <c r="G253" i="9"/>
  <c r="F253" i="9"/>
  <c r="F254" i="9" l="1"/>
  <c r="E254" i="9"/>
  <c r="D254" i="9"/>
  <c r="B255" i="9"/>
  <c r="H254" i="9"/>
  <c r="C254" i="9"/>
  <c r="G254" i="9"/>
  <c r="G255" i="9" l="1"/>
  <c r="F255" i="9"/>
  <c r="E255" i="9"/>
  <c r="C255" i="9"/>
  <c r="D255" i="9"/>
  <c r="B256" i="9"/>
  <c r="H255" i="9"/>
  <c r="H256" i="9" l="1"/>
  <c r="G256" i="9"/>
  <c r="F256" i="9"/>
  <c r="D256" i="9"/>
  <c r="C256" i="9"/>
  <c r="B257" i="9"/>
  <c r="E256" i="9"/>
  <c r="B258" i="9" l="1"/>
  <c r="H257" i="9"/>
  <c r="G257" i="9"/>
  <c r="E257" i="9"/>
  <c r="D257" i="9"/>
  <c r="C257" i="9"/>
  <c r="F257" i="9"/>
  <c r="B259" i="9" l="1"/>
  <c r="H258" i="9"/>
  <c r="F258" i="9"/>
  <c r="E258" i="9"/>
  <c r="D258" i="9"/>
  <c r="C258" i="9"/>
  <c r="G258" i="9"/>
  <c r="C259" i="9" l="1"/>
  <c r="B260" i="9"/>
  <c r="G259" i="9"/>
  <c r="F259" i="9"/>
  <c r="H259" i="9"/>
  <c r="E259" i="9"/>
  <c r="D259" i="9"/>
  <c r="D260" i="9" l="1"/>
  <c r="C260" i="9"/>
  <c r="H260" i="9"/>
  <c r="G260" i="9"/>
  <c r="B261" i="9"/>
  <c r="E260" i="9"/>
  <c r="F260" i="9"/>
  <c r="E261" i="9" l="1"/>
  <c r="D261" i="9"/>
  <c r="C261" i="9"/>
  <c r="B262" i="9"/>
  <c r="H261" i="9"/>
  <c r="F261" i="9"/>
  <c r="G261" i="9"/>
  <c r="F262" i="9" l="1"/>
  <c r="E262" i="9"/>
  <c r="D262" i="9"/>
  <c r="B263" i="9"/>
  <c r="H262" i="9"/>
  <c r="G262" i="9"/>
  <c r="C262" i="9"/>
  <c r="G263" i="9" l="1"/>
  <c r="F263" i="9"/>
  <c r="E263" i="9"/>
  <c r="C263" i="9"/>
  <c r="B264" i="9"/>
  <c r="D263" i="9"/>
  <c r="H263" i="9"/>
  <c r="H264" i="9" l="1"/>
  <c r="G264" i="9"/>
  <c r="F264" i="9"/>
  <c r="D264" i="9"/>
  <c r="C264" i="9"/>
  <c r="E264" i="9"/>
  <c r="B265" i="9"/>
  <c r="B266" i="9" l="1"/>
  <c r="H265" i="9"/>
  <c r="G265" i="9"/>
  <c r="E265" i="9"/>
  <c r="D265" i="9"/>
  <c r="F265" i="9"/>
  <c r="C265" i="9"/>
  <c r="B267" i="9" l="1"/>
  <c r="H266" i="9"/>
  <c r="F266" i="9"/>
  <c r="E266" i="9"/>
  <c r="D266" i="9"/>
  <c r="C266" i="9"/>
  <c r="G266" i="9"/>
  <c r="G267" i="9" l="1"/>
  <c r="C267" i="9"/>
  <c r="H267" i="9"/>
  <c r="F267" i="9"/>
  <c r="E267" i="9"/>
  <c r="D267" i="9"/>
  <c r="B268" i="9"/>
  <c r="H268" i="9" l="1"/>
  <c r="E268" i="9"/>
  <c r="D268" i="9"/>
  <c r="C268" i="9"/>
  <c r="B269" i="9"/>
  <c r="G268" i="9"/>
  <c r="F268" i="9"/>
  <c r="B270" i="9" l="1"/>
  <c r="G269" i="9"/>
  <c r="F269" i="9"/>
  <c r="E269" i="9"/>
  <c r="C269" i="9"/>
  <c r="H269" i="9"/>
  <c r="D269" i="9"/>
  <c r="B271" i="9" l="1"/>
  <c r="H270" i="9"/>
  <c r="G270" i="9"/>
  <c r="E270" i="9"/>
  <c r="D270" i="9"/>
  <c r="F270" i="9"/>
  <c r="C270" i="9"/>
  <c r="C271" i="9" l="1"/>
  <c r="B272" i="9"/>
  <c r="G271" i="9"/>
  <c r="F271" i="9"/>
  <c r="D271" i="9"/>
  <c r="E271" i="9"/>
  <c r="H271" i="9"/>
  <c r="D272" i="9" l="1"/>
  <c r="E272" i="9"/>
  <c r="C272" i="9"/>
  <c r="B273" i="9"/>
  <c r="H272" i="9"/>
  <c r="G272" i="9"/>
  <c r="F272" i="9"/>
  <c r="E273" i="9" l="1"/>
  <c r="G273" i="9"/>
  <c r="F273" i="9"/>
  <c r="D273" i="9"/>
  <c r="B274" i="9"/>
  <c r="C273" i="9"/>
  <c r="H273" i="9"/>
  <c r="F274" i="9" l="1"/>
  <c r="B275" i="9"/>
  <c r="H274" i="9"/>
  <c r="G274" i="9"/>
  <c r="D274" i="9"/>
  <c r="C274" i="9"/>
  <c r="E274" i="9"/>
  <c r="G275" i="9" l="1"/>
  <c r="B276" i="9"/>
  <c r="F275" i="9"/>
  <c r="E275" i="9"/>
  <c r="H275" i="9"/>
  <c r="D275" i="9"/>
  <c r="C275" i="9"/>
  <c r="H276" i="9" l="1"/>
  <c r="D276" i="9"/>
  <c r="C276" i="9"/>
  <c r="B277" i="9"/>
  <c r="G276" i="9"/>
  <c r="F276" i="9"/>
  <c r="E276" i="9"/>
  <c r="B278" i="9" l="1"/>
  <c r="F277" i="9"/>
  <c r="E277" i="9"/>
  <c r="D277" i="9"/>
  <c r="H277" i="9"/>
  <c r="G277" i="9"/>
  <c r="C277" i="9"/>
  <c r="H278" i="9" l="1"/>
  <c r="G278" i="9"/>
  <c r="F278" i="9"/>
  <c r="D278" i="9"/>
  <c r="C278" i="9"/>
  <c r="E278" i="9"/>
  <c r="B279" i="9"/>
  <c r="C279" i="9" l="1"/>
  <c r="B280" i="9"/>
  <c r="H279" i="9"/>
  <c r="F279" i="9"/>
  <c r="E279" i="9"/>
  <c r="G279" i="9"/>
  <c r="D279" i="9"/>
  <c r="D280" i="9" l="1"/>
  <c r="C280" i="9"/>
  <c r="H280" i="9"/>
  <c r="G280" i="9"/>
  <c r="B281" i="9"/>
  <c r="E280" i="9"/>
  <c r="F280" i="9"/>
  <c r="E281" i="9" l="1"/>
  <c r="F281" i="9"/>
  <c r="D281" i="9"/>
  <c r="C281" i="9"/>
  <c r="B282" i="9"/>
  <c r="G281" i="9"/>
  <c r="H281" i="9"/>
  <c r="F282" i="9" l="1"/>
  <c r="H282" i="9"/>
  <c r="G282" i="9"/>
  <c r="E282" i="9"/>
  <c r="C282" i="9"/>
  <c r="B283" i="9"/>
  <c r="D282" i="9"/>
  <c r="G283" i="9" l="1"/>
  <c r="B284" i="9"/>
  <c r="H283" i="9"/>
  <c r="E283" i="9"/>
  <c r="D283" i="9"/>
  <c r="F283" i="9"/>
  <c r="C283" i="9"/>
  <c r="H284" i="9" l="1"/>
  <c r="C284" i="9"/>
  <c r="G284" i="9"/>
  <c r="F284" i="9"/>
  <c r="B285" i="9"/>
  <c r="E284" i="9"/>
  <c r="D284" i="9"/>
  <c r="B286" i="9" l="1"/>
  <c r="E285" i="9"/>
  <c r="D285" i="9"/>
  <c r="C285" i="9"/>
  <c r="H285" i="9"/>
  <c r="F285" i="9"/>
  <c r="G285" i="9"/>
  <c r="G286" i="9" l="1"/>
  <c r="F286" i="9"/>
  <c r="E286" i="9"/>
  <c r="C286" i="9"/>
  <c r="B287" i="9"/>
  <c r="H286" i="9"/>
  <c r="D286" i="9"/>
  <c r="C287" i="9" l="1"/>
  <c r="B288" i="9"/>
  <c r="H287" i="9"/>
  <c r="G287" i="9"/>
  <c r="E287" i="9"/>
  <c r="D287" i="9"/>
  <c r="F287" i="9"/>
  <c r="D288" i="9" l="1"/>
  <c r="C288" i="9"/>
  <c r="H288" i="9"/>
  <c r="G288" i="9"/>
  <c r="F288" i="9"/>
  <c r="E288" i="9"/>
  <c r="B289" i="9"/>
  <c r="E289" i="9" l="1"/>
  <c r="C289" i="9"/>
  <c r="G289" i="9"/>
  <c r="F289" i="9"/>
  <c r="D289" i="9"/>
  <c r="B290" i="9"/>
  <c r="H289" i="9"/>
  <c r="F290" i="9" l="1"/>
  <c r="D290" i="9"/>
  <c r="B291" i="9"/>
  <c r="H290" i="9"/>
  <c r="E290" i="9"/>
  <c r="C290" i="9"/>
  <c r="G290" i="9"/>
  <c r="G291" i="9" l="1"/>
  <c r="E291" i="9"/>
  <c r="C291" i="9"/>
  <c r="B292" i="9"/>
  <c r="H291" i="9"/>
  <c r="D291" i="9"/>
  <c r="F291" i="9"/>
  <c r="H292" i="9" l="1"/>
  <c r="F292" i="9"/>
  <c r="E292" i="9"/>
  <c r="B293" i="9"/>
  <c r="G292" i="9"/>
  <c r="D292" i="9"/>
  <c r="C292" i="9"/>
  <c r="B294" i="9" l="1"/>
  <c r="G293" i="9"/>
  <c r="F293" i="9"/>
  <c r="E293" i="9"/>
  <c r="H293" i="9"/>
  <c r="C293" i="9"/>
  <c r="D293" i="9"/>
  <c r="H294" i="9" l="1"/>
  <c r="G294" i="9"/>
  <c r="F294" i="9"/>
  <c r="B295" i="9"/>
  <c r="E294" i="9"/>
  <c r="C294" i="9"/>
  <c r="D294" i="9"/>
  <c r="C295" i="9" l="1"/>
  <c r="B296" i="9"/>
  <c r="H295" i="9"/>
  <c r="G295" i="9"/>
  <c r="D295" i="9"/>
  <c r="F295" i="9"/>
  <c r="E295" i="9"/>
  <c r="D296" i="9" l="1"/>
  <c r="B297" i="9"/>
  <c r="H296" i="9"/>
  <c r="G296" i="9"/>
  <c r="E296" i="9"/>
  <c r="C296" i="9"/>
  <c r="F296" i="9"/>
  <c r="E297" i="9" l="1"/>
  <c r="C297" i="9"/>
  <c r="B298" i="9"/>
  <c r="F297" i="9"/>
  <c r="D297" i="9"/>
  <c r="H297" i="9"/>
  <c r="G297" i="9"/>
  <c r="F298" i="9" l="1"/>
  <c r="D298" i="9"/>
  <c r="C298" i="9"/>
  <c r="B299" i="9"/>
  <c r="G298" i="9"/>
  <c r="E298" i="9"/>
  <c r="H298" i="9"/>
  <c r="G299" i="9" l="1"/>
  <c r="E299" i="9"/>
  <c r="D299" i="9"/>
  <c r="C299" i="9"/>
  <c r="H299" i="9"/>
  <c r="F299" i="9"/>
  <c r="B300" i="9"/>
  <c r="H300" i="9" l="1"/>
  <c r="F300" i="9"/>
  <c r="E300" i="9"/>
  <c r="D300" i="9"/>
  <c r="B301" i="9"/>
  <c r="G300" i="9"/>
  <c r="C300" i="9"/>
  <c r="B302" i="9" l="1"/>
  <c r="G301" i="9"/>
  <c r="F301" i="9"/>
  <c r="E301" i="9"/>
  <c r="H301" i="9"/>
  <c r="D301" i="9"/>
  <c r="C301" i="9"/>
  <c r="B303" i="9" l="1"/>
  <c r="G302" i="9"/>
  <c r="H302" i="9"/>
  <c r="F302" i="9"/>
  <c r="C302" i="9"/>
  <c r="E302" i="9"/>
  <c r="D302" i="9"/>
  <c r="H303" i="9" l="1"/>
  <c r="F303" i="9"/>
  <c r="E303" i="9"/>
  <c r="C303" i="9"/>
  <c r="G303" i="9"/>
  <c r="D303" i="9"/>
  <c r="B304" i="9"/>
  <c r="C304" i="9" l="1"/>
  <c r="B305" i="9"/>
  <c r="G304" i="9"/>
  <c r="H304" i="9"/>
  <c r="F304" i="9"/>
  <c r="E304" i="9"/>
  <c r="D304" i="9"/>
  <c r="D305" i="9" l="1"/>
  <c r="H305" i="9"/>
  <c r="E305" i="9"/>
  <c r="F305" i="9"/>
  <c r="C305" i="9"/>
  <c r="B306" i="9"/>
  <c r="G305" i="9"/>
  <c r="E306" i="9" l="1"/>
  <c r="C306" i="9"/>
  <c r="B307" i="9"/>
  <c r="G306" i="9"/>
  <c r="F306" i="9"/>
  <c r="D306" i="9"/>
  <c r="H306" i="9"/>
  <c r="F307" i="9" l="1"/>
  <c r="D307" i="9"/>
  <c r="C307" i="9"/>
  <c r="B308" i="9"/>
  <c r="H307" i="9"/>
  <c r="E307" i="9"/>
  <c r="G307" i="9"/>
  <c r="G308" i="9" l="1"/>
  <c r="E308" i="9"/>
  <c r="C308" i="9"/>
  <c r="B309" i="9"/>
  <c r="F308" i="9"/>
  <c r="D308" i="9"/>
  <c r="H308" i="9"/>
  <c r="H309" i="9" l="1"/>
  <c r="F309" i="9"/>
  <c r="D309" i="9"/>
  <c r="B310" i="9"/>
  <c r="C309" i="9"/>
  <c r="G309" i="9"/>
  <c r="E309" i="9"/>
  <c r="B311" i="9" l="1"/>
  <c r="G310" i="9"/>
  <c r="E310" i="9"/>
  <c r="H310" i="9"/>
  <c r="D310" i="9"/>
  <c r="C310" i="9"/>
  <c r="F310" i="9"/>
  <c r="H311" i="9" l="1"/>
  <c r="F311" i="9"/>
  <c r="B312" i="9"/>
  <c r="G311" i="9"/>
  <c r="E311" i="9"/>
  <c r="C311" i="9"/>
  <c r="D311" i="9"/>
  <c r="C312" i="9" l="1"/>
  <c r="B313" i="9"/>
  <c r="G312" i="9"/>
  <c r="F312" i="9"/>
  <c r="D312" i="9"/>
  <c r="H312" i="9"/>
  <c r="E312" i="9"/>
  <c r="D313" i="9" l="1"/>
  <c r="H313" i="9"/>
  <c r="B314" i="9"/>
  <c r="G313" i="9"/>
  <c r="F313" i="9"/>
  <c r="E313" i="9"/>
  <c r="C313" i="9"/>
  <c r="E314" i="9" l="1"/>
  <c r="C314" i="9"/>
  <c r="B315" i="9"/>
  <c r="F314" i="9"/>
  <c r="G314" i="9"/>
  <c r="D314" i="9"/>
  <c r="H314" i="9"/>
  <c r="F315" i="9" l="1"/>
  <c r="D315" i="9"/>
  <c r="H315" i="9"/>
  <c r="G315" i="9"/>
  <c r="E315" i="9"/>
  <c r="B316" i="9"/>
  <c r="C315" i="9"/>
  <c r="G316" i="9" l="1"/>
  <c r="E316" i="9"/>
  <c r="C316" i="9"/>
  <c r="D316" i="9"/>
  <c r="F316" i="9"/>
  <c r="B317" i="9"/>
  <c r="H316" i="9"/>
  <c r="H317" i="9" l="1"/>
  <c r="F317" i="9"/>
  <c r="D317" i="9"/>
  <c r="G317" i="9"/>
  <c r="E317" i="9"/>
  <c r="C317" i="9"/>
  <c r="B318" i="9"/>
  <c r="B319" i="9" l="1"/>
  <c r="G318" i="9"/>
  <c r="E318" i="9"/>
  <c r="C318" i="9"/>
  <c r="H318" i="9"/>
  <c r="D318" i="9"/>
  <c r="F318" i="9"/>
  <c r="H319" i="9" l="1"/>
  <c r="F319" i="9"/>
  <c r="B320" i="9"/>
  <c r="E319" i="9"/>
  <c r="D319" i="9"/>
  <c r="C319" i="9"/>
  <c r="G319" i="9"/>
  <c r="C320" i="9" l="1"/>
  <c r="B321" i="9"/>
  <c r="G320" i="9"/>
  <c r="H320" i="9"/>
  <c r="D320" i="9"/>
  <c r="F320" i="9"/>
  <c r="E320" i="9"/>
  <c r="D321" i="9" l="1"/>
  <c r="H321" i="9"/>
  <c r="G321" i="9"/>
  <c r="E321" i="9"/>
  <c r="C321" i="9"/>
  <c r="B322" i="9"/>
  <c r="F321" i="9"/>
  <c r="E322" i="9" l="1"/>
  <c r="C322" i="9"/>
  <c r="B323" i="9"/>
  <c r="H322" i="9"/>
  <c r="G322" i="9"/>
  <c r="F322" i="9"/>
  <c r="D322" i="9"/>
  <c r="F323" i="9" l="1"/>
  <c r="D323" i="9"/>
  <c r="G323" i="9"/>
  <c r="C323" i="9"/>
  <c r="H323" i="9"/>
  <c r="E323" i="9"/>
  <c r="B324" i="9"/>
  <c r="G324" i="9" l="1"/>
  <c r="E324" i="9"/>
  <c r="C324" i="9"/>
  <c r="B325" i="9"/>
  <c r="H324" i="9"/>
  <c r="F324" i="9"/>
  <c r="D324" i="9"/>
  <c r="H325" i="9" l="1"/>
  <c r="F325" i="9"/>
  <c r="D325" i="9"/>
  <c r="E325" i="9"/>
  <c r="G325" i="9"/>
  <c r="C325" i="9"/>
  <c r="B326" i="9"/>
  <c r="B327" i="9" l="1"/>
  <c r="G326" i="9"/>
  <c r="E326" i="9"/>
  <c r="H326" i="9"/>
  <c r="F326" i="9"/>
  <c r="D326" i="9"/>
  <c r="C326" i="9"/>
  <c r="H327" i="9" l="1"/>
  <c r="F327" i="9"/>
  <c r="D327" i="9"/>
  <c r="E327" i="9"/>
  <c r="C327" i="9"/>
  <c r="G327" i="9"/>
  <c r="B328" i="9"/>
  <c r="C328" i="9" l="1"/>
  <c r="B329" i="9"/>
  <c r="G328" i="9"/>
  <c r="F328" i="9"/>
  <c r="E328" i="9"/>
  <c r="D328" i="9"/>
  <c r="H328" i="9"/>
  <c r="D329" i="9" l="1"/>
  <c r="H329" i="9"/>
  <c r="C329" i="9"/>
  <c r="B330" i="9"/>
  <c r="G329" i="9"/>
  <c r="E329" i="9"/>
  <c r="F329" i="9"/>
  <c r="E330" i="9" l="1"/>
  <c r="C330" i="9"/>
  <c r="B331" i="9"/>
  <c r="H330" i="9"/>
  <c r="F330" i="9"/>
  <c r="D330" i="9"/>
  <c r="G330" i="9"/>
  <c r="F331" i="9" l="1"/>
  <c r="D331" i="9"/>
  <c r="B332" i="9"/>
  <c r="H331" i="9"/>
  <c r="C331" i="9"/>
  <c r="G331" i="9"/>
  <c r="E331" i="9"/>
  <c r="G332" i="9" l="1"/>
  <c r="E332" i="9"/>
  <c r="C332" i="9"/>
  <c r="H332" i="9"/>
  <c r="D332" i="9"/>
  <c r="B333" i="9"/>
  <c r="F332" i="9"/>
  <c r="H333" i="9" l="1"/>
  <c r="F333" i="9"/>
  <c r="D333" i="9"/>
  <c r="B334" i="9"/>
  <c r="G333" i="9"/>
  <c r="E333" i="9"/>
  <c r="C333" i="9"/>
  <c r="B335" i="9" l="1"/>
  <c r="G334" i="9"/>
  <c r="E334" i="9"/>
  <c r="F334" i="9"/>
  <c r="C334" i="9"/>
  <c r="H334" i="9"/>
  <c r="D334" i="9"/>
  <c r="H335" i="9" l="1"/>
  <c r="F335" i="9"/>
  <c r="B336" i="9"/>
  <c r="G335" i="9"/>
  <c r="E335" i="9"/>
  <c r="D335" i="9"/>
  <c r="C335" i="9"/>
  <c r="C336" i="9" l="1"/>
  <c r="B337" i="9"/>
  <c r="G336" i="9"/>
  <c r="E336" i="9"/>
  <c r="F336" i="9"/>
  <c r="D336" i="9"/>
  <c r="H336" i="9"/>
  <c r="D337" i="9" l="1"/>
  <c r="H337" i="9"/>
  <c r="G337" i="9"/>
  <c r="F337" i="9"/>
  <c r="E337" i="9"/>
  <c r="B338" i="9"/>
  <c r="C337" i="9"/>
  <c r="E338" i="9" l="1"/>
  <c r="C338" i="9"/>
  <c r="B339" i="9"/>
  <c r="D338" i="9"/>
  <c r="F338" i="9"/>
  <c r="H338" i="9"/>
  <c r="G338" i="9"/>
  <c r="C339" i="9" l="1"/>
  <c r="G339" i="9"/>
  <c r="E339" i="9"/>
  <c r="H339" i="9"/>
  <c r="F339" i="9"/>
  <c r="D339" i="9"/>
  <c r="B340" i="9"/>
  <c r="D340" i="9" l="1"/>
  <c r="B341" i="9"/>
  <c r="G340" i="9"/>
  <c r="E340" i="9"/>
  <c r="C340" i="9"/>
  <c r="F340" i="9"/>
  <c r="H340" i="9"/>
  <c r="E341" i="9" l="1"/>
  <c r="B342" i="9"/>
  <c r="G341" i="9"/>
  <c r="H341" i="9"/>
  <c r="F341" i="9"/>
  <c r="D341" i="9"/>
  <c r="C341" i="9"/>
  <c r="F342" i="9" l="1"/>
  <c r="D342" i="9"/>
  <c r="B343" i="9"/>
  <c r="E342" i="9"/>
  <c r="G342" i="9"/>
  <c r="C342" i="9"/>
  <c r="H342" i="9"/>
  <c r="G343" i="9" l="1"/>
  <c r="F343" i="9"/>
  <c r="D343" i="9"/>
  <c r="B344" i="9"/>
  <c r="H343" i="9"/>
  <c r="E343" i="9"/>
  <c r="C343" i="9"/>
  <c r="H344" i="9" l="1"/>
  <c r="F344" i="9"/>
  <c r="D344" i="9"/>
  <c r="B345" i="9"/>
  <c r="E344" i="9"/>
  <c r="G344" i="9"/>
  <c r="C344" i="9"/>
  <c r="B346" i="9" l="1"/>
  <c r="G345" i="9"/>
  <c r="E345" i="9"/>
  <c r="D345" i="9"/>
  <c r="H345" i="9"/>
  <c r="C345" i="9"/>
  <c r="F345" i="9"/>
  <c r="H346" i="9" l="1"/>
  <c r="F346" i="9"/>
  <c r="G346" i="9"/>
  <c r="D346" i="9"/>
  <c r="B347" i="9"/>
  <c r="E346" i="9"/>
  <c r="C346" i="9"/>
  <c r="C347" i="9" l="1"/>
  <c r="B348" i="9"/>
  <c r="G347" i="9"/>
  <c r="D347" i="9"/>
  <c r="F347" i="9"/>
  <c r="H347" i="9"/>
  <c r="E347" i="9"/>
  <c r="D348" i="9" l="1"/>
  <c r="H348" i="9"/>
  <c r="B349" i="9"/>
  <c r="F348" i="9"/>
  <c r="C348" i="9"/>
  <c r="G348" i="9"/>
  <c r="E348" i="9"/>
  <c r="E349" i="9" l="1"/>
  <c r="C349" i="9"/>
  <c r="B350" i="9"/>
  <c r="H349" i="9"/>
  <c r="G349" i="9"/>
  <c r="F349" i="9"/>
  <c r="D349" i="9"/>
  <c r="F350" i="9" l="1"/>
  <c r="D350" i="9"/>
  <c r="H350" i="9"/>
  <c r="E350" i="9"/>
  <c r="G350" i="9"/>
  <c r="B351" i="9"/>
  <c r="C350" i="9"/>
  <c r="G351" i="9" l="1"/>
  <c r="E351" i="9"/>
  <c r="C351" i="9"/>
  <c r="H351" i="9"/>
  <c r="B352" i="9"/>
  <c r="F351" i="9"/>
  <c r="D351" i="9"/>
  <c r="H352" i="9" l="1"/>
  <c r="F352" i="9"/>
  <c r="D352" i="9"/>
  <c r="G352" i="9"/>
  <c r="C352" i="9"/>
  <c r="B353" i="9"/>
  <c r="E352" i="9"/>
  <c r="B354" i="9" l="1"/>
  <c r="G353" i="9"/>
  <c r="E353" i="9"/>
  <c r="F353" i="9"/>
  <c r="D353" i="9"/>
  <c r="H353" i="9"/>
  <c r="C353" i="9"/>
  <c r="H354" i="9" l="1"/>
  <c r="F354" i="9"/>
  <c r="E354" i="9"/>
  <c r="C354" i="9"/>
  <c r="B355" i="9"/>
  <c r="G354" i="9"/>
  <c r="D354" i="9"/>
  <c r="C355" i="9" l="1"/>
  <c r="B356" i="9"/>
  <c r="G355" i="9"/>
  <c r="H355" i="9"/>
  <c r="E355" i="9"/>
  <c r="F355" i="9"/>
  <c r="D355" i="9"/>
  <c r="D356" i="9" l="1"/>
  <c r="H356" i="9"/>
  <c r="E356" i="9"/>
  <c r="F356" i="9"/>
  <c r="G356" i="9"/>
  <c r="C356" i="9"/>
  <c r="B357" i="9"/>
  <c r="E357" i="9" l="1"/>
  <c r="C357" i="9"/>
  <c r="B358" i="9"/>
  <c r="G357" i="9"/>
  <c r="D357" i="9"/>
  <c r="H357" i="9"/>
  <c r="F357" i="9"/>
  <c r="F358" i="9" l="1"/>
  <c r="D358" i="9"/>
  <c r="C358" i="9"/>
  <c r="B359" i="9"/>
  <c r="G358" i="9"/>
  <c r="E358" i="9"/>
  <c r="H358" i="9"/>
  <c r="G359" i="9" l="1"/>
  <c r="E359" i="9"/>
  <c r="C359" i="9"/>
  <c r="B360" i="9"/>
  <c r="F359" i="9"/>
  <c r="D359" i="9"/>
  <c r="H359" i="9"/>
  <c r="H360" i="9" l="1"/>
  <c r="F360" i="9"/>
  <c r="D360" i="9"/>
  <c r="B361" i="9"/>
  <c r="G360" i="9"/>
  <c r="E360" i="9"/>
  <c r="C360" i="9"/>
  <c r="B362" i="9" l="1"/>
  <c r="G361" i="9"/>
  <c r="E361" i="9"/>
  <c r="H361" i="9"/>
  <c r="D361" i="9"/>
  <c r="F361" i="9"/>
  <c r="C361" i="9"/>
  <c r="H362" i="9" l="1"/>
  <c r="F362" i="9"/>
  <c r="G362" i="9"/>
  <c r="D362" i="9"/>
  <c r="E362" i="9"/>
  <c r="C362" i="9"/>
  <c r="B363" i="9"/>
  <c r="C363" i="9" l="1"/>
  <c r="B364" i="9"/>
  <c r="G363" i="9"/>
  <c r="F363" i="9"/>
  <c r="D363" i="9"/>
  <c r="H363" i="9"/>
  <c r="E363" i="9"/>
  <c r="D364" i="9" l="1"/>
  <c r="H364" i="9"/>
  <c r="B365" i="9"/>
  <c r="F364" i="9"/>
  <c r="E364" i="9"/>
  <c r="C364" i="9"/>
  <c r="G364" i="9"/>
  <c r="E365" i="9" l="1"/>
  <c r="C365" i="9"/>
  <c r="B366" i="9"/>
  <c r="F365" i="9"/>
  <c r="D365" i="9"/>
  <c r="G365" i="9"/>
  <c r="H365" i="9"/>
  <c r="F366" i="9" l="1"/>
  <c r="D366" i="9"/>
  <c r="H366" i="9"/>
  <c r="E366" i="9"/>
  <c r="B367" i="9"/>
  <c r="G366" i="9"/>
  <c r="C366" i="9"/>
  <c r="G367" i="9" l="1"/>
  <c r="E367" i="9"/>
  <c r="C367" i="9"/>
  <c r="D367" i="9"/>
  <c r="B368" i="9"/>
  <c r="F367" i="9"/>
  <c r="H367" i="9"/>
  <c r="H368" i="9" l="1"/>
  <c r="F368" i="9"/>
  <c r="D368" i="9"/>
  <c r="G368" i="9"/>
  <c r="C368" i="9"/>
  <c r="E368" i="9"/>
  <c r="B369" i="9"/>
  <c r="B370" i="9" l="1"/>
  <c r="G369" i="9"/>
  <c r="E369" i="9"/>
  <c r="C369" i="9"/>
  <c r="H369" i="9"/>
  <c r="F369" i="9"/>
  <c r="D369" i="9"/>
  <c r="H370" i="9" l="1"/>
  <c r="F370" i="9"/>
  <c r="B371" i="9"/>
  <c r="E370" i="9"/>
  <c r="C370" i="9"/>
  <c r="D370" i="9"/>
  <c r="G370" i="9"/>
  <c r="C371" i="9" l="1"/>
  <c r="B372" i="9"/>
  <c r="G371" i="9"/>
  <c r="H371" i="9"/>
  <c r="D371" i="9"/>
  <c r="E371" i="9"/>
  <c r="F371" i="9"/>
  <c r="D372" i="9" l="1"/>
  <c r="H372" i="9"/>
  <c r="G372" i="9"/>
  <c r="E372" i="9"/>
  <c r="B373" i="9"/>
  <c r="F372" i="9"/>
  <c r="C372" i="9"/>
  <c r="E373" i="9" l="1"/>
  <c r="C373" i="9"/>
  <c r="B374" i="9"/>
  <c r="G373" i="9"/>
  <c r="H373" i="9"/>
  <c r="D373" i="9"/>
  <c r="F373" i="9"/>
  <c r="B375" i="9" l="1"/>
  <c r="F374" i="9"/>
  <c r="D374" i="9"/>
  <c r="G374" i="9"/>
  <c r="C374" i="9"/>
  <c r="E374" i="9"/>
  <c r="H374" i="9"/>
  <c r="F375" i="9" l="1"/>
  <c r="D375" i="9"/>
  <c r="H375" i="9"/>
  <c r="E375" i="9"/>
  <c r="B376" i="9"/>
  <c r="G375" i="9"/>
  <c r="C375" i="9"/>
  <c r="G376" i="9" l="1"/>
  <c r="E376" i="9"/>
  <c r="C376" i="9"/>
  <c r="D376" i="9"/>
  <c r="H376" i="9"/>
  <c r="B377" i="9"/>
  <c r="F376" i="9"/>
  <c r="H377" i="9" l="1"/>
  <c r="F377" i="9"/>
  <c r="D377" i="9"/>
  <c r="G377" i="9"/>
  <c r="C377" i="9"/>
  <c r="E377" i="9"/>
  <c r="B378" i="9"/>
  <c r="B379" i="9" l="1"/>
  <c r="G378" i="9"/>
  <c r="E378" i="9"/>
  <c r="C378" i="9"/>
  <c r="H378" i="9"/>
  <c r="D378" i="9"/>
  <c r="F378" i="9"/>
  <c r="H379" i="9" l="1"/>
  <c r="F379" i="9"/>
  <c r="B380" i="9"/>
  <c r="E379" i="9"/>
  <c r="C379" i="9"/>
  <c r="G379" i="9"/>
  <c r="D379" i="9"/>
  <c r="C380" i="9" l="1"/>
  <c r="B381" i="9"/>
  <c r="G380" i="9"/>
  <c r="H380" i="9"/>
  <c r="E380" i="9"/>
  <c r="F380" i="9"/>
  <c r="D380" i="9"/>
  <c r="D381" i="9" l="1"/>
  <c r="H381" i="9"/>
  <c r="G381" i="9"/>
  <c r="E381" i="9"/>
  <c r="B382" i="9"/>
  <c r="F381" i="9"/>
  <c r="C381" i="9"/>
  <c r="E382" i="9" l="1"/>
  <c r="C382" i="9"/>
  <c r="B383" i="9"/>
  <c r="G382" i="9"/>
  <c r="F382" i="9"/>
  <c r="H382" i="9"/>
  <c r="D382" i="9"/>
  <c r="F383" i="9" l="1"/>
  <c r="D383" i="9"/>
  <c r="G383" i="9"/>
  <c r="C383" i="9"/>
  <c r="E383" i="9"/>
  <c r="H383" i="9"/>
  <c r="B384" i="9"/>
  <c r="G384" i="9" l="1"/>
  <c r="E384" i="9"/>
  <c r="C384" i="9"/>
  <c r="B385" i="9"/>
  <c r="F384" i="9"/>
  <c r="H384" i="9"/>
  <c r="D384" i="9"/>
  <c r="H385" i="9" l="1"/>
  <c r="F385" i="9"/>
  <c r="D385" i="9"/>
  <c r="E385" i="9"/>
  <c r="G385" i="9"/>
  <c r="B386" i="9"/>
  <c r="C385" i="9"/>
  <c r="B387" i="9" l="1"/>
  <c r="G386" i="9"/>
  <c r="E386" i="9"/>
  <c r="H386" i="9"/>
  <c r="D386" i="9"/>
  <c r="C386" i="9"/>
  <c r="F386" i="9"/>
  <c r="H387" i="9" l="1"/>
  <c r="F387" i="9"/>
  <c r="D387" i="9"/>
  <c r="G387" i="9"/>
  <c r="E387" i="9"/>
  <c r="B388" i="9"/>
  <c r="C387" i="9"/>
  <c r="C388" i="9" l="1"/>
  <c r="B389" i="9"/>
  <c r="G388" i="9"/>
  <c r="F388" i="9"/>
  <c r="D388" i="9"/>
  <c r="E388" i="9"/>
  <c r="H388" i="9"/>
  <c r="D389" i="9" l="1"/>
  <c r="H389" i="9"/>
  <c r="C389" i="9"/>
  <c r="B390" i="9"/>
  <c r="E389" i="9"/>
  <c r="G389" i="9"/>
  <c r="F389" i="9"/>
  <c r="E390" i="9" l="1"/>
  <c r="C390" i="9"/>
  <c r="B391" i="9"/>
  <c r="H390" i="9"/>
  <c r="F390" i="9"/>
  <c r="G390" i="9"/>
  <c r="D390" i="9"/>
  <c r="F391" i="9" l="1"/>
  <c r="D391" i="9"/>
  <c r="H391" i="9"/>
  <c r="B392" i="9"/>
  <c r="E391" i="9"/>
  <c r="C391" i="9"/>
  <c r="G391" i="9"/>
  <c r="G392" i="9" l="1"/>
  <c r="E392" i="9"/>
  <c r="C392" i="9"/>
  <c r="H392" i="9"/>
  <c r="D392" i="9"/>
  <c r="F392" i="9"/>
  <c r="B393" i="9"/>
  <c r="H393" i="9" l="1"/>
  <c r="F393" i="9"/>
  <c r="D393" i="9"/>
  <c r="G393" i="9"/>
  <c r="E393" i="9"/>
  <c r="B394" i="9"/>
  <c r="C393" i="9"/>
  <c r="B395" i="9" l="1"/>
  <c r="G394" i="9"/>
  <c r="E394" i="9"/>
  <c r="F394" i="9"/>
  <c r="C394" i="9"/>
  <c r="D394" i="9"/>
  <c r="H394" i="9"/>
  <c r="H395" i="9" l="1"/>
  <c r="F395" i="9"/>
  <c r="B396" i="9"/>
  <c r="E395" i="9"/>
  <c r="C395" i="9"/>
  <c r="G395" i="9"/>
  <c r="D395" i="9"/>
  <c r="C396" i="9" l="1"/>
  <c r="B397" i="9"/>
  <c r="G396" i="9"/>
  <c r="E396" i="9"/>
  <c r="F396" i="9"/>
  <c r="H396" i="9"/>
  <c r="D396" i="9"/>
  <c r="D397" i="9" l="1"/>
  <c r="H397" i="9"/>
  <c r="G397" i="9"/>
  <c r="E397" i="9"/>
  <c r="B398" i="9"/>
  <c r="C397" i="9"/>
  <c r="F397" i="9"/>
  <c r="E398" i="9" l="1"/>
  <c r="C398" i="9"/>
  <c r="B399" i="9"/>
  <c r="D398" i="9"/>
  <c r="H398" i="9"/>
  <c r="G398" i="9"/>
  <c r="F398" i="9"/>
  <c r="F399" i="9" l="1"/>
  <c r="D399" i="9"/>
  <c r="B400" i="9"/>
  <c r="G399" i="9"/>
  <c r="C399" i="9"/>
  <c r="E399" i="9"/>
  <c r="H399" i="9"/>
  <c r="G400" i="9" l="1"/>
  <c r="E400" i="9"/>
  <c r="C400" i="9"/>
  <c r="B401" i="9"/>
  <c r="H400" i="9"/>
  <c r="D400" i="9"/>
  <c r="F400" i="9"/>
  <c r="H401" i="9" l="1"/>
  <c r="F401" i="9"/>
  <c r="D401" i="9"/>
  <c r="B402" i="9"/>
  <c r="E401" i="9"/>
  <c r="G401" i="9"/>
  <c r="C401" i="9"/>
  <c r="B403" i="9" l="1"/>
  <c r="G402" i="9"/>
  <c r="E402" i="9"/>
  <c r="H402" i="9"/>
  <c r="D402" i="9"/>
  <c r="C402" i="9"/>
  <c r="F402" i="9"/>
  <c r="H403" i="9" l="1"/>
  <c r="F403" i="9"/>
  <c r="G403" i="9"/>
  <c r="D403" i="9"/>
  <c r="B404" i="9"/>
  <c r="C403" i="9"/>
  <c r="E403" i="9"/>
  <c r="C404" i="9" l="1"/>
  <c r="B405" i="9"/>
  <c r="G404" i="9"/>
  <c r="F404" i="9"/>
  <c r="H404" i="9"/>
  <c r="E404" i="9"/>
  <c r="D404" i="9"/>
  <c r="D405" i="9" l="1"/>
  <c r="H405" i="9"/>
  <c r="F405" i="9"/>
  <c r="C405" i="9"/>
  <c r="B406" i="9"/>
  <c r="E405" i="9"/>
  <c r="G405" i="9"/>
  <c r="E406" i="9" l="1"/>
  <c r="C406" i="9"/>
  <c r="B407" i="9"/>
  <c r="H406" i="9"/>
  <c r="F406" i="9"/>
  <c r="G406" i="9"/>
  <c r="D406" i="9"/>
  <c r="F407" i="9" l="1"/>
  <c r="D407" i="9"/>
  <c r="E407" i="9"/>
  <c r="B408" i="9"/>
  <c r="C407" i="9"/>
  <c r="H407" i="9"/>
  <c r="G407" i="9"/>
  <c r="G408" i="9" l="1"/>
  <c r="E408" i="9"/>
  <c r="C408" i="9"/>
  <c r="H408" i="9"/>
  <c r="D408" i="9"/>
  <c r="B409" i="9"/>
  <c r="F408" i="9"/>
  <c r="H409" i="9" l="1"/>
  <c r="F409" i="9"/>
  <c r="D409" i="9"/>
  <c r="C409" i="9"/>
  <c r="G409" i="9"/>
  <c r="B410" i="9"/>
  <c r="E409" i="9"/>
  <c r="B411" i="9" l="1"/>
  <c r="G410" i="9"/>
  <c r="E410" i="9"/>
  <c r="F410" i="9"/>
  <c r="C410" i="9"/>
  <c r="H410" i="9"/>
  <c r="D410" i="9"/>
  <c r="H411" i="9" l="1"/>
  <c r="F411" i="9"/>
  <c r="C411" i="9"/>
  <c r="B412" i="9"/>
  <c r="G411" i="9"/>
  <c r="D411" i="9"/>
  <c r="E411" i="9"/>
  <c r="C412" i="9" l="1"/>
  <c r="B413" i="9"/>
  <c r="G412" i="9"/>
  <c r="H412" i="9"/>
  <c r="E412" i="9"/>
  <c r="F412" i="9"/>
  <c r="D412" i="9"/>
  <c r="D413" i="9" l="1"/>
  <c r="H413" i="9"/>
  <c r="G413" i="9"/>
  <c r="B414" i="9"/>
  <c r="F413" i="9"/>
  <c r="E413" i="9"/>
  <c r="C413" i="9"/>
  <c r="E414" i="9" l="1"/>
  <c r="C414" i="9"/>
  <c r="B415" i="9"/>
  <c r="G414" i="9"/>
  <c r="D414" i="9"/>
  <c r="H414" i="9"/>
  <c r="F414" i="9"/>
  <c r="F415" i="9" l="1"/>
  <c r="D415" i="9"/>
  <c r="B416" i="9"/>
  <c r="G415" i="9"/>
  <c r="E415" i="9"/>
  <c r="H415" i="9"/>
  <c r="C415" i="9"/>
  <c r="G416" i="9" l="1"/>
  <c r="E416" i="9"/>
  <c r="C416" i="9"/>
  <c r="F416" i="9"/>
  <c r="B417" i="9"/>
  <c r="D416" i="9"/>
  <c r="H416" i="9"/>
  <c r="H417" i="9" l="1"/>
  <c r="F417" i="9"/>
  <c r="D417" i="9"/>
  <c r="B418" i="9"/>
  <c r="E417" i="9"/>
  <c r="G417" i="9"/>
  <c r="C417" i="9"/>
  <c r="B419" i="9" l="1"/>
  <c r="G418" i="9"/>
  <c r="E418" i="9"/>
  <c r="D418" i="9"/>
  <c r="F418" i="9"/>
  <c r="H418" i="9"/>
  <c r="C418" i="9"/>
  <c r="H419" i="9" l="1"/>
  <c r="F419" i="9"/>
  <c r="G419" i="9"/>
  <c r="D419" i="9"/>
  <c r="B420" i="9"/>
  <c r="C419" i="9"/>
  <c r="E419" i="9"/>
  <c r="C420" i="9" l="1"/>
  <c r="B421" i="9"/>
  <c r="G420" i="9"/>
  <c r="D420" i="9"/>
  <c r="F420" i="9"/>
  <c r="E420" i="9"/>
  <c r="H420" i="9"/>
  <c r="D421" i="9" l="1"/>
  <c r="H421" i="9"/>
  <c r="B422" i="9"/>
  <c r="F421" i="9"/>
  <c r="C421" i="9"/>
  <c r="E421" i="9"/>
  <c r="G421" i="9"/>
  <c r="E422" i="9" l="1"/>
  <c r="C422" i="9"/>
  <c r="B423" i="9"/>
  <c r="H422" i="9"/>
  <c r="G422" i="9"/>
  <c r="F422" i="9"/>
  <c r="D422" i="9"/>
  <c r="F423" i="9" l="1"/>
  <c r="D423" i="9"/>
  <c r="H423" i="9"/>
  <c r="E423" i="9"/>
  <c r="G423" i="9"/>
  <c r="B424" i="9"/>
  <c r="C423" i="9"/>
  <c r="G424" i="9" l="1"/>
  <c r="E424" i="9"/>
  <c r="C424" i="9"/>
  <c r="H424" i="9"/>
  <c r="D424" i="9"/>
  <c r="B425" i="9"/>
  <c r="F424" i="9"/>
  <c r="H425" i="9" l="1"/>
  <c r="F425" i="9"/>
  <c r="D425" i="9"/>
  <c r="G425" i="9"/>
  <c r="C425" i="9"/>
  <c r="B426" i="9"/>
  <c r="E425" i="9"/>
  <c r="B427" i="9" l="1"/>
  <c r="G426" i="9"/>
  <c r="E426" i="9"/>
  <c r="F426" i="9"/>
  <c r="D426" i="9"/>
  <c r="H426" i="9"/>
  <c r="C426" i="9"/>
  <c r="H427" i="9" l="1"/>
  <c r="F427" i="9"/>
  <c r="E427" i="9"/>
  <c r="C427" i="9"/>
  <c r="D427" i="9"/>
  <c r="B428" i="9"/>
  <c r="G427" i="9"/>
  <c r="C428" i="9" l="1"/>
  <c r="B429" i="9"/>
  <c r="G428" i="9"/>
  <c r="H428" i="9"/>
  <c r="E428" i="9"/>
  <c r="F428" i="9"/>
  <c r="D428" i="9"/>
  <c r="D429" i="9" l="1"/>
  <c r="H429" i="9"/>
  <c r="E429" i="9"/>
  <c r="B430" i="9"/>
  <c r="F429" i="9"/>
  <c r="G429" i="9"/>
  <c r="C429" i="9"/>
  <c r="E430" i="9" l="1"/>
  <c r="C430" i="9"/>
  <c r="B431" i="9"/>
  <c r="G430" i="9"/>
  <c r="D430" i="9"/>
  <c r="F430" i="9"/>
  <c r="H430" i="9"/>
  <c r="F431" i="9" l="1"/>
  <c r="D431" i="9"/>
  <c r="C431" i="9"/>
  <c r="B432" i="9"/>
  <c r="G431" i="9"/>
  <c r="H431" i="9"/>
  <c r="E431" i="9"/>
  <c r="G432" i="9" l="1"/>
  <c r="E432" i="9"/>
  <c r="C432" i="9"/>
  <c r="B433" i="9"/>
  <c r="F432" i="9"/>
  <c r="D432" i="9"/>
  <c r="H432" i="9"/>
  <c r="H433" i="9" l="1"/>
  <c r="F433" i="9"/>
  <c r="D433" i="9"/>
  <c r="B434" i="9"/>
  <c r="C433" i="9"/>
  <c r="E433" i="9"/>
  <c r="G433" i="9"/>
  <c r="B435" i="9" l="1"/>
  <c r="G434" i="9"/>
  <c r="E434" i="9"/>
  <c r="H434" i="9"/>
  <c r="D434" i="9"/>
  <c r="F434" i="9"/>
  <c r="C434" i="9"/>
  <c r="H435" i="9" l="1"/>
  <c r="F435" i="9"/>
  <c r="G435" i="9"/>
  <c r="B436" i="9"/>
  <c r="D435" i="9"/>
  <c r="C435" i="9"/>
  <c r="E435" i="9"/>
  <c r="C436" i="9" l="1"/>
  <c r="B437" i="9"/>
  <c r="G436" i="9"/>
  <c r="F436" i="9"/>
  <c r="D436" i="9"/>
  <c r="H436" i="9"/>
  <c r="E436" i="9"/>
  <c r="D437" i="9" l="1"/>
  <c r="H437" i="9"/>
  <c r="B438" i="9"/>
  <c r="F437" i="9"/>
  <c r="E437" i="9"/>
  <c r="G437" i="9"/>
  <c r="C437" i="9"/>
  <c r="E438" i="9" l="1"/>
  <c r="C438" i="9"/>
  <c r="B439" i="9"/>
  <c r="F438" i="9"/>
  <c r="H438" i="9"/>
  <c r="D438" i="9"/>
  <c r="G438" i="9"/>
  <c r="F439" i="9" l="1"/>
  <c r="D439" i="9"/>
  <c r="H439" i="9"/>
  <c r="E439" i="9"/>
  <c r="C439" i="9"/>
  <c r="G439" i="9"/>
  <c r="B440" i="9"/>
  <c r="G440" i="9" l="1"/>
  <c r="E440" i="9"/>
  <c r="C440" i="9"/>
  <c r="D440" i="9"/>
  <c r="B441" i="9"/>
  <c r="F440" i="9"/>
  <c r="H440" i="9"/>
  <c r="H441" i="9" l="1"/>
  <c r="F441" i="9"/>
  <c r="D441" i="9"/>
  <c r="G441" i="9"/>
  <c r="C441" i="9"/>
  <c r="B442" i="9"/>
  <c r="E441" i="9"/>
  <c r="B443" i="9" l="1"/>
  <c r="G442" i="9"/>
  <c r="E442" i="9"/>
  <c r="C442" i="9"/>
  <c r="H442" i="9"/>
  <c r="F442" i="9"/>
  <c r="D442" i="9"/>
  <c r="H443" i="9" l="1"/>
  <c r="F443" i="9"/>
  <c r="B444" i="9"/>
  <c r="E443" i="9"/>
  <c r="C443" i="9"/>
  <c r="D443" i="9"/>
  <c r="G443" i="9"/>
  <c r="C444" i="9" l="1"/>
  <c r="B445" i="9"/>
  <c r="G444" i="9"/>
  <c r="H444" i="9"/>
  <c r="F444" i="9"/>
  <c r="D444" i="9"/>
  <c r="E444" i="9"/>
  <c r="D445" i="9" l="1"/>
  <c r="H445" i="9"/>
  <c r="G445" i="9"/>
  <c r="E445" i="9"/>
  <c r="B446" i="9"/>
  <c r="C445" i="9"/>
  <c r="F445" i="9"/>
  <c r="E446" i="9" l="1"/>
  <c r="C446" i="9"/>
  <c r="B447" i="9"/>
  <c r="G446" i="9"/>
  <c r="H446" i="9"/>
  <c r="D446" i="9"/>
  <c r="F446" i="9"/>
  <c r="F447" i="9" l="1"/>
  <c r="D447" i="9"/>
  <c r="G447" i="9"/>
  <c r="C447" i="9"/>
  <c r="H447" i="9"/>
  <c r="B448" i="9"/>
  <c r="E447" i="9"/>
  <c r="G448" i="9" l="1"/>
  <c r="E448" i="9"/>
  <c r="C448" i="9"/>
  <c r="B449" i="9"/>
  <c r="F448" i="9"/>
  <c r="D448" i="9"/>
  <c r="H448" i="9"/>
  <c r="H449" i="9" l="1"/>
  <c r="F449" i="9"/>
  <c r="D449" i="9"/>
  <c r="E449" i="9"/>
  <c r="B450" i="9"/>
  <c r="C449" i="9"/>
  <c r="G449" i="9"/>
  <c r="B451" i="9" l="1"/>
  <c r="G450" i="9"/>
  <c r="E450" i="9"/>
  <c r="H450" i="9"/>
  <c r="D450" i="9"/>
  <c r="F450" i="9"/>
  <c r="C450" i="9"/>
  <c r="H451" i="9" l="1"/>
  <c r="F451" i="9"/>
  <c r="D451" i="9"/>
  <c r="B452" i="9"/>
  <c r="G451" i="9"/>
  <c r="E451" i="9"/>
  <c r="C451" i="9"/>
  <c r="C452" i="9" l="1"/>
  <c r="B453" i="9"/>
  <c r="G452" i="9"/>
  <c r="F452" i="9"/>
  <c r="D452" i="9"/>
  <c r="H452" i="9"/>
  <c r="E452" i="9"/>
  <c r="D453" i="9" l="1"/>
  <c r="H453" i="9"/>
  <c r="C453" i="9"/>
  <c r="B454" i="9"/>
  <c r="F453" i="9"/>
  <c r="E453" i="9"/>
  <c r="G453" i="9"/>
  <c r="E454" i="9" l="1"/>
  <c r="C454" i="9"/>
  <c r="B455" i="9"/>
  <c r="H454" i="9"/>
  <c r="F454" i="9"/>
  <c r="G454" i="9"/>
  <c r="D454" i="9"/>
  <c r="F455" i="9" l="1"/>
  <c r="D455" i="9"/>
  <c r="H455" i="9"/>
  <c r="G455" i="9"/>
  <c r="C455" i="9"/>
  <c r="B456" i="9"/>
  <c r="E455" i="9"/>
  <c r="G456" i="9" l="1"/>
  <c r="E456" i="9"/>
  <c r="C456" i="9"/>
  <c r="H456" i="9"/>
  <c r="D456" i="9"/>
  <c r="F456" i="9"/>
  <c r="B457" i="9"/>
  <c r="H457" i="9" l="1"/>
  <c r="F457" i="9"/>
  <c r="D457" i="9"/>
  <c r="G457" i="9"/>
  <c r="B458" i="9"/>
  <c r="E457" i="9"/>
  <c r="C457" i="9"/>
  <c r="B459" i="9" l="1"/>
  <c r="G458" i="9"/>
  <c r="E458" i="9"/>
  <c r="F458" i="9"/>
  <c r="C458" i="9"/>
  <c r="H458" i="9"/>
  <c r="D458" i="9"/>
  <c r="H459" i="9" l="1"/>
  <c r="F459" i="9"/>
  <c r="B460" i="9"/>
  <c r="E459" i="9"/>
  <c r="D459" i="9"/>
  <c r="G459" i="9"/>
  <c r="C459" i="9"/>
  <c r="C460" i="9" l="1"/>
  <c r="B461" i="9"/>
  <c r="G460" i="9"/>
  <c r="E460" i="9"/>
  <c r="H460" i="9"/>
  <c r="F460" i="9"/>
  <c r="D460" i="9"/>
  <c r="D461" i="9" l="1"/>
  <c r="H461" i="9"/>
  <c r="G461" i="9"/>
  <c r="E461" i="9"/>
  <c r="F461" i="9"/>
  <c r="B462" i="9"/>
  <c r="C461" i="9"/>
  <c r="E462" i="9" l="1"/>
  <c r="C462" i="9"/>
  <c r="B463" i="9"/>
  <c r="D462" i="9"/>
  <c r="F462" i="9"/>
  <c r="G462" i="9"/>
  <c r="H462" i="9"/>
  <c r="F463" i="9" l="1"/>
  <c r="D463" i="9"/>
  <c r="B464" i="9"/>
  <c r="G463" i="9"/>
  <c r="C463" i="9"/>
  <c r="H463" i="9"/>
  <c r="E463" i="9"/>
  <c r="G464" i="9" l="1"/>
  <c r="E464" i="9"/>
  <c r="C464" i="9"/>
  <c r="B465" i="9"/>
  <c r="F464" i="9"/>
  <c r="H464" i="9"/>
  <c r="D464" i="9"/>
  <c r="H465" i="9" l="1"/>
  <c r="F465" i="9"/>
  <c r="D465" i="9"/>
  <c r="B466" i="9"/>
  <c r="E465" i="9"/>
  <c r="C465" i="9"/>
  <c r="G465" i="9"/>
  <c r="B467" i="9" l="1"/>
  <c r="G466" i="9"/>
  <c r="E466" i="9"/>
  <c r="H466" i="9"/>
  <c r="F466" i="9"/>
  <c r="D466" i="9"/>
  <c r="C466" i="9"/>
  <c r="H467" i="9" l="1"/>
  <c r="F467" i="9"/>
  <c r="G467" i="9"/>
  <c r="D467" i="9"/>
  <c r="E467" i="9"/>
  <c r="C467" i="9"/>
  <c r="B468" i="9"/>
  <c r="C468" i="9" l="1"/>
  <c r="B469" i="9"/>
  <c r="G468" i="9"/>
  <c r="F468" i="9"/>
  <c r="D468" i="9"/>
  <c r="H468" i="9"/>
  <c r="E468" i="9"/>
  <c r="D469" i="9" l="1"/>
  <c r="H469" i="9"/>
  <c r="F469" i="9"/>
  <c r="C469" i="9"/>
  <c r="G469" i="9"/>
  <c r="B470" i="9"/>
  <c r="E469" i="9"/>
  <c r="E470" i="9" l="1"/>
  <c r="C470" i="9"/>
  <c r="B471" i="9"/>
  <c r="H470" i="9"/>
  <c r="F470" i="9"/>
  <c r="D470" i="9"/>
  <c r="G470" i="9"/>
  <c r="F471" i="9" l="1"/>
  <c r="D471" i="9"/>
  <c r="E471" i="9"/>
  <c r="C471" i="9"/>
  <c r="H471" i="9"/>
  <c r="G471" i="9"/>
</calcChain>
</file>

<file path=xl/sharedStrings.xml><?xml version="1.0" encoding="utf-8"?>
<sst xmlns="http://schemas.openxmlformats.org/spreadsheetml/2006/main" count="30" uniqueCount="26">
  <si>
    <t>Ставка, годовая</t>
  </si>
  <si>
    <r>
      <rPr>
        <sz val="14"/>
        <color rgb="FFFF0000"/>
        <rFont val="Calibri"/>
        <family val="2"/>
        <charset val="204"/>
        <scheme val="minor"/>
      </rPr>
      <t>Постановка задачи</t>
    </r>
    <r>
      <rPr>
        <sz val="14"/>
        <color theme="1"/>
        <rFont val="Calibri"/>
        <family val="2"/>
        <charset val="204"/>
        <scheme val="minor"/>
      </rPr>
      <t xml:space="preserve">.                                                                                                                                                                             Фирма решила взять кредит размером 500 000 рублей, погашать который (основной долг и проценты) намерена равномерными  платежами в конце каждого месяца. Определить ежемесячные выплаты по кредиту для разных процентных ставок и сроков погашения кредита. Ежемесячные выплаты по кредиту рассчитываются с использованием финансовой функции. Рассмотреть влияние проентной ставки и срока погашения кредита на размер ежемесячной выплаты по кредиту необходимо с использованием механизма Таблица данных из меню Данные → Анализ «что-если»  (Табл.1).                                                                                                           На листе ПОГАШЕНИЕ составьте план погашения кредита по годам (Табл.2). Расчет числовых значений выполняется с помощью финансовых функций Excel, функций ЕСЛИ и И. </t>
    </r>
  </si>
  <si>
    <t>Размер ежемесячных выплат</t>
  </si>
  <si>
    <t>Сумма кредита</t>
  </si>
  <si>
    <t>Срок погашения, лет</t>
  </si>
  <si>
    <t>Табл. 1</t>
  </si>
  <si>
    <t>Таблица ежемесячных платежей по кредиту</t>
  </si>
  <si>
    <t>Ставка, год</t>
  </si>
  <si>
    <t>ФИО</t>
  </si>
  <si>
    <t>Валюта кредита</t>
  </si>
  <si>
    <t>₽</t>
  </si>
  <si>
    <t>Периодичность начисления % в год</t>
  </si>
  <si>
    <t>Дата выдачи</t>
  </si>
  <si>
    <t>Фиксированная величина периодического платежа</t>
  </si>
  <si>
    <t>Общая сумма выплат</t>
  </si>
  <si>
    <t>Сумма процентов</t>
  </si>
  <si>
    <t>ПЛАН ПОГАШЕНИЯ КРЕДИТА</t>
  </si>
  <si>
    <t>Номер периода</t>
  </si>
  <si>
    <t>Дата платежа</t>
  </si>
  <si>
    <t>Баланс на конец периода</t>
  </si>
  <si>
    <t>Основной долг</t>
  </si>
  <si>
    <t>Проценты</t>
  </si>
  <si>
    <t>Накопленный долг</t>
  </si>
  <si>
    <t>Накопленный процент</t>
  </si>
  <si>
    <t>Гриднев</t>
  </si>
  <si>
    <t>Данные по кредиту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</si>
</sst>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₽&quot;;[Red]\-#,##0.00\ &quot;₽&quot;"/>
    <numFmt numFmtId="44" formatCode="_-* #,##0.00\ &quot;₽&quot;_-;\-* #,##0.00\ &quot;₽&quot;_-;_-* &quot;-&quot;??\ &quot;₽&quot;_-;_-@_-"/>
    <numFmt numFmtId="173" formatCode="#,##0.00&quot;₽&quot;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</cellStyleXfs>
  <cellXfs count="40">
    <xf numFmtId="0" fontId="0" fillId="0" borderId="0" xfId="0"/>
    <xf numFmtId="8" fontId="0" fillId="0" borderId="0" xfId="0" applyNumberFormat="1"/>
    <xf numFmtId="0" fontId="0" fillId="3" borderId="0" xfId="0" applyFill="1"/>
    <xf numFmtId="0" fontId="0" fillId="0" borderId="1" xfId="0" applyBorder="1"/>
    <xf numFmtId="14" fontId="0" fillId="0" borderId="0" xfId="0" applyNumberFormat="1"/>
    <xf numFmtId="0" fontId="5" fillId="0" borderId="0" xfId="0" applyFont="1"/>
    <xf numFmtId="0" fontId="5" fillId="0" borderId="1" xfId="0" applyFont="1" applyBorder="1" applyAlignment="1"/>
    <xf numFmtId="0" fontId="5" fillId="0" borderId="1" xfId="0" applyFont="1" applyBorder="1"/>
    <xf numFmtId="9" fontId="5" fillId="0" borderId="1" xfId="0" applyNumberFormat="1" applyFont="1" applyBorder="1"/>
    <xf numFmtId="0" fontId="5" fillId="0" borderId="1" xfId="0" applyFont="1" applyBorder="1" applyAlignment="1">
      <alignment wrapText="1"/>
    </xf>
    <xf numFmtId="0" fontId="6" fillId="0" borderId="0" xfId="0" applyFont="1"/>
    <xf numFmtId="0" fontId="7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1" xfId="0" applyFont="1" applyBorder="1"/>
    <xf numFmtId="8" fontId="0" fillId="4" borderId="6" xfId="0" applyNumberFormat="1" applyFill="1" applyBorder="1"/>
    <xf numFmtId="0" fontId="8" fillId="0" borderId="2" xfId="0" applyFont="1" applyBorder="1"/>
    <xf numFmtId="0" fontId="8" fillId="0" borderId="1" xfId="0" applyFont="1" applyBorder="1"/>
    <xf numFmtId="9" fontId="8" fillId="0" borderId="3" xfId="0" applyNumberFormat="1" applyFont="1" applyBorder="1"/>
    <xf numFmtId="9" fontId="8" fillId="0" borderId="1" xfId="0" applyNumberFormat="1" applyFont="1" applyBorder="1"/>
    <xf numFmtId="0" fontId="5" fillId="0" borderId="0" xfId="0" applyFont="1" applyAlignment="1">
      <alignment wrapText="1"/>
    </xf>
    <xf numFmtId="0" fontId="0" fillId="0" borderId="1" xfId="0" applyBorder="1" applyAlignment="1">
      <alignment horizontal="center"/>
    </xf>
    <xf numFmtId="14" fontId="5" fillId="0" borderId="1" xfId="0" applyNumberFormat="1" applyFont="1" applyBorder="1"/>
    <xf numFmtId="0" fontId="0" fillId="5" borderId="1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0" xfId="0" applyFont="1" applyFill="1" applyAlignment="1">
      <alignment horizontal="center"/>
    </xf>
    <xf numFmtId="0" fontId="9" fillId="2" borderId="0" xfId="0" applyFont="1" applyFill="1"/>
    <xf numFmtId="173" fontId="0" fillId="2" borderId="0" xfId="0" applyNumberFormat="1" applyFill="1"/>
    <xf numFmtId="0" fontId="10" fillId="3" borderId="0" xfId="0" applyFont="1" applyFill="1" applyAlignment="1">
      <alignment horizontal="center"/>
    </xf>
    <xf numFmtId="0" fontId="6" fillId="3" borderId="0" xfId="0" applyFont="1" applyFill="1" applyAlignment="1"/>
    <xf numFmtId="44" fontId="0" fillId="3" borderId="0" xfId="1" applyFont="1" applyFill="1"/>
    <xf numFmtId="0" fontId="4" fillId="3" borderId="0" xfId="0" applyFont="1" applyFill="1"/>
    <xf numFmtId="8" fontId="0" fillId="3" borderId="0" xfId="0" applyNumberFormat="1" applyFill="1"/>
    <xf numFmtId="0" fontId="2" fillId="2" borderId="0" xfId="0" applyFont="1" applyFill="1"/>
    <xf numFmtId="0" fontId="2" fillId="3" borderId="0" xfId="0" applyFont="1" applyFill="1"/>
  </cellXfs>
  <cellStyles count="4">
    <cellStyle name="Денежный" xfId="1" builtinId="4"/>
    <cellStyle name="Денежный 2" xfId="3"/>
    <cellStyle name="Обычный" xfId="0" builtinId="0"/>
    <cellStyle name="Обычный 2" xfId="2"/>
  </cellStyles>
  <dxfs count="4">
    <dxf>
      <numFmt numFmtId="34" formatCode="_-* #,##0.00\ &quot;₽&quot;_-;\-* #,##0.00\ &quot;₽&quot;_-;_-* &quot;-&quot;??\ &quot;₽&quot;_-;_-@_-"/>
    </dxf>
    <dxf>
      <numFmt numFmtId="171" formatCode="[$$-C09]#,##0.00"/>
    </dxf>
    <dxf>
      <numFmt numFmtId="172" formatCode="#,##0.00\ [$€-1]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4" workbookViewId="0">
      <selection activeCell="B13" sqref="B13"/>
    </sheetView>
  </sheetViews>
  <sheetFormatPr defaultRowHeight="15" x14ac:dyDescent="0.25"/>
  <cols>
    <col min="2" max="2" width="18.140625" customWidth="1"/>
    <col min="3" max="3" width="12.5703125" customWidth="1"/>
  </cols>
  <sheetData>
    <row r="1" spans="1:17" ht="243.75" customHeight="1" x14ac:dyDescent="0.3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19"/>
      <c r="K1" s="19"/>
      <c r="L1" s="19"/>
    </row>
    <row r="4" spans="1:17" ht="18.75" x14ac:dyDescent="0.3">
      <c r="A4" s="5" t="s">
        <v>2</v>
      </c>
    </row>
    <row r="6" spans="1:17" ht="18.75" x14ac:dyDescent="0.3">
      <c r="A6" s="6" t="s">
        <v>3</v>
      </c>
      <c r="B6" s="6"/>
      <c r="C6" s="7">
        <v>500000</v>
      </c>
    </row>
    <row r="7" spans="1:17" ht="18.75" x14ac:dyDescent="0.3">
      <c r="A7" s="6" t="s">
        <v>0</v>
      </c>
      <c r="B7" s="6"/>
      <c r="C7" s="8">
        <v>7.0000000000000007E-2</v>
      </c>
    </row>
    <row r="8" spans="1:17" ht="18.75" x14ac:dyDescent="0.3">
      <c r="A8" s="9" t="s">
        <v>4</v>
      </c>
      <c r="B8" s="9"/>
      <c r="C8" s="7">
        <v>1</v>
      </c>
    </row>
    <row r="10" spans="1:17" ht="18.75" x14ac:dyDescent="0.3">
      <c r="H10" s="10" t="s">
        <v>5</v>
      </c>
    </row>
    <row r="11" spans="1:17" ht="18.75" x14ac:dyDescent="0.3">
      <c r="B11" s="11" t="s">
        <v>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ht="16.5" thickBot="1" x14ac:dyDescent="0.3">
      <c r="B12" s="12" t="s">
        <v>7</v>
      </c>
      <c r="C12" s="13" t="s">
        <v>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ht="16.5" thickBot="1" x14ac:dyDescent="0.3">
      <c r="B13" s="14">
        <f>PMT(C7/12,C8*12,-C6)</f>
        <v>43263.373049069029</v>
      </c>
      <c r="C13" s="15">
        <v>1</v>
      </c>
      <c r="D13" s="16">
        <v>2</v>
      </c>
      <c r="E13" s="16">
        <v>3</v>
      </c>
      <c r="F13" s="16">
        <v>4</v>
      </c>
      <c r="G13" s="16">
        <v>5</v>
      </c>
      <c r="H13" s="16">
        <v>6</v>
      </c>
      <c r="I13" s="16">
        <v>7</v>
      </c>
      <c r="J13" s="16">
        <v>8</v>
      </c>
      <c r="K13" s="16">
        <v>9</v>
      </c>
      <c r="L13" s="16">
        <v>10</v>
      </c>
      <c r="M13" s="16">
        <v>11</v>
      </c>
      <c r="N13" s="16">
        <v>12</v>
      </c>
      <c r="O13" s="16">
        <v>13</v>
      </c>
      <c r="P13" s="16">
        <v>14</v>
      </c>
      <c r="Q13" s="16">
        <v>15</v>
      </c>
    </row>
    <row r="14" spans="1:17" ht="15.75" x14ac:dyDescent="0.25">
      <c r="B14" s="17">
        <v>0.05</v>
      </c>
      <c r="C14" s="3">
        <v>42803.740894233568</v>
      </c>
      <c r="D14" s="3">
        <v>21935.694867034221</v>
      </c>
      <c r="E14" s="3">
        <v>14985.448552332738</v>
      </c>
      <c r="F14" s="3">
        <v>11514.646785323259</v>
      </c>
      <c r="G14" s="3">
        <v>9435.616822005466</v>
      </c>
      <c r="H14" s="3">
        <v>8052.466330725465</v>
      </c>
      <c r="I14" s="3">
        <v>7066.9545359535041</v>
      </c>
      <c r="J14" s="3">
        <v>6329.9600060618977</v>
      </c>
      <c r="K14" s="3">
        <v>5758.6365841823463</v>
      </c>
      <c r="L14" s="3">
        <v>5303.2757619537615</v>
      </c>
      <c r="M14" s="3">
        <v>4932.2441233775926</v>
      </c>
      <c r="N14" s="3">
        <v>4624.4520678492609</v>
      </c>
      <c r="O14" s="3">
        <v>4365.2985081581828</v>
      </c>
      <c r="P14" s="3">
        <v>4144.3535559359925</v>
      </c>
      <c r="Q14" s="3">
        <v>3953.9681337077227</v>
      </c>
    </row>
    <row r="15" spans="1:17" ht="15.75" x14ac:dyDescent="0.25">
      <c r="B15" s="18">
        <v>0.06</v>
      </c>
      <c r="C15" s="3">
        <v>43033.214853540325</v>
      </c>
      <c r="D15" s="3">
        <v>22160.305126378447</v>
      </c>
      <c r="E15" s="3">
        <v>15210.968725777555</v>
      </c>
      <c r="F15" s="3">
        <v>11742.514523967808</v>
      </c>
      <c r="G15" s="3">
        <v>9666.400764713957</v>
      </c>
      <c r="H15" s="3">
        <v>8286.4439467361008</v>
      </c>
      <c r="I15" s="3">
        <v>7304.2772418903942</v>
      </c>
      <c r="J15" s="3">
        <v>6570.715105069602</v>
      </c>
      <c r="K15" s="3">
        <v>6002.8748154627956</v>
      </c>
      <c r="L15" s="3">
        <v>5551.0250970824718</v>
      </c>
      <c r="M15" s="3">
        <v>5183.5173134262859</v>
      </c>
      <c r="N15" s="3">
        <v>4879.2510678813924</v>
      </c>
      <c r="O15" s="3">
        <v>4623.6172220161307</v>
      </c>
      <c r="P15" s="3">
        <v>4406.179622667818</v>
      </c>
      <c r="Q15" s="3">
        <v>4219.2841402422564</v>
      </c>
    </row>
    <row r="16" spans="1:17" ht="15.75" x14ac:dyDescent="0.25">
      <c r="B16" s="18">
        <v>7.0000000000000007E-2</v>
      </c>
      <c r="C16" s="3">
        <v>43263.373049069029</v>
      </c>
      <c r="D16" s="3">
        <v>22386.28955157271</v>
      </c>
      <c r="E16" s="3">
        <v>15438.548432685971</v>
      </c>
      <c r="F16" s="3">
        <v>11973.122331221455</v>
      </c>
      <c r="G16" s="3">
        <v>9900.5992701747673</v>
      </c>
      <c r="H16" s="3">
        <v>8524.5032359848083</v>
      </c>
      <c r="I16" s="3">
        <v>7546.3399910946964</v>
      </c>
      <c r="J16" s="3">
        <v>6816.8585402515746</v>
      </c>
      <c r="K16" s="3">
        <v>6253.1382971853718</v>
      </c>
      <c r="L16" s="3">
        <v>5805.4239609312026</v>
      </c>
      <c r="M16" s="3">
        <v>5442.0504679054238</v>
      </c>
      <c r="N16" s="3">
        <v>5141.9054750614059</v>
      </c>
      <c r="O16" s="3">
        <v>4890.3707030605183</v>
      </c>
      <c r="P16" s="3">
        <v>4677.0027089733285</v>
      </c>
      <c r="Q16" s="3">
        <v>4494.1413542621358</v>
      </c>
    </row>
    <row r="17" spans="2:17" ht="15.75" x14ac:dyDescent="0.25">
      <c r="B17" s="18">
        <v>0.08</v>
      </c>
      <c r="C17" s="3">
        <v>43494.214542710535</v>
      </c>
      <c r="D17" s="3">
        <v>22613.645728092077</v>
      </c>
      <c r="E17" s="3">
        <v>15668.182730715425</v>
      </c>
      <c r="F17" s="3">
        <v>12206.461170751241</v>
      </c>
      <c r="G17" s="3">
        <v>10138.197144206841</v>
      </c>
      <c r="H17" s="3">
        <v>8766.6203059763957</v>
      </c>
      <c r="I17" s="3">
        <v>7793.1072013347712</v>
      </c>
      <c r="J17" s="3">
        <v>7068.3396272724021</v>
      </c>
      <c r="K17" s="3">
        <v>6509.357443618107</v>
      </c>
      <c r="L17" s="3">
        <v>6066.3797177678462</v>
      </c>
      <c r="M17" s="3">
        <v>5707.7234439215081</v>
      </c>
      <c r="N17" s="3">
        <v>5412.2629170174077</v>
      </c>
      <c r="O17" s="3">
        <v>5165.3694075053636</v>
      </c>
      <c r="P17" s="3">
        <v>4956.590985240503</v>
      </c>
      <c r="Q17" s="3">
        <v>4778.2604216517575</v>
      </c>
    </row>
    <row r="18" spans="2:17" ht="15.75" x14ac:dyDescent="0.25">
      <c r="B18" s="18">
        <v>0.09</v>
      </c>
      <c r="C18" s="3">
        <v>43725.738384960714</v>
      </c>
      <c r="D18" s="3">
        <v>22842.371139586547</v>
      </c>
      <c r="E18" s="3">
        <v>15899.866329970342</v>
      </c>
      <c r="F18" s="3">
        <v>12442.521186967104</v>
      </c>
      <c r="G18" s="3">
        <v>10379.177613177004</v>
      </c>
      <c r="H18" s="3">
        <v>9012.768584135918</v>
      </c>
      <c r="I18" s="3">
        <v>8044.539130019275</v>
      </c>
      <c r="J18" s="3">
        <v>7325.1016368464834</v>
      </c>
      <c r="K18" s="3">
        <v>6771.454326568627</v>
      </c>
      <c r="L18" s="3">
        <v>6333.7886875124741</v>
      </c>
      <c r="M18" s="3">
        <v>5980.4019743577883</v>
      </c>
      <c r="N18" s="3">
        <v>5690.1534838020298</v>
      </c>
      <c r="O18" s="3">
        <v>5448.402569647249</v>
      </c>
      <c r="P18" s="3">
        <v>5244.6875245127994</v>
      </c>
      <c r="Q18" s="3">
        <v>5071.3329208089244</v>
      </c>
    </row>
    <row r="19" spans="2:17" ht="15.75" x14ac:dyDescent="0.25">
      <c r="B19" s="18">
        <v>0.1</v>
      </c>
      <c r="C19" s="3">
        <v>43957.943615004799</v>
      </c>
      <c r="D19" s="3">
        <v>23072.463168758251</v>
      </c>
      <c r="E19" s="3">
        <v>16133.593596918743</v>
      </c>
      <c r="F19" s="3">
        <v>12681.291717373595</v>
      </c>
      <c r="G19" s="3">
        <v>10623.522355634139</v>
      </c>
      <c r="H19" s="3">
        <v>9262.9188878852383</v>
      </c>
      <c r="I19" s="3">
        <v>8300.5920134429543</v>
      </c>
      <c r="J19" s="3">
        <v>7587.0820489021653</v>
      </c>
      <c r="K19" s="3">
        <v>7039.3431086856126</v>
      </c>
      <c r="L19" s="3">
        <v>6607.5368440880829</v>
      </c>
      <c r="M19" s="3">
        <v>6259.9387416646014</v>
      </c>
      <c r="N19" s="3">
        <v>5975.3913141366684</v>
      </c>
      <c r="O19" s="3">
        <v>5739.2404655283872</v>
      </c>
      <c r="P19" s="3">
        <v>5541.0134368430472</v>
      </c>
      <c r="Q19" s="3">
        <v>5373.0255885405804</v>
      </c>
    </row>
    <row r="20" spans="2:17" ht="15.75" x14ac:dyDescent="0.25">
      <c r="B20" s="18">
        <v>0.11</v>
      </c>
      <c r="C20" s="3">
        <v>44190.829260802013</v>
      </c>
      <c r="D20" s="3">
        <v>23303.91909826253</v>
      </c>
      <c r="E20" s="3">
        <v>16369.358558501021</v>
      </c>
      <c r="F20" s="3">
        <v>12922.761305726408</v>
      </c>
      <c r="G20" s="3">
        <v>10871.211536321653</v>
      </c>
      <c r="H20" s="3">
        <v>9517.0395003529011</v>
      </c>
      <c r="I20" s="3">
        <v>8561.2182174493792</v>
      </c>
      <c r="J20" s="3">
        <v>7854.2128273043791</v>
      </c>
      <c r="K20" s="3">
        <v>7312.9305104191781</v>
      </c>
      <c r="L20" s="3">
        <v>6887.5005645961246</v>
      </c>
      <c r="M20" s="3">
        <v>6546.1745230089437</v>
      </c>
      <c r="N20" s="3">
        <v>6267.7762750872753</v>
      </c>
      <c r="O20" s="3">
        <v>6037.636790345965</v>
      </c>
      <c r="P20" s="3">
        <v>5845.2711308862899</v>
      </c>
      <c r="Q20" s="3">
        <v>5682.9846727804443</v>
      </c>
    </row>
    <row r="21" spans="2:17" ht="15.75" x14ac:dyDescent="0.25">
      <c r="B21" s="18">
        <v>0.12</v>
      </c>
      <c r="C21" s="3">
        <v>44424.394339170845</v>
      </c>
      <c r="D21" s="3">
        <v>23536.736111632352</v>
      </c>
      <c r="E21" s="3">
        <v>16607.154906425596</v>
      </c>
      <c r="F21" s="3">
        <v>13166.917715963882</v>
      </c>
      <c r="G21" s="3">
        <v>11122.223842450885</v>
      </c>
      <c r="H21" s="3">
        <v>9775.0962513495215</v>
      </c>
      <c r="I21" s="3">
        <v>8826.3663985369094</v>
      </c>
      <c r="J21" s="3">
        <v>8126.4207128693361</v>
      </c>
      <c r="K21" s="3">
        <v>7592.1163058807342</v>
      </c>
      <c r="L21" s="3">
        <v>7173.5474201293691</v>
      </c>
      <c r="M21" s="3">
        <v>6838.9393902567626</v>
      </c>
      <c r="N21" s="3">
        <v>6567.0957071820603</v>
      </c>
      <c r="O21" s="3">
        <v>6343.3311046217468</v>
      </c>
      <c r="P21" s="3">
        <v>6157.1476336905125</v>
      </c>
      <c r="Q21" s="3">
        <v>6000.8403104575682</v>
      </c>
    </row>
    <row r="22" spans="2:17" ht="15.75" x14ac:dyDescent="0.25">
      <c r="B22" s="18">
        <v>0.13</v>
      </c>
      <c r="C22" s="3">
        <v>44658.637855874491</v>
      </c>
      <c r="D22" s="3">
        <v>23770.911294225505</v>
      </c>
      <c r="E22" s="3">
        <v>16846.976001645886</v>
      </c>
      <c r="F22" s="3">
        <v>13413.747946882448</v>
      </c>
      <c r="G22" s="3">
        <v>11376.536522112012</v>
      </c>
      <c r="H22" s="3">
        <v>10037.052603222286</v>
      </c>
      <c r="I22" s="3">
        <v>9095.9816743878364</v>
      </c>
      <c r="J22" s="3">
        <v>8403.6275323129321</v>
      </c>
      <c r="K22" s="3">
        <v>7876.793842695587</v>
      </c>
      <c r="L22" s="3">
        <v>7465.5369988612429</v>
      </c>
      <c r="M22" s="3">
        <v>7138.0539481859996</v>
      </c>
      <c r="N22" s="3">
        <v>6873.126207314649</v>
      </c>
      <c r="O22" s="3">
        <v>6656.0513055173906</v>
      </c>
      <c r="P22" s="3">
        <v>6476.3179031816226</v>
      </c>
      <c r="Q22" s="3">
        <v>6326.2108363948055</v>
      </c>
    </row>
    <row r="23" spans="2:17" ht="15.75" x14ac:dyDescent="0.25">
      <c r="B23" s="18">
        <v>0.14000000000000001</v>
      </c>
      <c r="C23" s="3">
        <v>44893.558805706765</v>
      </c>
      <c r="D23" s="3">
        <v>24006.441634194063</v>
      </c>
      <c r="E23" s="3">
        <v>17088.814879012811</v>
      </c>
      <c r="F23" s="3">
        <v>13663.238247523457</v>
      </c>
      <c r="G23" s="3">
        <v>11634.125424693848</v>
      </c>
      <c r="H23" s="3">
        <v>10302.869741186032</v>
      </c>
      <c r="I23" s="3">
        <v>9370.0058027645664</v>
      </c>
      <c r="J23" s="3">
        <v>8685.7505207118375</v>
      </c>
      <c r="K23" s="3">
        <v>8166.8505808687769</v>
      </c>
      <c r="L23" s="3">
        <v>7763.3217520457229</v>
      </c>
      <c r="M23" s="3">
        <v>7443.3305945972261</v>
      </c>
      <c r="N23" s="3">
        <v>7185.6354227543397</v>
      </c>
      <c r="O23" s="3">
        <v>6975.5160821706713</v>
      </c>
      <c r="P23" s="3">
        <v>6802.44807317916</v>
      </c>
      <c r="Q23" s="3">
        <v>6658.7069393744332</v>
      </c>
    </row>
    <row r="24" spans="2:17" ht="15.75" x14ac:dyDescent="0.25">
      <c r="B24" s="18">
        <v>0.15</v>
      </c>
      <c r="C24" s="3">
        <v>45129.15617257847</v>
      </c>
      <c r="D24" s="3">
        <v>24243.324023475507</v>
      </c>
      <c r="E24" s="3">
        <v>17332.664252097064</v>
      </c>
      <c r="F24" s="3">
        <v>13915.374133238123</v>
      </c>
      <c r="G24" s="3">
        <v>11894.965043179367</v>
      </c>
      <c r="H24" s="3">
        <v>10572.506667715666</v>
      </c>
      <c r="I24" s="3">
        <v>9648.3773676907495</v>
      </c>
      <c r="J24" s="3">
        <v>8972.7026550229202</v>
      </c>
      <c r="K24" s="3">
        <v>8462.1686456842726</v>
      </c>
      <c r="L24" s="3">
        <v>8066.7478537157785</v>
      </c>
      <c r="M24" s="3">
        <v>7754.5747865724516</v>
      </c>
      <c r="N24" s="3">
        <v>7504.3838311310474</v>
      </c>
      <c r="O24" s="3">
        <v>7301.4373173544109</v>
      </c>
      <c r="P24" s="3">
        <v>7135.1985775369139</v>
      </c>
      <c r="Q24" s="3">
        <v>6997.9355937228638</v>
      </c>
    </row>
    <row r="25" spans="2:17" ht="15.75" x14ac:dyDescent="0.25">
      <c r="B25" s="18">
        <v>0.16</v>
      </c>
      <c r="C25" s="3">
        <v>45365.428929603993</v>
      </c>
      <c r="D25" s="3">
        <v>24481.555258805023</v>
      </c>
      <c r="E25" s="3">
        <v>17578.516518175049</v>
      </c>
      <c r="F25" s="3">
        <v>14170.140402395935</v>
      </c>
      <c r="G25" s="3">
        <v>12159.028558179567</v>
      </c>
      <c r="H25" s="3">
        <v>10845.920300574446</v>
      </c>
      <c r="I25" s="3">
        <v>9931.0319718190094</v>
      </c>
      <c r="J25" s="3">
        <v>9264.3929962011644</v>
      </c>
      <c r="K25" s="3">
        <v>8762.6253897257466</v>
      </c>
      <c r="L25" s="3">
        <v>8375.6560651686268</v>
      </c>
      <c r="M25" s="3">
        <v>8071.5862979947706</v>
      </c>
      <c r="N25" s="3">
        <v>7829.1264832846418</v>
      </c>
      <c r="O25" s="3">
        <v>7633.522401920065</v>
      </c>
      <c r="P25" s="3">
        <v>7474.2271077667892</v>
      </c>
      <c r="Q25" s="3">
        <v>7343.5037081711762</v>
      </c>
    </row>
    <row r="26" spans="2:17" ht="15.75" x14ac:dyDescent="0.25">
      <c r="B26" s="18">
        <v>0.17</v>
      </c>
      <c r="C26" s="3">
        <v>45602.376039188341</v>
      </c>
      <c r="D26" s="3">
        <v>24721.132042748304</v>
      </c>
      <c r="E26" s="3">
        <v>17826.363763372337</v>
      </c>
      <c r="F26" s="3">
        <v>14427.521153701129</v>
      </c>
      <c r="G26" s="3">
        <v>12426.287883565385</v>
      </c>
      <c r="H26" s="3">
        <v>11123.065574045686</v>
      </c>
      <c r="I26" s="3">
        <v>10217.902433881003</v>
      </c>
      <c r="J26" s="3">
        <v>9560.7270374784766</v>
      </c>
      <c r="K26" s="3">
        <v>9068.0939592390878</v>
      </c>
      <c r="L26" s="3">
        <v>8689.8825957570443</v>
      </c>
      <c r="M26" s="3">
        <v>8394.1604545397076</v>
      </c>
      <c r="N26" s="3">
        <v>8159.6146882668563</v>
      </c>
      <c r="O26" s="3">
        <v>7971.4764331693732</v>
      </c>
      <c r="P26" s="3">
        <v>7819.1913668646994</v>
      </c>
      <c r="Q26" s="3">
        <v>7695.0214476140691</v>
      </c>
    </row>
    <row r="27" spans="2:17" ht="15.75" x14ac:dyDescent="0.25">
      <c r="B27" s="18">
        <v>0.18</v>
      </c>
      <c r="C27" s="3">
        <v>45839.996453114465</v>
      </c>
      <c r="D27" s="3">
        <v>24962.050984754358</v>
      </c>
      <c r="E27" s="3">
        <v>18076.197767958416</v>
      </c>
      <c r="F27" s="3">
        <v>14687.499804081104</v>
      </c>
      <c r="G27" s="3">
        <v>12696.713713554542</v>
      </c>
      <c r="H27" s="3">
        <v>11403.895542931239</v>
      </c>
      <c r="I27" s="3">
        <v>10508.918990118649</v>
      </c>
      <c r="J27" s="3">
        <v>9861.6070564129295</v>
      </c>
      <c r="K27" s="3">
        <v>9378.4438602467872</v>
      </c>
      <c r="L27" s="3">
        <v>9009.2599520498352</v>
      </c>
      <c r="M27" s="3">
        <v>8722.0893336374993</v>
      </c>
      <c r="N27" s="3">
        <v>8495.5976224547285</v>
      </c>
      <c r="O27" s="3">
        <v>8315.0042732895472</v>
      </c>
      <c r="P27" s="3">
        <v>8169.7515906266017</v>
      </c>
      <c r="Q27" s="3">
        <v>8052.1051970641083</v>
      </c>
    </row>
    <row r="28" spans="2:17" ht="15.75" x14ac:dyDescent="0.25">
      <c r="B28" s="18">
        <v>0.19</v>
      </c>
      <c r="C28" s="3">
        <v>46078.289112630955</v>
      </c>
      <c r="D28" s="3">
        <v>25204.308602227717</v>
      </c>
      <c r="E28" s="3">
        <v>18328.010011786253</v>
      </c>
      <c r="F28" s="3">
        <v>14950.059107109848</v>
      </c>
      <c r="G28" s="3">
        <v>12970.275571108452</v>
      </c>
      <c r="H28" s="3">
        <v>11688.361488878774</v>
      </c>
      <c r="I28" s="3">
        <v>10804.009498607942</v>
      </c>
      <c r="J28" s="3">
        <v>10166.932468389219</v>
      </c>
      <c r="K28" s="3">
        <v>9693.5415200651223</v>
      </c>
      <c r="L28" s="3">
        <v>9333.6177680620094</v>
      </c>
      <c r="M28" s="3">
        <v>9055.1629183368168</v>
      </c>
      <c r="N28" s="3">
        <v>8836.8238475752696</v>
      </c>
      <c r="O28" s="3">
        <v>8663.8124490923256</v>
      </c>
      <c r="P28" s="3">
        <v>8525.5728161754378</v>
      </c>
      <c r="Q28" s="3">
        <v>8414.380150034196</v>
      </c>
    </row>
    <row r="29" spans="2:17" ht="15.75" x14ac:dyDescent="0.25">
      <c r="B29" s="18">
        <v>0.2</v>
      </c>
      <c r="C29" s="3">
        <v>46317.252948540015</v>
      </c>
      <c r="D29" s="3">
        <v>25447.901321619447</v>
      </c>
      <c r="E29" s="3">
        <v>18581.791679870224</v>
      </c>
      <c r="F29" s="3">
        <v>15215.181171928996</v>
      </c>
      <c r="G29" s="3">
        <v>13246.941857493046</v>
      </c>
      <c r="H29" s="3">
        <v>11976.413028601271</v>
      </c>
      <c r="I29" s="3">
        <v>11103.099645407709</v>
      </c>
      <c r="J29" s="3">
        <v>10476.600179343566</v>
      </c>
      <c r="K29" s="3">
        <v>10013.250840160103</v>
      </c>
      <c r="L29" s="3">
        <v>9662.7836099662891</v>
      </c>
      <c r="M29" s="3">
        <v>9393.1701955270055</v>
      </c>
      <c r="N29" s="3">
        <v>9183.0427253542184</v>
      </c>
      <c r="O29" s="3">
        <v>9017.6108793361745</v>
      </c>
      <c r="P29" s="3">
        <v>8886.3268854237394</v>
      </c>
      <c r="Q29" s="3">
        <v>8781.4825153532529</v>
      </c>
    </row>
    <row r="30" spans="2:17" ht="15.75" x14ac:dyDescent="0.25">
      <c r="B30" s="18">
        <v>0.21</v>
      </c>
      <c r="C30" s="3">
        <v>46556.886881285776</v>
      </c>
      <c r="D30" s="3">
        <v>25692.825479536361</v>
      </c>
      <c r="E30" s="3">
        <v>18837.533668095883</v>
      </c>
      <c r="F30" s="3">
        <v>15482.847482628649</v>
      </c>
      <c r="G30" s="3">
        <v>13526.679902856866</v>
      </c>
      <c r="H30" s="3">
        <v>12267.998223556264</v>
      </c>
      <c r="I30" s="3">
        <v>11406.113151494679</v>
      </c>
      <c r="J30" s="3">
        <v>10790.50493559763</v>
      </c>
      <c r="K30" s="3">
        <v>10337.433736599083</v>
      </c>
      <c r="L30" s="3">
        <v>9996.58374946189</v>
      </c>
      <c r="M30" s="3">
        <v>9735.9001905531222</v>
      </c>
      <c r="N30" s="3">
        <v>9534.0057193987777</v>
      </c>
      <c r="O30" s="3">
        <v>9376.1144207315192</v>
      </c>
      <c r="P30" s="3">
        <v>9251.6941785415038</v>
      </c>
      <c r="Q30" s="3">
        <v>9153.0613467287549</v>
      </c>
    </row>
    <row r="31" spans="2:17" ht="15.75" x14ac:dyDescent="0.25">
      <c r="B31" s="18">
        <v>0.22</v>
      </c>
      <c r="C31" s="3">
        <v>46797.189821042877</v>
      </c>
      <c r="D31" s="3">
        <v>25939.077323867874</v>
      </c>
      <c r="E31" s="3">
        <v>19095.226589054746</v>
      </c>
      <c r="F31" s="3">
        <v>15753.038918049779</v>
      </c>
      <c r="G31" s="3">
        <v>13809.456017679897</v>
      </c>
      <c r="H31" s="3">
        <v>12563.063690658917</v>
      </c>
      <c r="I31" s="3">
        <v>11712.97197948248</v>
      </c>
      <c r="J31" s="3">
        <v>11108.539668813961</v>
      </c>
      <c r="K31" s="3">
        <v>10665.950664704336</v>
      </c>
      <c r="L31" s="3">
        <v>10334.843900774655</v>
      </c>
      <c r="M31" s="3">
        <v>10083.142931842982</v>
      </c>
      <c r="N31" s="3">
        <v>9889.4675777271204</v>
      </c>
      <c r="O31" s="3">
        <v>9739.0442282070853</v>
      </c>
      <c r="P31" s="3">
        <v>9621.3650790171996</v>
      </c>
      <c r="Q31" s="3">
        <v>9528.7800080362213</v>
      </c>
    </row>
    <row r="32" spans="2:17" ht="15.75" x14ac:dyDescent="0.25">
      <c r="B32" s="18">
        <v>0.23</v>
      </c>
      <c r="C32" s="3">
        <v>47038.160667805329</v>
      </c>
      <c r="D32" s="3">
        <v>26186.653014929863</v>
      </c>
      <c r="E32" s="3">
        <v>19354.86077799755</v>
      </c>
      <c r="F32" s="3">
        <v>16025.73577196983</v>
      </c>
      <c r="G32" s="3">
        <v>14095.235544947229</v>
      </c>
      <c r="H32" s="3">
        <v>12861.55471361198</v>
      </c>
      <c r="I32" s="3">
        <v>12023.596539165059</v>
      </c>
      <c r="J32" s="3">
        <v>11430.595834227015</v>
      </c>
      <c r="K32" s="3">
        <v>10998.661124884884</v>
      </c>
      <c r="L32" s="3">
        <v>10677.389917075674</v>
      </c>
      <c r="M32" s="3">
        <v>10434.690340721019</v>
      </c>
      <c r="N32" s="3">
        <v>10249.187392001719</v>
      </c>
      <c r="O32" s="3">
        <v>10106.12892905793</v>
      </c>
      <c r="P32" s="3">
        <v>9995.0411774857912</v>
      </c>
      <c r="Q32" s="3">
        <v>9908.3172942707988</v>
      </c>
    </row>
    <row r="33" spans="2:17" ht="15.75" x14ac:dyDescent="0.25">
      <c r="B33" s="18">
        <v>0.24</v>
      </c>
      <c r="C33" s="3">
        <v>47279.798311475737</v>
      </c>
      <c r="D33" s="3">
        <v>26435.548626624943</v>
      </c>
      <c r="E33" s="3">
        <v>19616.426298899078</v>
      </c>
      <c r="F33" s="3">
        <v>16300.917773633046</v>
      </c>
      <c r="G33" s="3">
        <v>14383.982912903168</v>
      </c>
      <c r="H33" s="3">
        <v>13163.415354446905</v>
      </c>
      <c r="I33" s="3">
        <v>12337.90589097371</v>
      </c>
      <c r="J33" s="3">
        <v>11756.563740456342</v>
      </c>
      <c r="K33" s="3">
        <v>11335.424147005697</v>
      </c>
      <c r="L33" s="3">
        <v>11024.048442916494</v>
      </c>
      <c r="M33" s="3">
        <v>10790.337043076934</v>
      </c>
      <c r="N33" s="3">
        <v>10612.929531957428</v>
      </c>
      <c r="O33" s="3">
        <v>10477.105614138727</v>
      </c>
      <c r="P33" s="3">
        <v>10372.436226101852</v>
      </c>
      <c r="Q33" s="3">
        <v>10291.368233361969</v>
      </c>
    </row>
    <row r="34" spans="2:17" ht="15.75" x14ac:dyDescent="0.25">
      <c r="B34" s="18">
        <v>0.25</v>
      </c>
      <c r="C34" s="3">
        <v>47522.101631954632</v>
      </c>
      <c r="D34" s="3">
        <v>26685.760147618523</v>
      </c>
      <c r="E34" s="3">
        <v>19879.91295062776</v>
      </c>
      <c r="F34" s="3">
        <v>16578.564108587001</v>
      </c>
      <c r="G34" s="3">
        <v>14675.661688243137</v>
      </c>
      <c r="H34" s="3">
        <v>13468.588564883439</v>
      </c>
      <c r="I34" s="3">
        <v>12655.817946490433</v>
      </c>
      <c r="J34" s="3">
        <v>12086.332869369457</v>
      </c>
      <c r="K34" s="3">
        <v>11676.098751042358</v>
      </c>
      <c r="L34" s="3">
        <v>11374.647520072165</v>
      </c>
      <c r="M34" s="3">
        <v>11149.881100960645</v>
      </c>
      <c r="N34" s="3">
        <v>10980.464455701036</v>
      </c>
      <c r="O34" s="3">
        <v>10851.720652273445</v>
      </c>
      <c r="P34" s="3">
        <v>10753.276858856843</v>
      </c>
      <c r="Q34" s="3">
        <v>10677.644597724653</v>
      </c>
    </row>
    <row r="35" spans="2:17" ht="15.75" x14ac:dyDescent="0.25">
      <c r="B35" s="18">
        <v>0.26</v>
      </c>
      <c r="C35" s="3">
        <v>47765.069499230121</v>
      </c>
      <c r="D35" s="3">
        <v>26937.283482530089</v>
      </c>
      <c r="E35" s="3">
        <v>20145.310273213257</v>
      </c>
      <c r="F35" s="3">
        <v>16858.653439787013</v>
      </c>
      <c r="G35" s="3">
        <v>14970.234629603312</v>
      </c>
      <c r="H35" s="3">
        <v>13777.016297130262</v>
      </c>
      <c r="I35" s="3">
        <v>12977.249665218251</v>
      </c>
      <c r="J35" s="3">
        <v>12419.79218462837</v>
      </c>
      <c r="K35" s="3">
        <v>12020.544382157041</v>
      </c>
      <c r="L35" s="3">
        <v>11729.017144945617</v>
      </c>
      <c r="M35" s="3">
        <v>11513.124663467943</v>
      </c>
      <c r="N35" s="3">
        <v>11351.5693984719</v>
      </c>
      <c r="O35" s="3">
        <v>11229.730336513545</v>
      </c>
      <c r="P35" s="3">
        <v>11137.303095916684</v>
      </c>
      <c r="Q35" s="3">
        <v>11066.875156646967</v>
      </c>
    </row>
  </sheetData>
  <mergeCells count="5">
    <mergeCell ref="A6:B6"/>
    <mergeCell ref="A7:B7"/>
    <mergeCell ref="A8:B8"/>
    <mergeCell ref="B11:Q11"/>
    <mergeCell ref="A1:I1"/>
  </mergeCells>
  <conditionalFormatting sqref="C14:Q35">
    <cfRule type="cellIs" dxfId="3" priority="1" operator="lessThan">
      <formula>13000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2"/>
  <sheetViews>
    <sheetView tabSelected="1" workbookViewId="0">
      <selection activeCell="B16" sqref="B16:H16"/>
    </sheetView>
  </sheetViews>
  <sheetFormatPr defaultRowHeight="15" x14ac:dyDescent="0.25"/>
  <cols>
    <col min="1" max="1" width="5.7109375" style="39" customWidth="1"/>
    <col min="2" max="2" width="14.85546875" customWidth="1"/>
    <col min="3" max="3" width="18" customWidth="1"/>
    <col min="4" max="4" width="20.7109375" customWidth="1"/>
    <col min="5" max="5" width="17.28515625" customWidth="1"/>
    <col min="6" max="6" width="22.28515625" customWidth="1"/>
    <col min="7" max="7" width="15.7109375" customWidth="1"/>
    <col min="8" max="8" width="15" customWidth="1"/>
    <col min="9" max="9" width="6.7109375" style="2" customWidth="1"/>
    <col min="10" max="10" width="16" customWidth="1"/>
    <col min="11" max="11" width="10.7109375" bestFit="1" customWidth="1"/>
  </cols>
  <sheetData>
    <row r="1" spans="1:9" x14ac:dyDescent="0.25">
      <c r="A1" s="38"/>
      <c r="B1" s="29"/>
      <c r="C1" s="29"/>
      <c r="D1" s="29"/>
      <c r="E1" s="29"/>
      <c r="F1" s="29"/>
      <c r="G1" s="29"/>
      <c r="H1" s="29"/>
      <c r="I1" s="29"/>
    </row>
    <row r="2" spans="1:9" ht="18.75" x14ac:dyDescent="0.3">
      <c r="B2" s="33" t="s">
        <v>25</v>
      </c>
      <c r="C2" s="33"/>
      <c r="D2" s="33"/>
      <c r="E2" s="33"/>
      <c r="F2" s="33"/>
      <c r="G2" s="33"/>
      <c r="H2" s="33"/>
    </row>
    <row r="3" spans="1:9" ht="18.75" x14ac:dyDescent="0.3">
      <c r="B3" s="29"/>
      <c r="C3" s="29"/>
      <c r="D3" s="29"/>
      <c r="E3" s="29"/>
      <c r="F3" s="29"/>
      <c r="G3" s="29"/>
      <c r="H3" s="29"/>
      <c r="I3" s="34"/>
    </row>
    <row r="4" spans="1:9" x14ac:dyDescent="0.25">
      <c r="B4" s="29"/>
      <c r="C4" s="29"/>
      <c r="D4" s="23" t="s">
        <v>8</v>
      </c>
      <c r="E4" s="24"/>
      <c r="F4" s="20" t="s">
        <v>24</v>
      </c>
      <c r="G4" s="29"/>
      <c r="H4" s="29"/>
    </row>
    <row r="5" spans="1:9" x14ac:dyDescent="0.25">
      <c r="B5" s="29"/>
      <c r="C5" s="29"/>
      <c r="D5" s="23" t="s">
        <v>9</v>
      </c>
      <c r="E5" s="24"/>
      <c r="F5" s="3" t="s">
        <v>10</v>
      </c>
      <c r="G5" s="31"/>
      <c r="H5" s="32"/>
      <c r="I5" s="35"/>
    </row>
    <row r="6" spans="1:9" ht="18.75" x14ac:dyDescent="0.3">
      <c r="B6" s="29"/>
      <c r="C6" s="29"/>
      <c r="D6" s="23" t="s">
        <v>3</v>
      </c>
      <c r="E6" s="24"/>
      <c r="F6" s="7">
        <v>500000</v>
      </c>
      <c r="G6" s="29"/>
      <c r="H6" s="29"/>
    </row>
    <row r="7" spans="1:9" ht="18.75" x14ac:dyDescent="0.3">
      <c r="B7" s="29"/>
      <c r="C7" s="29"/>
      <c r="D7" s="23" t="s">
        <v>0</v>
      </c>
      <c r="E7" s="24"/>
      <c r="F7" s="8">
        <v>0.1</v>
      </c>
      <c r="G7" s="29"/>
      <c r="H7" s="29"/>
    </row>
    <row r="8" spans="1:9" ht="18.75" customHeight="1" x14ac:dyDescent="0.3">
      <c r="B8" s="29"/>
      <c r="C8" s="29"/>
      <c r="D8" s="23" t="s">
        <v>4</v>
      </c>
      <c r="E8" s="24"/>
      <c r="F8" s="7">
        <v>3</v>
      </c>
      <c r="G8" s="29"/>
      <c r="H8" s="29"/>
    </row>
    <row r="9" spans="1:9" ht="26.25" customHeight="1" x14ac:dyDescent="0.3">
      <c r="B9" s="29"/>
      <c r="C9" s="29"/>
      <c r="D9" s="23" t="s">
        <v>11</v>
      </c>
      <c r="E9" s="24"/>
      <c r="F9" s="7">
        <v>12</v>
      </c>
      <c r="G9" s="29"/>
      <c r="H9" s="29"/>
    </row>
    <row r="10" spans="1:9" ht="18.75" customHeight="1" x14ac:dyDescent="0.3">
      <c r="B10" s="29"/>
      <c r="C10" s="29"/>
      <c r="D10" s="23" t="s">
        <v>12</v>
      </c>
      <c r="E10" s="24"/>
      <c r="F10" s="21">
        <v>43388</v>
      </c>
      <c r="G10" s="29"/>
      <c r="H10" s="29"/>
    </row>
    <row r="11" spans="1:9" x14ac:dyDescent="0.25">
      <c r="B11" s="29"/>
      <c r="C11" s="29"/>
      <c r="D11" s="29"/>
      <c r="E11" s="29"/>
      <c r="F11" s="29"/>
      <c r="G11" s="29"/>
      <c r="H11" s="29"/>
    </row>
    <row r="12" spans="1:9" x14ac:dyDescent="0.25">
      <c r="B12" s="23" t="s">
        <v>13</v>
      </c>
      <c r="C12" s="24"/>
      <c r="D12" s="24"/>
      <c r="E12" s="24"/>
      <c r="F12" s="27">
        <f>IF(OR(F5="",F6="",F7="",F8="",F9="",F10=""),,PMT(F7/12,F8*12,-F6))</f>
        <v>16133.593596918743</v>
      </c>
      <c r="G12" s="28"/>
      <c r="H12" s="28"/>
    </row>
    <row r="13" spans="1:9" x14ac:dyDescent="0.25">
      <c r="B13" s="23" t="s">
        <v>14</v>
      </c>
      <c r="C13" s="24"/>
      <c r="D13" s="24"/>
      <c r="E13" s="24"/>
      <c r="F13" s="27">
        <f>IF(OR(F5="",F6="",F7="",F8="",F9="",F10=""),,F12*F9*F8)</f>
        <v>580809.3694890748</v>
      </c>
      <c r="G13" s="28"/>
      <c r="H13" s="28"/>
    </row>
    <row r="14" spans="1:9" x14ac:dyDescent="0.25">
      <c r="B14" s="23" t="s">
        <v>15</v>
      </c>
      <c r="C14" s="24"/>
      <c r="D14" s="24"/>
      <c r="E14" s="24"/>
      <c r="F14" s="27">
        <f>IF(OR(F5="",F6="",F7="",F8="",F9="",F10=""),,F13-F6)</f>
        <v>80809.369489074801</v>
      </c>
      <c r="G14" s="28"/>
      <c r="H14" s="28"/>
    </row>
    <row r="15" spans="1:9" ht="18.75" x14ac:dyDescent="0.3">
      <c r="B15" s="29"/>
      <c r="C15" s="29"/>
      <c r="D15" s="29"/>
      <c r="E15" s="29"/>
      <c r="F15" s="30"/>
      <c r="G15" s="29"/>
      <c r="H15" s="29"/>
    </row>
    <row r="16" spans="1:9" ht="47.25" customHeight="1" x14ac:dyDescent="0.25">
      <c r="B16" s="23" t="s">
        <v>16</v>
      </c>
      <c r="C16" s="24"/>
      <c r="D16" s="24"/>
      <c r="E16" s="24"/>
      <c r="F16" s="24"/>
      <c r="G16" s="24"/>
      <c r="H16" s="25"/>
    </row>
    <row r="17" spans="2:11" ht="47.25" customHeight="1" x14ac:dyDescent="0.25">
      <c r="B17" s="22" t="s">
        <v>17</v>
      </c>
      <c r="C17" s="22" t="s">
        <v>18</v>
      </c>
      <c r="D17" s="22" t="s">
        <v>19</v>
      </c>
      <c r="E17" s="22" t="s">
        <v>20</v>
      </c>
      <c r="F17" s="22" t="s">
        <v>21</v>
      </c>
      <c r="G17" s="22" t="s">
        <v>22</v>
      </c>
      <c r="H17" s="22" t="s">
        <v>23</v>
      </c>
      <c r="I17" s="36"/>
    </row>
    <row r="18" spans="2:11" x14ac:dyDescent="0.25">
      <c r="B18">
        <f>IF(OR(F5="",F6="",F7="",F8="",F9="",F10=""),"",1)</f>
        <v>1</v>
      </c>
      <c r="C18" s="4">
        <f>IF(B18="","",EDATE($F$10,12/$F$9*B18))</f>
        <v>43419</v>
      </c>
      <c r="D18" s="1">
        <f>IF(B18="","",$F$6-E18)</f>
        <v>488033.07306974794</v>
      </c>
      <c r="E18" s="1">
        <f>IF(B18="","",PPMT($F$7/$F$9,$B$18,$F$8*$F$9,-$F$6))</f>
        <v>11966.926930252077</v>
      </c>
      <c r="F18" s="1">
        <f>IF(B18="","",IPMT($F$7/$F$9,B18,$F$8*$F$9,-$F$6))</f>
        <v>4166.666666666667</v>
      </c>
      <c r="G18">
        <f>IF(B18="","",-CUMPRINC($F$7/$F$9,$F$8*$F$9,$F$6,1,B18,0))</f>
        <v>11966.926930252079</v>
      </c>
      <c r="H18">
        <f>IF(B18="","",-CUMIPMT($F$7/$F$9,$F$8*$F$9,$F$6,1,B18,0))</f>
        <v>4166.6666666666642</v>
      </c>
      <c r="I18" s="37"/>
      <c r="K18" s="4"/>
    </row>
    <row r="19" spans="2:11" x14ac:dyDescent="0.25">
      <c r="B19">
        <f>IF($B18&lt;$F$8*$F$9,B18+1,"")</f>
        <v>2</v>
      </c>
      <c r="C19" s="4">
        <f>IF(B19="","",EDATE($F$10,12/$F$9*B19))</f>
        <v>43449</v>
      </c>
      <c r="D19" s="1">
        <f>IF(B19="","",D18-E19)</f>
        <v>475966.42174841044</v>
      </c>
      <c r="E19" s="1">
        <f>IF(B19="","",PPMT($F$7/$F$9,$B$18,$F$8*$F$9-B18,-D18))</f>
        <v>12066.651321337509</v>
      </c>
      <c r="F19" s="1">
        <f>IF(B19="","",IPMT($F$7/$F$9,B19,$F$8*$F$9,-$F$6))</f>
        <v>4066.9422755812329</v>
      </c>
      <c r="G19">
        <f>IF(B19="","",-CUMPRINC($F$7/$F$9,$F$8*$F$9,$F$6,1,B19,0))</f>
        <v>24033.578251589581</v>
      </c>
      <c r="H19">
        <f>IF(B19="","",-CUMIPMT($F$7/$F$9,$F$8*$F$9,$F$6,1,B19,0))</f>
        <v>8233.6089422479054</v>
      </c>
      <c r="K19" s="4"/>
    </row>
    <row r="20" spans="2:11" x14ac:dyDescent="0.25">
      <c r="B20">
        <f>IF($B19&lt;$F$8*$F$9,B19+1,"")</f>
        <v>3</v>
      </c>
      <c r="C20" s="4">
        <f>IF(B20="","",EDATE($F$10,12/$F$9*B20))</f>
        <v>43480</v>
      </c>
      <c r="D20" s="1">
        <f t="shared" ref="D20:D83" si="0">IF(B20="","",D19-E20)</f>
        <v>463799.21499939513</v>
      </c>
      <c r="E20" s="1">
        <f>IF(B20="","",PPMT($F$7/$F$9,$B$18,$F$8*$F$9-B19,-D19))</f>
        <v>12167.206749015324</v>
      </c>
      <c r="F20" s="1">
        <f>IF(B20="","",IPMT($F$7/$F$9,B20,$F$8*$F$9,-$F$6))</f>
        <v>3966.3868479034199</v>
      </c>
      <c r="G20">
        <f>IF(B20="","",-CUMPRINC($F$7/$F$9,$F$8*$F$9,$F$6,1,B20,0))</f>
        <v>36200.785000604898</v>
      </c>
      <c r="H20">
        <f>IF(B20="","",-CUMIPMT($F$7/$F$9,$F$8*$F$9,$F$6,1,B20,0))</f>
        <v>12199.995790151333</v>
      </c>
      <c r="K20" s="4"/>
    </row>
    <row r="21" spans="2:11" x14ac:dyDescent="0.25">
      <c r="B21">
        <f>IF($B20&lt;$F$8*$F$9,B20+1,"")</f>
        <v>4</v>
      </c>
      <c r="C21" s="4">
        <f>IF(B21="","",EDATE($F$10,12/$F$9*B21))</f>
        <v>43511</v>
      </c>
      <c r="D21" s="1">
        <f t="shared" si="0"/>
        <v>451530.61486080469</v>
      </c>
      <c r="E21" s="1">
        <f>IF(B21="","",PPMT($F$7/$F$9,$B$18,$F$8*$F$9-B20,-D20))</f>
        <v>12268.600138590453</v>
      </c>
      <c r="F21" s="1">
        <f>IF(B21="","",IPMT($F$7/$F$9,B21,$F$8*$F$9,-$F$6))</f>
        <v>3864.9934583282916</v>
      </c>
      <c r="G21">
        <f>IF(B21="","",-CUMPRINC($F$7/$F$9,$F$8*$F$9,$F$6,1,B21,0))</f>
        <v>48469.385139195358</v>
      </c>
      <c r="H21">
        <f>IF(B21="","",-CUMIPMT($F$7/$F$9,$F$8*$F$9,$F$6,1,B21,0))</f>
        <v>16064.989248479615</v>
      </c>
      <c r="K21" s="4"/>
    </row>
    <row r="22" spans="2:11" x14ac:dyDescent="0.25">
      <c r="B22">
        <f>IF($B21&lt;$F$8*$F$9,B21+1,"")</f>
        <v>5</v>
      </c>
      <c r="C22" s="4">
        <f>IF(B22="","",EDATE($F$10,12/$F$9*B22))</f>
        <v>43539</v>
      </c>
      <c r="D22" s="1">
        <f t="shared" si="0"/>
        <v>439159.77638772601</v>
      </c>
      <c r="E22" s="1">
        <f>IF(B22="","",PPMT($F$7/$F$9,$B$18,$F$8*$F$9-B21,-D21))</f>
        <v>12370.838473078706</v>
      </c>
      <c r="F22" s="1">
        <f>IF(B22="","",IPMT($F$7/$F$9,B22,$F$8*$F$9,-$F$6))</f>
        <v>3762.7551238400388</v>
      </c>
      <c r="G22">
        <f>IF(B22="","",-CUMPRINC($F$7/$F$9,$F$8*$F$9,$F$6,1,B22,0))</f>
        <v>60840.223612274065</v>
      </c>
      <c r="H22">
        <f>IF(B22="","",-CUMIPMT($F$7/$F$9,$F$8*$F$9,$F$6,1,B22,0))</f>
        <v>19827.744372319656</v>
      </c>
      <c r="K22" s="4"/>
    </row>
    <row r="23" spans="2:11" x14ac:dyDescent="0.25">
      <c r="B23">
        <f>IF($B22&lt;$F$8*$F$9,B22+1,"")</f>
        <v>6</v>
      </c>
      <c r="C23" s="4">
        <f>IF(B23="","",EDATE($F$10,12/$F$9*B23))</f>
        <v>43570</v>
      </c>
      <c r="D23" s="1">
        <f t="shared" si="0"/>
        <v>426685.84759403835</v>
      </c>
      <c r="E23" s="1">
        <f>IF(B23="","",PPMT($F$7/$F$9,$B$18,$F$8*$F$9-B22,-D22))</f>
        <v>12473.928793687694</v>
      </c>
      <c r="F23" s="1">
        <f>IF(B23="","",IPMT($F$7/$F$9,B23,$F$8*$F$9,-$F$6))</f>
        <v>3659.66480323105</v>
      </c>
      <c r="G23">
        <f>IF(B23="","",-CUMPRINC($F$7/$F$9,$F$8*$F$9,$F$6,1,B23,0))</f>
        <v>73314.152405961751</v>
      </c>
      <c r="H23">
        <f>IF(B23="","",-CUMIPMT($F$7/$F$9,$F$8*$F$9,$F$6,1,B23,0))</f>
        <v>23487.409175550711</v>
      </c>
      <c r="K23" s="4"/>
    </row>
    <row r="24" spans="2:11" x14ac:dyDescent="0.25">
      <c r="B24">
        <f>IF($B23&lt;$F$8*$F$9,B23+1,"")</f>
        <v>7</v>
      </c>
      <c r="C24" s="4">
        <f>IF(B24="","",EDATE($F$10,12/$F$9*B24))</f>
        <v>43600</v>
      </c>
      <c r="D24" s="1">
        <f t="shared" si="0"/>
        <v>414107.96939373657</v>
      </c>
      <c r="E24" s="1">
        <f>IF(B24="","",PPMT($F$7/$F$9,$B$18,$F$8*$F$9-B23,-D23))</f>
        <v>12577.878200301764</v>
      </c>
      <c r="F24" s="1">
        <f>IF(B24="","",IPMT($F$7/$F$9,B24,$F$8*$F$9,-$F$6))</f>
        <v>3555.7153966169849</v>
      </c>
      <c r="G24">
        <f>IF(B24="","",-CUMPRINC($F$7/$F$9,$F$8*$F$9,$F$6,1,B24,0))</f>
        <v>85892.030606263506</v>
      </c>
      <c r="H24">
        <f>IF(B24="","",-CUMIPMT($F$7/$F$9,$F$8*$F$9,$F$6,1,B24,0))</f>
        <v>27043.124572167697</v>
      </c>
      <c r="K24" s="4"/>
    </row>
    <row r="25" spans="2:11" x14ac:dyDescent="0.25">
      <c r="B25">
        <f>IF($B24&lt;$F$8*$F$9,B24+1,"")</f>
        <v>8</v>
      </c>
      <c r="C25" s="4">
        <f>IF(B25="","",EDATE($F$10,12/$F$9*B25))</f>
        <v>43631</v>
      </c>
      <c r="D25" s="1">
        <f t="shared" si="0"/>
        <v>401425.27554176562</v>
      </c>
      <c r="E25" s="1">
        <f>IF(B25="","",PPMT($F$7/$F$9,$B$18,$F$8*$F$9-B24,-D24))</f>
        <v>12682.693851970942</v>
      </c>
      <c r="F25" s="1">
        <f>IF(B25="","",IPMT($F$7/$F$9,B25,$F$8*$F$9,-$F$6))</f>
        <v>3450.8997449478038</v>
      </c>
      <c r="G25">
        <f>IF(B25="","",-CUMPRINC($F$7/$F$9,$F$8*$F$9,$F$6,1,B25,0))</f>
        <v>98574.724458234428</v>
      </c>
      <c r="H25">
        <f>IF(B25="","",-CUMIPMT($F$7/$F$9,$F$8*$F$9,$F$6,1,B25,0))</f>
        <v>30494.024317115516</v>
      </c>
      <c r="K25" s="4"/>
    </row>
    <row r="26" spans="2:11" x14ac:dyDescent="0.25">
      <c r="B26">
        <f>IF($B25&lt;$F$8*$F$9,B25+1,"")</f>
        <v>9</v>
      </c>
      <c r="C26" s="4">
        <f>IF(B26="","",EDATE($F$10,12/$F$9*B26))</f>
        <v>43661</v>
      </c>
      <c r="D26" s="1">
        <f t="shared" si="0"/>
        <v>388636.89257436158</v>
      </c>
      <c r="E26" s="1">
        <f>IF(B26="","",PPMT($F$7/$F$9,$B$18,$F$8*$F$9-B25,-D25))</f>
        <v>12788.382967404033</v>
      </c>
      <c r="F26" s="1">
        <f>IF(B26="","",IPMT($F$7/$F$9,B26,$F$8*$F$9,-$F$6))</f>
        <v>3345.2106295147123</v>
      </c>
      <c r="G26">
        <f>IF(B26="","",-CUMPRINC($F$7/$F$9,$F$8*$F$9,$F$6,1,B26,0))</f>
        <v>111363.10742563847</v>
      </c>
      <c r="H26">
        <f>IF(B26="","",-CUMIPMT($F$7/$F$9,$F$8*$F$9,$F$6,1,B26,0))</f>
        <v>33839.234946630226</v>
      </c>
      <c r="K26" s="4"/>
    </row>
    <row r="27" spans="2:11" x14ac:dyDescent="0.25">
      <c r="B27">
        <f>IF($B26&lt;$F$8*$F$9,B26+1,"")</f>
        <v>10</v>
      </c>
      <c r="C27" s="4">
        <f>IF(B27="","",EDATE($F$10,12/$F$9*B27))</f>
        <v>43692</v>
      </c>
      <c r="D27" s="1">
        <f t="shared" si="0"/>
        <v>375741.93974889582</v>
      </c>
      <c r="E27" s="1">
        <f>IF(B27="","",PPMT($F$7/$F$9,$B$18,$F$8*$F$9-B26,-D26))</f>
        <v>12894.952825465734</v>
      </c>
      <c r="F27" s="1">
        <f>IF(B27="","",IPMT($F$7/$F$9,B27,$F$8*$F$9,-$F$6))</f>
        <v>3238.6407714530123</v>
      </c>
      <c r="G27">
        <f>IF(B27="","",-CUMPRINC($F$7/$F$9,$F$8*$F$9,$F$6,1,B27,0))</f>
        <v>124258.06025110422</v>
      </c>
      <c r="H27">
        <f>IF(B27="","",-CUMIPMT($F$7/$F$9,$F$8*$F$9,$F$6,1,B27,0))</f>
        <v>37077.875718083218</v>
      </c>
      <c r="K27" s="4"/>
    </row>
    <row r="28" spans="2:11" x14ac:dyDescent="0.25">
      <c r="B28">
        <f>IF($B27&lt;$F$8*$F$9,B27+1,"")</f>
        <v>11</v>
      </c>
      <c r="C28" s="4">
        <f>IF(B28="","",EDATE($F$10,12/$F$9*B28))</f>
        <v>43723</v>
      </c>
      <c r="D28" s="1">
        <f t="shared" si="0"/>
        <v>362739.5289832179</v>
      </c>
      <c r="E28" s="1">
        <f>IF(B28="","",PPMT($F$7/$F$9,$B$18,$F$8*$F$9-B27,-D27))</f>
        <v>13002.410765677947</v>
      </c>
      <c r="F28" s="1">
        <f>IF(B28="","",IPMT($F$7/$F$9,B28,$F$8*$F$9,-$F$6))</f>
        <v>3131.1828312407979</v>
      </c>
      <c r="G28">
        <f>IF(B28="","",-CUMPRINC($F$7/$F$9,$F$8*$F$9,$F$6,1,B28,0))</f>
        <v>137260.47101678213</v>
      </c>
      <c r="H28">
        <f>IF(B28="","",-CUMIPMT($F$7/$F$9,$F$8*$F$9,$F$6,1,B28,0))</f>
        <v>40209.058549324051</v>
      </c>
      <c r="K28" s="4"/>
    </row>
    <row r="29" spans="2:11" x14ac:dyDescent="0.25">
      <c r="B29">
        <f>IF($B28&lt;$F$8*$F$9,B28+1,"")</f>
        <v>12</v>
      </c>
      <c r="C29" s="4">
        <f>IF(B29="","",EDATE($F$10,12/$F$9*B29))</f>
        <v>43753</v>
      </c>
      <c r="D29" s="1">
        <f t="shared" si="0"/>
        <v>349628.76479449263</v>
      </c>
      <c r="E29" s="1">
        <f>IF(B29="","",PPMT($F$7/$F$9,$B$18,$F$8*$F$9-B28,-D28))</f>
        <v>13110.764188725263</v>
      </c>
      <c r="F29" s="1">
        <f>IF(B29="","",IPMT($F$7/$F$9,B29,$F$8*$F$9,-$F$6))</f>
        <v>3022.8294081934819</v>
      </c>
      <c r="G29">
        <f>IF(B29="","",-CUMPRINC($F$7/$F$9,$F$8*$F$9,$F$6,1,B29,0))</f>
        <v>150371.2352055074</v>
      </c>
      <c r="H29">
        <f>IF(B29="","",-CUMIPMT($F$7/$F$9,$F$8*$F$9,$F$6,1,B29,0))</f>
        <v>43231.887957517523</v>
      </c>
      <c r="K29" s="4"/>
    </row>
    <row r="30" spans="2:11" x14ac:dyDescent="0.25">
      <c r="B30">
        <f>IF($B29&lt;$F$8*$F$9,B29+1,"")</f>
        <v>13</v>
      </c>
      <c r="C30" s="4">
        <f>IF(B30="","",EDATE($F$10,12/$F$9*B30))</f>
        <v>43784</v>
      </c>
      <c r="D30" s="1">
        <f t="shared" si="0"/>
        <v>336408.74423752801</v>
      </c>
      <c r="E30" s="1">
        <f>IF(B30="","",PPMT($F$7/$F$9,$B$18,$F$8*$F$9-B29,-D29))</f>
        <v>13220.020556964642</v>
      </c>
      <c r="F30" s="1">
        <f>IF(B30="","",IPMT($F$7/$F$9,B30,$F$8*$F$9,-$F$6))</f>
        <v>2913.5730399541048</v>
      </c>
      <c r="G30">
        <f>IF(B30="","",-CUMPRINC($F$7/$F$9,$F$8*$F$9,$F$6,1,B30,0))</f>
        <v>163591.25576247205</v>
      </c>
      <c r="H30">
        <f>IF(B30="","",-CUMIPMT($F$7/$F$9,$F$8*$F$9,$F$6,1,B30,0))</f>
        <v>46145.460997471615</v>
      </c>
      <c r="K30" s="4"/>
    </row>
    <row r="31" spans="2:11" x14ac:dyDescent="0.25">
      <c r="B31">
        <f>IF($B30&lt;$F$8*$F$9,B30+1,"")</f>
        <v>14</v>
      </c>
      <c r="C31" s="4">
        <f>IF(B31="","",EDATE($F$10,12/$F$9*B31))</f>
        <v>43814</v>
      </c>
      <c r="D31" s="1">
        <f t="shared" si="0"/>
        <v>323078.55684258864</v>
      </c>
      <c r="E31" s="1">
        <f>IF(B31="","",PPMT($F$7/$F$9,$B$18,$F$8*$F$9-B30,-D30))</f>
        <v>13330.187394939345</v>
      </c>
      <c r="F31" s="1">
        <f>IF(B31="","",IPMT($F$7/$F$9,B31,$F$8*$F$9,-$F$6))</f>
        <v>2803.4062019793996</v>
      </c>
      <c r="G31">
        <f>IF(B31="","",-CUMPRINC($F$7/$F$9,$F$8*$F$9,$F$6,1,B31,0))</f>
        <v>176921.44315741136</v>
      </c>
      <c r="H31">
        <f>IF(B31="","",-CUMIPMT($F$7/$F$9,$F$8*$F$9,$F$6,1,B31,0))</f>
        <v>48948.867199451051</v>
      </c>
      <c r="K31" s="4"/>
    </row>
    <row r="32" spans="2:11" x14ac:dyDescent="0.25">
      <c r="B32">
        <f>IF($B31&lt;$F$8*$F$9,B31+1,"")</f>
        <v>15</v>
      </c>
      <c r="C32" s="4">
        <f>IF(B32="","",EDATE($F$10,12/$F$9*B32))</f>
        <v>43845</v>
      </c>
      <c r="D32" s="1">
        <f t="shared" si="0"/>
        <v>309637.28455269145</v>
      </c>
      <c r="E32" s="1">
        <f>IF(B32="","",PPMT($F$7/$F$9,$B$18,$F$8*$F$9-B31,-D31))</f>
        <v>13441.272289897175</v>
      </c>
      <c r="F32" s="1">
        <f>IF(B32="","",IPMT($F$7/$F$9,B32,$F$8*$F$9,-$F$6))</f>
        <v>2692.3213070215716</v>
      </c>
      <c r="G32">
        <f>IF(B32="","",-CUMPRINC($F$7/$F$9,$F$8*$F$9,$F$6,1,B32,0))</f>
        <v>190362.71544730855</v>
      </c>
      <c r="H32">
        <f>IF(B32="","",-CUMIPMT($F$7/$F$9,$F$8*$F$9,$F$6,1,B32,0))</f>
        <v>51641.188506472594</v>
      </c>
      <c r="K32" s="4"/>
    </row>
    <row r="33" spans="2:11" x14ac:dyDescent="0.25">
      <c r="B33">
        <f>IF($B32&lt;$F$8*$F$9,B32+1,"")</f>
        <v>16</v>
      </c>
      <c r="C33" s="4">
        <f>IF(B33="","",EDATE($F$10,12/$F$9*B33))</f>
        <v>43876</v>
      </c>
      <c r="D33" s="1">
        <f t="shared" si="0"/>
        <v>296084.00166037848</v>
      </c>
      <c r="E33" s="1">
        <f>IF(B33="","",PPMT($F$7/$F$9,$B$18,$F$8*$F$9-B32,-D32))</f>
        <v>13553.282892312982</v>
      </c>
      <c r="F33" s="1">
        <f>IF(B33="","",IPMT($F$7/$F$9,B33,$F$8*$F$9,-$F$6))</f>
        <v>2580.3107046057617</v>
      </c>
      <c r="G33">
        <f>IF(B33="","",-CUMPRINC($F$7/$F$9,$F$8*$F$9,$F$6,1,B33,0))</f>
        <v>203915.99833962155</v>
      </c>
      <c r="H33">
        <f>IF(B33="","",-CUMIPMT($F$7/$F$9,$F$8*$F$9,$F$6,1,B33,0))</f>
        <v>54221.499211078335</v>
      </c>
      <c r="K33" s="4"/>
    </row>
    <row r="34" spans="2:11" x14ac:dyDescent="0.25">
      <c r="B34">
        <f>IF($B33&lt;$F$8*$F$9,B33+1,"")</f>
        <v>17</v>
      </c>
      <c r="C34" s="4">
        <f>IF(B34="","",EDATE($F$10,12/$F$9*B34))</f>
        <v>43905</v>
      </c>
      <c r="D34" s="1">
        <f t="shared" si="0"/>
        <v>282417.77474396286</v>
      </c>
      <c r="E34" s="1">
        <f>IF(B34="","",PPMT($F$7/$F$9,$B$18,$F$8*$F$9-B33,-D33))</f>
        <v>13666.22691641559</v>
      </c>
      <c r="F34" s="1">
        <f>IF(B34="","",IPMT($F$7/$F$9,B34,$F$8*$F$9,-$F$6))</f>
        <v>2467.3666805031539</v>
      </c>
      <c r="G34">
        <f>IF(B34="","",-CUMPRINC($F$7/$F$9,$F$8*$F$9,$F$6,1,B34,0))</f>
        <v>217582.22525603714</v>
      </c>
      <c r="H34">
        <f>IF(B34="","",-CUMIPMT($F$7/$F$9,$F$8*$F$9,$F$6,1,B34,0))</f>
        <v>56688.865891581518</v>
      </c>
      <c r="K34" s="4"/>
    </row>
    <row r="35" spans="2:11" x14ac:dyDescent="0.25">
      <c r="B35">
        <f>IF($B34&lt;$F$8*$F$9,B34+1,"")</f>
        <v>18</v>
      </c>
      <c r="C35" s="4">
        <f>IF(B35="","",EDATE($F$10,12/$F$9*B35))</f>
        <v>43936</v>
      </c>
      <c r="D35" s="1">
        <f t="shared" si="0"/>
        <v>268637.66260324378</v>
      </c>
      <c r="E35" s="1">
        <f>IF(B35="","",PPMT($F$7/$F$9,$B$18,$F$8*$F$9-B34,-D34))</f>
        <v>13780.112140719053</v>
      </c>
      <c r="F35" s="1">
        <f>IF(B35="","",IPMT($F$7/$F$9,B35,$F$8*$F$9,-$F$6))</f>
        <v>2353.48145619969</v>
      </c>
      <c r="G35">
        <f>IF(B35="","",-CUMPRINC($F$7/$F$9,$F$8*$F$9,$F$6,1,B35,0))</f>
        <v>231362.33739675616</v>
      </c>
      <c r="H35">
        <f>IF(B35="","",-CUMIPMT($F$7/$F$9,$F$8*$F$9,$F$6,1,B35,0))</f>
        <v>59042.347347781237</v>
      </c>
      <c r="K35" s="4"/>
    </row>
    <row r="36" spans="2:11" x14ac:dyDescent="0.25">
      <c r="B36">
        <f>IF($B35&lt;$F$8*$F$9,B35+1,"")</f>
        <v>19</v>
      </c>
      <c r="C36" s="4">
        <f>IF(B36="","",EDATE($F$10,12/$F$9*B36))</f>
        <v>43966</v>
      </c>
      <c r="D36" s="1">
        <f t="shared" si="0"/>
        <v>254742.7161946854</v>
      </c>
      <c r="E36" s="1">
        <f>IF(B36="","",PPMT($F$7/$F$9,$B$18,$F$8*$F$9-B35,-D35))</f>
        <v>13894.946408558377</v>
      </c>
      <c r="F36" s="1">
        <f>IF(B36="","",IPMT($F$7/$F$9,B36,$F$8*$F$9,-$F$6))</f>
        <v>2238.6471883603649</v>
      </c>
      <c r="G36">
        <f>IF(B36="","",-CUMPRINC($F$7/$F$9,$F$8*$F$9,$F$6,1,B36,0))</f>
        <v>245257.28380531454</v>
      </c>
      <c r="H36">
        <f>IF(B36="","",-CUMIPMT($F$7/$F$9,$F$8*$F$9,$F$6,1,B36,0))</f>
        <v>61280.994536141603</v>
      </c>
      <c r="K36" s="4"/>
    </row>
    <row r="37" spans="2:11" x14ac:dyDescent="0.25">
      <c r="B37">
        <f>IF($B36&lt;$F$8*$F$9,B36+1,"")</f>
        <v>20</v>
      </c>
      <c r="C37" s="4">
        <f>IF(B37="","",EDATE($F$10,12/$F$9*B37))</f>
        <v>43997</v>
      </c>
      <c r="D37" s="1">
        <f t="shared" si="0"/>
        <v>240731.97856605571</v>
      </c>
      <c r="E37" s="1">
        <f>IF(B37="","",PPMT($F$7/$F$9,$B$18,$F$8*$F$9-B36,-D36))</f>
        <v>14010.737628629699</v>
      </c>
      <c r="F37" s="1">
        <f>IF(B37="","",IPMT($F$7/$F$9,B37,$F$8*$F$9,-$F$6))</f>
        <v>2122.855968289045</v>
      </c>
      <c r="G37">
        <f>IF(B37="","",-CUMPRINC($F$7/$F$9,$F$8*$F$9,$F$6,1,B37,0))</f>
        <v>259268.02143394429</v>
      </c>
      <c r="H37">
        <f>IF(B37="","",-CUMIPMT($F$7/$F$9,$F$8*$F$9,$F$6,1,B37,0))</f>
        <v>63403.850504430593</v>
      </c>
      <c r="K37" s="4"/>
    </row>
    <row r="38" spans="2:11" x14ac:dyDescent="0.25">
      <c r="B38">
        <f>IF($B37&lt;$F$8*$F$9,B37+1,"")</f>
        <v>21</v>
      </c>
      <c r="C38" s="4">
        <f>IF(B38="","",EDATE($F$10,12/$F$9*B38))</f>
        <v>44027</v>
      </c>
      <c r="D38" s="1">
        <f t="shared" si="0"/>
        <v>226604.48479052077</v>
      </c>
      <c r="E38" s="1">
        <f>IF(B38="","",PPMT($F$7/$F$9,$B$18,$F$8*$F$9-B37,-D37))</f>
        <v>14127.493775534946</v>
      </c>
      <c r="F38" s="1">
        <f>IF(B38="","",IPMT($F$7/$F$9,B38,$F$8*$F$9,-$F$6))</f>
        <v>2006.0998213837975</v>
      </c>
      <c r="G38">
        <f>IF(B38="","",-CUMPRINC($F$7/$F$9,$F$8*$F$9,$F$6,1,B38,0))</f>
        <v>273395.5152094792</v>
      </c>
      <c r="H38">
        <f>IF(B38="","",-CUMIPMT($F$7/$F$9,$F$8*$F$9,$F$6,1,B38,0))</f>
        <v>65409.950325814425</v>
      </c>
      <c r="K38" s="4"/>
    </row>
    <row r="39" spans="2:11" x14ac:dyDescent="0.25">
      <c r="B39">
        <f>IF($B38&lt;$F$8*$F$9,B38+1,"")</f>
        <v>22</v>
      </c>
      <c r="C39" s="4">
        <f>IF(B39="","",EDATE($F$10,12/$F$9*B39))</f>
        <v>44058</v>
      </c>
      <c r="D39" s="1">
        <f t="shared" si="0"/>
        <v>212359.26190018971</v>
      </c>
      <c r="E39" s="1">
        <f>IF(B39="","",PPMT($F$7/$F$9,$B$18,$F$8*$F$9-B38,-D38))</f>
        <v>14245.22289033107</v>
      </c>
      <c r="F39" s="1">
        <f>IF(B39="","",IPMT($F$7/$F$9,B39,$F$8*$F$9,-$F$6))</f>
        <v>1888.3707065876731</v>
      </c>
      <c r="G39">
        <f>IF(B39="","",-CUMPRINC($F$7/$F$9,$F$8*$F$9,$F$6,1,B39,0))</f>
        <v>287640.73809981026</v>
      </c>
      <c r="H39">
        <f>IF(B39="","",-CUMIPMT($F$7/$F$9,$F$8*$F$9,$F$6,1,B39,0))</f>
        <v>67298.321032402106</v>
      </c>
      <c r="K39" s="4"/>
    </row>
    <row r="40" spans="2:11" x14ac:dyDescent="0.25">
      <c r="B40">
        <f>IF($B39&lt;$F$8*$F$9,B39+1,"")</f>
        <v>23</v>
      </c>
      <c r="C40" s="4">
        <f>IF(B40="","",EDATE($F$10,12/$F$9*B40))</f>
        <v>44089</v>
      </c>
      <c r="D40" s="1">
        <f t="shared" si="0"/>
        <v>197995.32881910587</v>
      </c>
      <c r="E40" s="1">
        <f>IF(B40="","",PPMT($F$7/$F$9,$B$18,$F$8*$F$9-B39,-D39))</f>
        <v>14363.933081083831</v>
      </c>
      <c r="F40" s="1">
        <f>IF(B40="","",IPMT($F$7/$F$9,B40,$F$8*$F$9,-$F$6))</f>
        <v>1769.6605158349139</v>
      </c>
      <c r="G40">
        <f>IF(B40="","",-CUMPRINC($F$7/$F$9,$F$8*$F$9,$F$6,1,B40,0))</f>
        <v>302004.67118089407</v>
      </c>
      <c r="H40">
        <f>IF(B40="","",-CUMIPMT($F$7/$F$9,$F$8*$F$9,$F$6,1,B40,0))</f>
        <v>69067.981548237032</v>
      </c>
      <c r="K40" s="4"/>
    </row>
    <row r="41" spans="2:11" x14ac:dyDescent="0.25">
      <c r="B41">
        <f>IF($B40&lt;$F$8*$F$9,B40+1,"")</f>
        <v>24</v>
      </c>
      <c r="C41" s="4">
        <f>IF(B41="","",EDATE($F$10,12/$F$9*B41))</f>
        <v>44119</v>
      </c>
      <c r="D41" s="1">
        <f t="shared" si="0"/>
        <v>183511.69629567966</v>
      </c>
      <c r="E41" s="1">
        <f>IF(B41="","",PPMT($F$7/$F$9,$B$18,$F$8*$F$9-B40,-D40))</f>
        <v>14483.632523426195</v>
      </c>
      <c r="F41" s="1">
        <f>IF(B41="","",IPMT($F$7/$F$9,B41,$F$8*$F$9,-$F$6))</f>
        <v>1649.9610734925488</v>
      </c>
      <c r="G41">
        <f>IF(B41="","",-CUMPRINC($F$7/$F$9,$F$8*$F$9,$F$6,1,B41,0))</f>
        <v>316488.30370432022</v>
      </c>
      <c r="H41">
        <f>IF(B41="","",-CUMIPMT($F$7/$F$9,$F$8*$F$9,$F$6,1,B41,0))</f>
        <v>70717.942621729628</v>
      </c>
      <c r="K41" s="4"/>
    </row>
    <row r="42" spans="2:11" x14ac:dyDescent="0.25">
      <c r="B42">
        <f>IF($B41&lt;$F$8*$F$9,B41+1,"")</f>
        <v>25</v>
      </c>
      <c r="C42" s="4">
        <f>IF(B42="","",EDATE($F$10,12/$F$9*B42))</f>
        <v>44150</v>
      </c>
      <c r="D42" s="1">
        <f t="shared" si="0"/>
        <v>168907.36683455826</v>
      </c>
      <c r="E42" s="1">
        <f>IF(B42="","",PPMT($F$7/$F$9,$B$18,$F$8*$F$9-B41,-D41))</f>
        <v>14604.329461121411</v>
      </c>
      <c r="F42" s="1">
        <f>IF(B42="","",IPMT($F$7/$F$9,B42,$F$8*$F$9,-$F$6))</f>
        <v>1529.2641357973305</v>
      </c>
      <c r="G42">
        <f>IF(B42="","",-CUMPRINC($F$7/$F$9,$F$8*$F$9,$F$6,1,B42,0))</f>
        <v>331092.63316544174</v>
      </c>
      <c r="H42">
        <f>IF(B42="","",-CUMIPMT($F$7/$F$9,$F$8*$F$9,$F$6,1,B42,0))</f>
        <v>72247.206757526845</v>
      </c>
      <c r="K42" s="4"/>
    </row>
    <row r="43" spans="2:11" x14ac:dyDescent="0.25">
      <c r="B43">
        <f>IF($B42&lt;$F$8*$F$9,B42+1,"")</f>
        <v>26</v>
      </c>
      <c r="C43" s="4">
        <f>IF(B43="","",EDATE($F$10,12/$F$9*B43))</f>
        <v>44180</v>
      </c>
      <c r="D43" s="1">
        <f t="shared" si="0"/>
        <v>154181.33462792751</v>
      </c>
      <c r="E43" s="1">
        <f>IF(B43="","",PPMT($F$7/$F$9,$B$18,$F$8*$F$9-B42,-D42))</f>
        <v>14726.032206630756</v>
      </c>
      <c r="F43" s="1">
        <f>IF(B43="","",IPMT($F$7/$F$9,B43,$F$8*$F$9,-$F$6))</f>
        <v>1407.5613902879854</v>
      </c>
      <c r="G43">
        <f>IF(B43="","",-CUMPRINC($F$7/$F$9,$F$8*$F$9,$F$6,1,B43,0))</f>
        <v>345818.66537207249</v>
      </c>
      <c r="H43">
        <f>IF(B43="","",-CUMIPMT($F$7/$F$9,$F$8*$F$9,$F$6,1,B43,0))</f>
        <v>73654.768147814844</v>
      </c>
      <c r="K43" s="4"/>
    </row>
    <row r="44" spans="2:11" x14ac:dyDescent="0.25">
      <c r="B44">
        <f>IF($B43&lt;$F$8*$F$9,B43+1,"")</f>
        <v>27</v>
      </c>
      <c r="C44" s="4">
        <f>IF(B44="","",EDATE($F$10,12/$F$9*B44))</f>
        <v>44211</v>
      </c>
      <c r="D44" s="1">
        <f t="shared" si="0"/>
        <v>139332.5854862415</v>
      </c>
      <c r="E44" s="1">
        <f>IF(B44="","",PPMT($F$7/$F$9,$B$18,$F$8*$F$9-B43,-D43))</f>
        <v>14848.749141686012</v>
      </c>
      <c r="F44" s="1">
        <f>IF(B44="","",IPMT($F$7/$F$9,B44,$F$8*$F$9,-$F$6))</f>
        <v>1284.8444552327292</v>
      </c>
      <c r="G44">
        <f>IF(B44="","",-CUMPRINC($F$7/$F$9,$F$8*$F$9,$F$6,1,B44,0))</f>
        <v>360667.41451375844</v>
      </c>
      <c r="H44">
        <f>IF(B44="","",-CUMIPMT($F$7/$F$9,$F$8*$F$9,$F$6,1,B44,0))</f>
        <v>74939.61260304763</v>
      </c>
      <c r="K44" s="4"/>
    </row>
    <row r="45" spans="2:11" x14ac:dyDescent="0.25">
      <c r="B45">
        <f>IF($B44&lt;$F$8*$F$9,B44+1,"")</f>
        <v>28</v>
      </c>
      <c r="C45" s="4">
        <f>IF(B45="","",EDATE($F$10,12/$F$9*B45))</f>
        <v>44242</v>
      </c>
      <c r="D45" s="1">
        <f t="shared" si="0"/>
        <v>124360.09676837477</v>
      </c>
      <c r="E45" s="1">
        <f>IF(B45="","",PPMT($F$7/$F$9,$B$18,$F$8*$F$9-B44,-D44))</f>
        <v>14972.488717866732</v>
      </c>
      <c r="F45" s="1">
        <f>IF(B45="","",IPMT($F$7/$F$9,B45,$F$8*$F$9,-$F$6))</f>
        <v>1161.1048790520124</v>
      </c>
      <c r="G45">
        <f>IF(B45="","",-CUMPRINC($F$7/$F$9,$F$8*$F$9,$F$6,1,B45,0))</f>
        <v>375639.90323162521</v>
      </c>
      <c r="H45">
        <f>IF(B45="","",-CUMIPMT($F$7/$F$9,$F$8*$F$9,$F$6,1,B45,0))</f>
        <v>76100.717482099601</v>
      </c>
      <c r="K45" s="4"/>
    </row>
    <row r="46" spans="2:11" x14ac:dyDescent="0.25">
      <c r="B46">
        <f>IF($B45&lt;$F$8*$F$9,B45+1,"")</f>
        <v>29</v>
      </c>
      <c r="C46" s="4">
        <f>IF(B46="","",EDATE($F$10,12/$F$9*B46))</f>
        <v>44270</v>
      </c>
      <c r="D46" s="1">
        <f t="shared" si="0"/>
        <v>109262.83731119249</v>
      </c>
      <c r="E46" s="1">
        <f>IF(B46="","",PPMT($F$7/$F$9,$B$18,$F$8*$F$9-B45,-D45))</f>
        <v>15097.25945718229</v>
      </c>
      <c r="F46" s="1">
        <f>IF(B46="","",IPMT($F$7/$F$9,B46,$F$8*$F$9,-$F$6))</f>
        <v>1036.3341397364561</v>
      </c>
      <c r="G46">
        <f>IF(B46="","",-CUMPRINC($F$7/$F$9,$F$8*$F$9,$F$6,1,B46,0))</f>
        <v>390737.16268880747</v>
      </c>
      <c r="H46">
        <f>IF(B46="","",-CUMIPMT($F$7/$F$9,$F$8*$F$9,$F$6,1,B46,0))</f>
        <v>77137.051621836086</v>
      </c>
      <c r="K46" s="4"/>
    </row>
    <row r="47" spans="2:11" x14ac:dyDescent="0.25">
      <c r="B47">
        <f>IF($B46&lt;$F$8*$F$9,B46+1,"")</f>
        <v>30</v>
      </c>
      <c r="C47" s="4">
        <f>IF(B47="","",EDATE($F$10,12/$F$9*B47))</f>
        <v>44301</v>
      </c>
      <c r="D47" s="1">
        <f t="shared" si="0"/>
        <v>94039.767358533674</v>
      </c>
      <c r="E47" s="1">
        <f>IF(B47="","",PPMT($F$7/$F$9,$B$18,$F$8*$F$9-B46,-D46))</f>
        <v>15223.069952658809</v>
      </c>
      <c r="F47" s="1">
        <f>IF(B47="","",IPMT($F$7/$F$9,B47,$F$8*$F$9,-$F$6))</f>
        <v>910.5236442599371</v>
      </c>
      <c r="G47">
        <f>IF(B47="","",-CUMPRINC($F$7/$F$9,$F$8*$F$9,$F$6,1,B47,0))</f>
        <v>405960.23264146625</v>
      </c>
      <c r="H47">
        <f>IF(B47="","",-CUMIPMT($F$7/$F$9,$F$8*$F$9,$F$6,1,B47,0))</f>
        <v>78047.575266096042</v>
      </c>
      <c r="K47" s="4"/>
    </row>
    <row r="48" spans="2:11" x14ac:dyDescent="0.25">
      <c r="B48">
        <f>IF($B47&lt;$F$8*$F$9,B47+1,"")</f>
        <v>31</v>
      </c>
      <c r="C48" s="4">
        <f>IF(B48="","",EDATE($F$10,12/$F$9*B48))</f>
        <v>44331</v>
      </c>
      <c r="D48" s="1">
        <f t="shared" si="0"/>
        <v>78689.838489602713</v>
      </c>
      <c r="E48" s="1">
        <f>IF(B48="","",PPMT($F$7/$F$9,$B$18,$F$8*$F$9-B47,-D47))</f>
        <v>15349.928868930965</v>
      </c>
      <c r="F48" s="1">
        <f>IF(B48="","",IPMT($F$7/$F$9,B48,$F$8*$F$9,-$F$6))</f>
        <v>783.66472798778045</v>
      </c>
      <c r="G48">
        <f>IF(B48="","",-CUMPRINC($F$7/$F$9,$F$8*$F$9,$F$6,1,B48,0))</f>
        <v>421310.16151039733</v>
      </c>
      <c r="H48">
        <f>IF(B48="","",-CUMIPMT($F$7/$F$9,$F$8*$F$9,$F$6,1,B48,0))</f>
        <v>78831.239994083706</v>
      </c>
      <c r="K48" s="4"/>
    </row>
    <row r="49" spans="2:11" x14ac:dyDescent="0.25">
      <c r="B49">
        <f>IF($B48&lt;$F$8*$F$9,B48+1,"")</f>
        <v>32</v>
      </c>
      <c r="C49" s="4">
        <f>IF(B49="","",EDATE($F$10,12/$F$9*B49))</f>
        <v>44362</v>
      </c>
      <c r="D49" s="1">
        <f t="shared" si="0"/>
        <v>63211.993546763995</v>
      </c>
      <c r="E49" s="1">
        <f>IF(B49="","",PPMT($F$7/$F$9,$B$18,$F$8*$F$9-B48,-D48))</f>
        <v>15477.844942838719</v>
      </c>
      <c r="F49" s="1">
        <f>IF(B49="","",IPMT($F$7/$F$9,B49,$F$8*$F$9,-$F$6))</f>
        <v>655.74865408002256</v>
      </c>
      <c r="G49">
        <f>IF(B49="","",-CUMPRINC($F$7/$F$9,$F$8*$F$9,$F$6,1,B49,0))</f>
        <v>436788.00645323598</v>
      </c>
      <c r="H49">
        <f>IF(B49="","",-CUMIPMT($F$7/$F$9,$F$8*$F$9,$F$6,1,B49,0))</f>
        <v>79486.988648163795</v>
      </c>
      <c r="K49" s="4"/>
    </row>
    <row r="50" spans="2:11" x14ac:dyDescent="0.25">
      <c r="B50">
        <f>IF($B49&lt;$F$8*$F$9,B49+1,"")</f>
        <v>33</v>
      </c>
      <c r="C50" s="4">
        <f>IF(B50="","",EDATE($F$10,12/$F$9*B50))</f>
        <v>44392</v>
      </c>
      <c r="D50" s="1">
        <f t="shared" si="0"/>
        <v>47605.16656273495</v>
      </c>
      <c r="E50" s="1">
        <f>IF(B50="","",PPMT($F$7/$F$9,$B$18,$F$8*$F$9-B49,-D49))</f>
        <v>15606.826984029045</v>
      </c>
      <c r="F50" s="1">
        <f>IF(B50="","",IPMT($F$7/$F$9,B50,$F$8*$F$9,-$F$6))</f>
        <v>526.76661288969979</v>
      </c>
      <c r="G50">
        <f>IF(B50="","",-CUMPRINC($F$7/$F$9,$F$8*$F$9,$F$6,1,B50,0))</f>
        <v>452394.83343726496</v>
      </c>
      <c r="H50">
        <f>IF(B50="","",-CUMIPMT($F$7/$F$9,$F$8*$F$9,$F$6,1,B50,0))</f>
        <v>80013.755261053622</v>
      </c>
      <c r="K50" s="4"/>
    </row>
    <row r="51" spans="2:11" x14ac:dyDescent="0.25">
      <c r="B51">
        <f>IF($B50&lt;$F$8*$F$9,B50+1,"")</f>
        <v>34</v>
      </c>
      <c r="C51" s="4">
        <f>IF(B51="","",EDATE($F$10,12/$F$9*B51))</f>
        <v>44423</v>
      </c>
      <c r="D51" s="1">
        <f t="shared" si="0"/>
        <v>31868.28268717233</v>
      </c>
      <c r="E51" s="1">
        <f>IF(B51="","",PPMT($F$7/$F$9,$B$18,$F$8*$F$9-B50,-D50))</f>
        <v>15736.88387556262</v>
      </c>
      <c r="F51" s="1">
        <f>IF(B51="","",IPMT($F$7/$F$9,B51,$F$8*$F$9,-$F$6))</f>
        <v>396.70972135612453</v>
      </c>
      <c r="G51">
        <f>IF(B51="","",-CUMPRINC($F$7/$F$9,$F$8*$F$9,$F$6,1,B51,0))</f>
        <v>468131.71731282759</v>
      </c>
      <c r="H51">
        <f>IF(B51="","",-CUMIPMT($F$7/$F$9,$F$8*$F$9,$F$6,1,B51,0))</f>
        <v>80410.464982409729</v>
      </c>
      <c r="K51" s="4"/>
    </row>
    <row r="52" spans="2:11" x14ac:dyDescent="0.25">
      <c r="B52">
        <f>IF($B51&lt;$F$8*$F$9,B51+1,"")</f>
        <v>35</v>
      </c>
      <c r="C52" s="4">
        <f>IF(B52="","",EDATE($F$10,12/$F$9*B52))</f>
        <v>44454</v>
      </c>
      <c r="D52" s="1">
        <f t="shared" si="0"/>
        <v>16000.258112646688</v>
      </c>
      <c r="E52" s="1">
        <f>IF(B52="","",PPMT($F$7/$F$9,$B$18,$F$8*$F$9-B51,-D51))</f>
        <v>15868.024574525642</v>
      </c>
      <c r="F52" s="1">
        <f>IF(B52="","",IPMT($F$7/$F$9,B52,$F$8*$F$9,-$F$6))</f>
        <v>265.56902239310273</v>
      </c>
      <c r="G52">
        <f>IF(B52="","",-CUMPRINC($F$7/$F$9,$F$8*$F$9,$F$6,1,B52,0))</f>
        <v>483999.7418873533</v>
      </c>
      <c r="H52">
        <f>IF(B52="","",-CUMIPMT($F$7/$F$9,$F$8*$F$9,$F$6,1,B52,0))</f>
        <v>80676.034004802757</v>
      </c>
      <c r="K52" s="4"/>
    </row>
    <row r="53" spans="2:11" x14ac:dyDescent="0.25">
      <c r="B53">
        <f>IF($B52&lt;$F$8*$F$9,B52+1,"")</f>
        <v>36</v>
      </c>
      <c r="C53" s="4">
        <f>IF(B53="","",EDATE($F$10,12/$F$9*B53))</f>
        <v>44484</v>
      </c>
      <c r="D53" s="1">
        <f t="shared" si="0"/>
        <v>0</v>
      </c>
      <c r="E53" s="1">
        <f>IF(B53="","",PPMT($F$7/$F$9,$B$18,$F$8*$F$9-B52,-D52))</f>
        <v>16000.258112646688</v>
      </c>
      <c r="F53" s="1">
        <f>IF(B53="","",IPMT($F$7/$F$9,B53,$F$8*$F$9,-$F$6))</f>
        <v>133.33548427205574</v>
      </c>
      <c r="G53">
        <f>IF(B53="","",-CUMPRINC($F$7/$F$9,$F$8*$F$9,$F$6,1,B53,0))</f>
        <v>500000.00000000006</v>
      </c>
      <c r="H53">
        <f>IF(B53="","",-CUMIPMT($F$7/$F$9,$F$8*$F$9,$F$6,1,B53,0))</f>
        <v>80809.369489074743</v>
      </c>
      <c r="K53" s="4"/>
    </row>
    <row r="54" spans="2:11" x14ac:dyDescent="0.25">
      <c r="B54" t="str">
        <f>IF($B53&lt;$F$8*$F$9,B53+1,"")</f>
        <v/>
      </c>
      <c r="C54" s="4" t="str">
        <f>IF(B54="","",EDATE($F$10,12/$F$9*B54))</f>
        <v/>
      </c>
      <c r="D54" s="1" t="str">
        <f t="shared" si="0"/>
        <v/>
      </c>
      <c r="E54" s="1" t="str">
        <f>IF(B54="","",PPMT($F$7/$F$9,$B$18,$F$8*$F$9-B53,-D53))</f>
        <v/>
      </c>
      <c r="F54" s="1" t="str">
        <f>IF(B54="","",IPMT($F$7/$F$9,B54,$F$8*$F$9,-$F$6))</f>
        <v/>
      </c>
      <c r="G54" t="str">
        <f>IF(B54="","",-CUMPRINC($F$7/$F$9,$F$8*$F$9,$F$6,1,B54,0))</f>
        <v/>
      </c>
      <c r="H54" t="str">
        <f>IF(B54="","",-CUMIPMT($F$7/$F$9,$F$8*$F$9,$F$6,1,B54,0))</f>
        <v/>
      </c>
      <c r="K54" s="4"/>
    </row>
    <row r="55" spans="2:11" x14ac:dyDescent="0.25">
      <c r="B55" t="str">
        <f>IF($B54&lt;$F$8*$F$9,B54+1,"")</f>
        <v/>
      </c>
      <c r="C55" s="4" t="str">
        <f>IF(B55="","",EDATE($F$10,12/$F$9*B55))</f>
        <v/>
      </c>
      <c r="D55" s="1" t="str">
        <f t="shared" si="0"/>
        <v/>
      </c>
      <c r="E55" s="1" t="str">
        <f>IF(B55="","",PPMT($F$7/$F$9,$B$18,$F$8*$F$9-B54,-D54))</f>
        <v/>
      </c>
      <c r="F55" s="1" t="str">
        <f>IF(B55="","",IPMT($F$7/$F$9,B55,$F$8*$F$9,-$F$6))</f>
        <v/>
      </c>
      <c r="G55" t="str">
        <f>IF(B55="","",-CUMPRINC($F$7/$F$9,$F$8*$F$9,$F$6,1,B55,0))</f>
        <v/>
      </c>
      <c r="H55" t="str">
        <f>IF(B55="","",-CUMIPMT($F$7/$F$9,$F$8*$F$9,$F$6,1,B55,0))</f>
        <v/>
      </c>
      <c r="K55" s="4"/>
    </row>
    <row r="56" spans="2:11" x14ac:dyDescent="0.25">
      <c r="B56" t="str">
        <f>IF($B55&lt;$F$8*$F$9,B55+1,"")</f>
        <v/>
      </c>
      <c r="C56" s="4" t="str">
        <f>IF(B56="","",EDATE($F$10,12/$F$9*B56))</f>
        <v/>
      </c>
      <c r="D56" s="1" t="str">
        <f t="shared" si="0"/>
        <v/>
      </c>
      <c r="E56" s="1" t="str">
        <f>IF(B56="","",PPMT($F$7/$F$9,$B$18,$F$8*$F$9-B55,-D55))</f>
        <v/>
      </c>
      <c r="F56" s="1" t="str">
        <f>IF(B56="","",IPMT($F$7/$F$9,B56,$F$8*$F$9,-$F$6))</f>
        <v/>
      </c>
      <c r="G56" t="str">
        <f>IF(B56="","",-CUMPRINC($F$7/$F$9,$F$8*$F$9,$F$6,1,B56,0))</f>
        <v/>
      </c>
      <c r="H56" t="str">
        <f>IF(B56="","",-CUMIPMT($F$7/$F$9,$F$8*$F$9,$F$6,1,B56,0))</f>
        <v/>
      </c>
      <c r="K56" s="4"/>
    </row>
    <row r="57" spans="2:11" x14ac:dyDescent="0.25">
      <c r="B57" t="str">
        <f>IF($B56&lt;$F$8*$F$9,B56+1,"")</f>
        <v/>
      </c>
      <c r="C57" s="4" t="str">
        <f>IF(B57="","",EDATE($F$10,12/$F$9*B57))</f>
        <v/>
      </c>
      <c r="D57" s="1" t="str">
        <f t="shared" si="0"/>
        <v/>
      </c>
      <c r="E57" s="1" t="str">
        <f>IF(B57="","",PPMT($F$7/$F$9,$B$18,$F$8*$F$9-B56,-D56))</f>
        <v/>
      </c>
      <c r="F57" s="1" t="str">
        <f>IF(B57="","",IPMT($F$7/$F$9,B57,$F$8*$F$9,-$F$6))</f>
        <v/>
      </c>
      <c r="G57" t="str">
        <f>IF(B57="","",-CUMPRINC($F$7/$F$9,$F$8*$F$9,$F$6,1,B57,0))</f>
        <v/>
      </c>
      <c r="H57" t="str">
        <f>IF(B57="","",-CUMIPMT($F$7/$F$9,$F$8*$F$9,$F$6,1,B57,0))</f>
        <v/>
      </c>
      <c r="K57" s="4"/>
    </row>
    <row r="58" spans="2:11" x14ac:dyDescent="0.25">
      <c r="B58" t="str">
        <f>IF($B57&lt;$F$8*$F$9,B57+1,"")</f>
        <v/>
      </c>
      <c r="C58" s="4" t="str">
        <f>IF(B58="","",EDATE($F$10,12/$F$9*B58))</f>
        <v/>
      </c>
      <c r="D58" s="1" t="str">
        <f t="shared" si="0"/>
        <v/>
      </c>
      <c r="E58" s="1" t="str">
        <f>IF(B58="","",PPMT($F$7/$F$9,$B$18,$F$8*$F$9-B57,-D57))</f>
        <v/>
      </c>
      <c r="F58" s="1" t="str">
        <f>IF(B58="","",IPMT($F$7/$F$9,B58,$F$8*$F$9,-$F$6))</f>
        <v/>
      </c>
      <c r="G58" t="str">
        <f>IF(B58="","",-CUMPRINC($F$7/$F$9,$F$8*$F$9,$F$6,1,B58,0))</f>
        <v/>
      </c>
      <c r="H58" t="str">
        <f>IF(B58="","",-CUMIPMT($F$7/$F$9,$F$8*$F$9,$F$6,1,B58,0))</f>
        <v/>
      </c>
      <c r="K58" s="4"/>
    </row>
    <row r="59" spans="2:11" x14ac:dyDescent="0.25">
      <c r="B59" t="str">
        <f>IF($B58&lt;$F$8*$F$9,B58+1,"")</f>
        <v/>
      </c>
      <c r="C59" s="4" t="str">
        <f>IF(B59="","",EDATE($F$10,12/$F$9*B59))</f>
        <v/>
      </c>
      <c r="D59" s="1" t="str">
        <f t="shared" si="0"/>
        <v/>
      </c>
      <c r="E59" s="1" t="str">
        <f>IF(B59="","",PPMT($F$7/$F$9,$B$18,$F$8*$F$9-B58,-D58))</f>
        <v/>
      </c>
      <c r="F59" s="1" t="str">
        <f>IF(B59="","",IPMT($F$7/$F$9,B59,$F$8*$F$9,-$F$6))</f>
        <v/>
      </c>
      <c r="G59" t="str">
        <f>IF(B59="","",-CUMPRINC($F$7/$F$9,$F$8*$F$9,$F$6,1,B59,0))</f>
        <v/>
      </c>
      <c r="H59" t="str">
        <f>IF(B59="","",-CUMIPMT($F$7/$F$9,$F$8*$F$9,$F$6,1,B59,0))</f>
        <v/>
      </c>
      <c r="K59" s="4"/>
    </row>
    <row r="60" spans="2:11" x14ac:dyDescent="0.25">
      <c r="B60" t="str">
        <f>IF($B59&lt;$F$8*$F$9,B59+1,"")</f>
        <v/>
      </c>
      <c r="C60" s="4" t="str">
        <f>IF(B60="","",EDATE($F$10,12/$F$9*B60))</f>
        <v/>
      </c>
      <c r="D60" s="1" t="str">
        <f t="shared" si="0"/>
        <v/>
      </c>
      <c r="E60" s="1" t="str">
        <f>IF(B60="","",PPMT($F$7/$F$9,$B$18,$F$8*$F$9-B59,-D59))</f>
        <v/>
      </c>
      <c r="F60" s="1" t="str">
        <f>IF(B60="","",IPMT($F$7/$F$9,B60,$F$8*$F$9,-$F$6))</f>
        <v/>
      </c>
      <c r="G60" t="str">
        <f>IF(B60="","",-CUMPRINC($F$7/$F$9,$F$8*$F$9,$F$6,1,B60,0))</f>
        <v/>
      </c>
      <c r="H60" t="str">
        <f>IF(B60="","",-CUMIPMT($F$7/$F$9,$F$8*$F$9,$F$6,1,B60,0))</f>
        <v/>
      </c>
      <c r="K60" s="4"/>
    </row>
    <row r="61" spans="2:11" x14ac:dyDescent="0.25">
      <c r="B61" t="str">
        <f>IF($B60&lt;$F$8*$F$9,B60+1,"")</f>
        <v/>
      </c>
      <c r="C61" s="4" t="str">
        <f>IF(B61="","",EDATE($F$10,12/$F$9*B61))</f>
        <v/>
      </c>
      <c r="D61" s="1" t="str">
        <f t="shared" si="0"/>
        <v/>
      </c>
      <c r="E61" s="1" t="str">
        <f>IF(B61="","",PPMT($F$7/$F$9,$B$18,$F$8*$F$9-B60,-D60))</f>
        <v/>
      </c>
      <c r="F61" s="1" t="str">
        <f>IF(B61="","",IPMT($F$7/$F$9,B61,$F$8*$F$9,-$F$6))</f>
        <v/>
      </c>
      <c r="G61" t="str">
        <f>IF(B61="","",-CUMPRINC($F$7/$F$9,$F$8*$F$9,$F$6,1,B61,0))</f>
        <v/>
      </c>
      <c r="H61" t="str">
        <f>IF(B61="","",-CUMIPMT($F$7/$F$9,$F$8*$F$9,$F$6,1,B61,0))</f>
        <v/>
      </c>
      <c r="K61" s="4"/>
    </row>
    <row r="62" spans="2:11" x14ac:dyDescent="0.25">
      <c r="B62" t="str">
        <f>IF($B61&lt;$F$8*$F$9,B61+1,"")</f>
        <v/>
      </c>
      <c r="C62" s="4" t="str">
        <f>IF(B62="","",EDATE($F$10,12/$F$9*B62))</f>
        <v/>
      </c>
      <c r="D62" s="1" t="str">
        <f t="shared" si="0"/>
        <v/>
      </c>
      <c r="E62" s="1" t="str">
        <f>IF(B62="","",PPMT($F$7/$F$9,$B$18,$F$8*$F$9-B61,-D61))</f>
        <v/>
      </c>
      <c r="F62" s="1" t="str">
        <f>IF(B62="","",IPMT($F$7/$F$9,B62,$F$8*$F$9,-$F$6))</f>
        <v/>
      </c>
      <c r="G62" t="str">
        <f>IF(B62="","",-CUMPRINC($F$7/$F$9,$F$8*$F$9,$F$6,1,B62,0))</f>
        <v/>
      </c>
      <c r="H62" t="str">
        <f>IF(B62="","",-CUMIPMT($F$7/$F$9,$F$8*$F$9,$F$6,1,B62,0))</f>
        <v/>
      </c>
      <c r="K62" s="4"/>
    </row>
    <row r="63" spans="2:11" x14ac:dyDescent="0.25">
      <c r="B63" t="str">
        <f>IF($B62&lt;$F$8*$F$9,B62+1,"")</f>
        <v/>
      </c>
      <c r="C63" s="4" t="str">
        <f>IF(B63="","",EDATE($F$10,12/$F$9*B63))</f>
        <v/>
      </c>
      <c r="D63" s="1" t="str">
        <f t="shared" si="0"/>
        <v/>
      </c>
      <c r="E63" s="1" t="str">
        <f>IF(B63="","",PPMT($F$7/$F$9,$B$18,$F$8*$F$9-B62,-D62))</f>
        <v/>
      </c>
      <c r="F63" s="1" t="str">
        <f>IF(B63="","",IPMT($F$7/$F$9,B63,$F$8*$F$9,-$F$6))</f>
        <v/>
      </c>
      <c r="G63" t="str">
        <f>IF(B63="","",-CUMPRINC($F$7/$F$9,$F$8*$F$9,$F$6,1,B63,0))</f>
        <v/>
      </c>
      <c r="H63" t="str">
        <f>IF(B63="","",-CUMIPMT($F$7/$F$9,$F$8*$F$9,$F$6,1,B63,0))</f>
        <v/>
      </c>
      <c r="K63" s="4"/>
    </row>
    <row r="64" spans="2:11" x14ac:dyDescent="0.25">
      <c r="B64" t="str">
        <f>IF($B63&lt;$F$8*$F$9,B63+1,"")</f>
        <v/>
      </c>
      <c r="C64" s="4" t="str">
        <f>IF(B64="","",EDATE($F$10,12/$F$9*B64))</f>
        <v/>
      </c>
      <c r="D64" s="1" t="str">
        <f t="shared" si="0"/>
        <v/>
      </c>
      <c r="E64" s="1" t="str">
        <f>IF(B64="","",PPMT($F$7/$F$9,$B$18,$F$8*$F$9-B63,-D63))</f>
        <v/>
      </c>
      <c r="F64" s="1" t="str">
        <f>IF(B64="","",IPMT($F$7/$F$9,B64,$F$8*$F$9,-$F$6))</f>
        <v/>
      </c>
      <c r="G64" t="str">
        <f>IF(B64="","",-CUMPRINC($F$7/$F$9,$F$8*$F$9,$F$6,1,B64,0))</f>
        <v/>
      </c>
      <c r="H64" t="str">
        <f>IF(B64="","",-CUMIPMT($F$7/$F$9,$F$8*$F$9,$F$6,1,B64,0))</f>
        <v/>
      </c>
      <c r="K64" s="4"/>
    </row>
    <row r="65" spans="2:11" x14ac:dyDescent="0.25">
      <c r="B65" t="str">
        <f>IF($B64&lt;$F$8*$F$9,B64+1,"")</f>
        <v/>
      </c>
      <c r="C65" s="4" t="str">
        <f>IF(B65="","",EDATE($F$10,12/$F$9*B65))</f>
        <v/>
      </c>
      <c r="D65" s="1" t="str">
        <f t="shared" si="0"/>
        <v/>
      </c>
      <c r="E65" s="1" t="str">
        <f>IF(B65="","",PPMT($F$7/$F$9,$B$18,$F$8*$F$9-B64,-D64))</f>
        <v/>
      </c>
      <c r="F65" s="1" t="str">
        <f>IF(B65="","",IPMT($F$7/$F$9,B65,$F$8*$F$9,-$F$6))</f>
        <v/>
      </c>
      <c r="G65" t="str">
        <f>IF(B65="","",-CUMPRINC($F$7/$F$9,$F$8*$F$9,$F$6,1,B65,0))</f>
        <v/>
      </c>
      <c r="H65" t="str">
        <f>IF(B65="","",-CUMIPMT($F$7/$F$9,$F$8*$F$9,$F$6,1,B65,0))</f>
        <v/>
      </c>
      <c r="K65" s="4"/>
    </row>
    <row r="66" spans="2:11" x14ac:dyDescent="0.25">
      <c r="B66" t="str">
        <f>IF($B65&lt;$F$8*$F$9,B65+1,"")</f>
        <v/>
      </c>
      <c r="C66" s="4" t="str">
        <f>IF(B66="","",EDATE($F$10,12/$F$9*B66))</f>
        <v/>
      </c>
      <c r="D66" s="1" t="str">
        <f t="shared" si="0"/>
        <v/>
      </c>
      <c r="E66" s="1" t="str">
        <f>IF(B66="","",PPMT($F$7/$F$9,$B$18,$F$8*$F$9-B65,-D65))</f>
        <v/>
      </c>
      <c r="F66" s="1" t="str">
        <f>IF(B66="","",IPMT($F$7/$F$9,B66,$F$8*$F$9,-$F$6))</f>
        <v/>
      </c>
      <c r="G66" t="str">
        <f>IF(B66="","",-CUMPRINC($F$7/$F$9,$F$8*$F$9,$F$6,1,B66,0))</f>
        <v/>
      </c>
      <c r="H66" t="str">
        <f>IF(B66="","",-CUMIPMT($F$7/$F$9,$F$8*$F$9,$F$6,1,B66,0))</f>
        <v/>
      </c>
      <c r="K66" s="4"/>
    </row>
    <row r="67" spans="2:11" x14ac:dyDescent="0.25">
      <c r="B67" t="str">
        <f>IF($B66&lt;$F$8*$F$9,B66+1,"")</f>
        <v/>
      </c>
      <c r="C67" s="4" t="str">
        <f>IF(B67="","",EDATE($F$10,12/$F$9*B67))</f>
        <v/>
      </c>
      <c r="D67" s="1" t="str">
        <f t="shared" si="0"/>
        <v/>
      </c>
      <c r="E67" s="1" t="str">
        <f>IF(B67="","",PPMT($F$7/$F$9,$B$18,$F$8*$F$9-B66,-D66))</f>
        <v/>
      </c>
      <c r="F67" s="1" t="str">
        <f>IF(B67="","",IPMT($F$7/$F$9,B67,$F$8*$F$9,-$F$6))</f>
        <v/>
      </c>
      <c r="G67" t="str">
        <f>IF(B67="","",-CUMPRINC($F$7/$F$9,$F$8*$F$9,$F$6,1,B67,0))</f>
        <v/>
      </c>
      <c r="H67" t="str">
        <f>IF(B67="","",-CUMIPMT($F$7/$F$9,$F$8*$F$9,$F$6,1,B67,0))</f>
        <v/>
      </c>
      <c r="K67" s="4"/>
    </row>
    <row r="68" spans="2:11" x14ac:dyDescent="0.25">
      <c r="B68" t="str">
        <f>IF($B67&lt;$F$8*$F$9,B67+1,"")</f>
        <v/>
      </c>
      <c r="C68" s="4" t="str">
        <f>IF(B68="","",EDATE($F$10,12/$F$9*B68))</f>
        <v/>
      </c>
      <c r="D68" s="1" t="str">
        <f t="shared" si="0"/>
        <v/>
      </c>
      <c r="E68" s="1" t="str">
        <f>IF(B68="","",PPMT($F$7/$F$9,$B$18,$F$8*$F$9-B67,-D67))</f>
        <v/>
      </c>
      <c r="F68" s="1" t="str">
        <f>IF(B68="","",IPMT($F$7/$F$9,B68,$F$8*$F$9,-$F$6))</f>
        <v/>
      </c>
      <c r="G68" t="str">
        <f>IF(B68="","",-CUMPRINC($F$7/$F$9,$F$8*$F$9,$F$6,1,B68,0))</f>
        <v/>
      </c>
      <c r="H68" t="str">
        <f>IF(B68="","",-CUMIPMT($F$7/$F$9,$F$8*$F$9,$F$6,1,B68,0))</f>
        <v/>
      </c>
      <c r="K68" s="4"/>
    </row>
    <row r="69" spans="2:11" x14ac:dyDescent="0.25">
      <c r="B69" t="str">
        <f>IF($B68&lt;$F$8*$F$9,B68+1,"")</f>
        <v/>
      </c>
      <c r="C69" s="4" t="str">
        <f>IF(B69="","",EDATE($F$10,12/$F$9*B69))</f>
        <v/>
      </c>
      <c r="D69" s="1" t="str">
        <f t="shared" si="0"/>
        <v/>
      </c>
      <c r="E69" s="1" t="str">
        <f>IF(B69="","",PPMT($F$7/$F$9,$B$18,$F$8*$F$9-B68,-D68))</f>
        <v/>
      </c>
      <c r="F69" s="1" t="str">
        <f>IF(B69="","",IPMT($F$7/$F$9,B69,$F$8*$F$9,-$F$6))</f>
        <v/>
      </c>
      <c r="G69" t="str">
        <f>IF(B69="","",-CUMPRINC($F$7/$F$9,$F$8*$F$9,$F$6,1,B69,0))</f>
        <v/>
      </c>
      <c r="H69" t="str">
        <f>IF(B69="","",-CUMIPMT($F$7/$F$9,$F$8*$F$9,$F$6,1,B69,0))</f>
        <v/>
      </c>
      <c r="K69" s="4"/>
    </row>
    <row r="70" spans="2:11" x14ac:dyDescent="0.25">
      <c r="B70" t="str">
        <f>IF($B69&lt;$F$8*$F$9,B69+1,"")</f>
        <v/>
      </c>
      <c r="C70" s="4" t="str">
        <f>IF(B70="","",EDATE($F$10,12/$F$9*B70))</f>
        <v/>
      </c>
      <c r="D70" s="1" t="str">
        <f t="shared" si="0"/>
        <v/>
      </c>
      <c r="E70" s="1" t="str">
        <f>IF(B70="","",PPMT($F$7/$F$9,$B$18,$F$8*$F$9-B69,-D69))</f>
        <v/>
      </c>
      <c r="F70" s="1" t="str">
        <f>IF(B70="","",IPMT($F$7/$F$9,B70,$F$8*$F$9,-$F$6))</f>
        <v/>
      </c>
      <c r="G70" t="str">
        <f>IF(B70="","",-CUMPRINC($F$7/$F$9,$F$8*$F$9,$F$6,1,B70,0))</f>
        <v/>
      </c>
      <c r="H70" t="str">
        <f>IF(B70="","",-CUMIPMT($F$7/$F$9,$F$8*$F$9,$F$6,1,B70,0))</f>
        <v/>
      </c>
      <c r="K70" s="4"/>
    </row>
    <row r="71" spans="2:11" x14ac:dyDescent="0.25">
      <c r="B71" t="str">
        <f>IF($B70&lt;$F$8*$F$9,B70+1,"")</f>
        <v/>
      </c>
      <c r="C71" s="4" t="str">
        <f>IF(B71="","",EDATE($F$10,12/$F$9*B71))</f>
        <v/>
      </c>
      <c r="D71" s="1" t="str">
        <f t="shared" si="0"/>
        <v/>
      </c>
      <c r="E71" s="1" t="str">
        <f>IF(B71="","",PPMT($F$7/$F$9,$B$18,$F$8*$F$9-B70,-D70))</f>
        <v/>
      </c>
      <c r="F71" s="1" t="str">
        <f>IF(B71="","",IPMT($F$7/$F$9,B71,$F$8*$F$9,-$F$6))</f>
        <v/>
      </c>
      <c r="G71" t="str">
        <f>IF(B71="","",-CUMPRINC($F$7/$F$9,$F$8*$F$9,$F$6,1,B71,0))</f>
        <v/>
      </c>
      <c r="H71" t="str">
        <f>IF(B71="","",-CUMIPMT($F$7/$F$9,$F$8*$F$9,$F$6,1,B71,0))</f>
        <v/>
      </c>
      <c r="K71" s="4"/>
    </row>
    <row r="72" spans="2:11" x14ac:dyDescent="0.25">
      <c r="B72" t="str">
        <f>IF($B71&lt;$F$8*$F$9,B71+1,"")</f>
        <v/>
      </c>
      <c r="C72" s="4" t="str">
        <f>IF(B72="","",EDATE($F$10,12/$F$9*B72))</f>
        <v/>
      </c>
      <c r="D72" s="1" t="str">
        <f t="shared" si="0"/>
        <v/>
      </c>
      <c r="E72" s="1" t="str">
        <f>IF(B72="","",PPMT($F$7/$F$9,$B$18,$F$8*$F$9-B71,-D71))</f>
        <v/>
      </c>
      <c r="F72" s="1" t="str">
        <f>IF(B72="","",IPMT($F$7/$F$9,B72,$F$8*$F$9,-$F$6))</f>
        <v/>
      </c>
      <c r="G72" t="str">
        <f>IF(B72="","",-CUMPRINC($F$7/$F$9,$F$8*$F$9,$F$6,1,B72,0))</f>
        <v/>
      </c>
      <c r="H72" t="str">
        <f>IF(B72="","",-CUMIPMT($F$7/$F$9,$F$8*$F$9,$F$6,1,B72,0))</f>
        <v/>
      </c>
      <c r="K72" s="4"/>
    </row>
    <row r="73" spans="2:11" x14ac:dyDescent="0.25">
      <c r="B73" t="str">
        <f>IF($B72&lt;$F$8*$F$9,B72+1,"")</f>
        <v/>
      </c>
      <c r="C73" s="4" t="str">
        <f>IF(B73="","",EDATE($F$10,12/$F$9*B73))</f>
        <v/>
      </c>
      <c r="D73" s="1" t="str">
        <f t="shared" si="0"/>
        <v/>
      </c>
      <c r="E73" s="1" t="str">
        <f>IF(B73="","",PPMT($F$7/$F$9,$B$18,$F$8*$F$9-B72,-D72))</f>
        <v/>
      </c>
      <c r="F73" s="1" t="str">
        <f>IF(B73="","",IPMT($F$7/$F$9,B73,$F$8*$F$9,-$F$6))</f>
        <v/>
      </c>
      <c r="G73" t="str">
        <f>IF(B73="","",-CUMPRINC($F$7/$F$9,$F$8*$F$9,$F$6,1,B73,0))</f>
        <v/>
      </c>
      <c r="H73" t="str">
        <f>IF(B73="","",-CUMIPMT($F$7/$F$9,$F$8*$F$9,$F$6,1,B73,0))</f>
        <v/>
      </c>
    </row>
    <row r="74" spans="2:11" x14ac:dyDescent="0.25">
      <c r="B74" t="str">
        <f>IF($B73&lt;$F$8*$F$9,B73+1,"")</f>
        <v/>
      </c>
      <c r="C74" s="4" t="str">
        <f>IF(B74="","",EDATE($F$10,12/$F$9*B74))</f>
        <v/>
      </c>
      <c r="D74" s="1" t="str">
        <f t="shared" si="0"/>
        <v/>
      </c>
      <c r="E74" s="1" t="str">
        <f>IF(B74="","",PPMT($F$7/$F$9,$B$18,$F$8*$F$9-B73,-D73))</f>
        <v/>
      </c>
      <c r="F74" s="1" t="str">
        <f>IF(B74="","",IPMT($F$7/$F$9,B74,$F$8*$F$9,-$F$6))</f>
        <v/>
      </c>
      <c r="G74" t="str">
        <f>IF(B74="","",-CUMPRINC($F$7/$F$9,$F$8*$F$9,$F$6,1,B74,0))</f>
        <v/>
      </c>
      <c r="H74" t="str">
        <f>IF(B74="","",-CUMIPMT($F$7/$F$9,$F$8*$F$9,$F$6,1,B74,0))</f>
        <v/>
      </c>
    </row>
    <row r="75" spans="2:11" x14ac:dyDescent="0.25">
      <c r="B75" t="str">
        <f>IF($B74&lt;$F$8*$F$9,B74+1,"")</f>
        <v/>
      </c>
      <c r="C75" s="4" t="str">
        <f>IF(B75="","",EDATE($F$10,12/$F$9*B75))</f>
        <v/>
      </c>
      <c r="D75" s="1" t="str">
        <f t="shared" si="0"/>
        <v/>
      </c>
      <c r="E75" s="1" t="str">
        <f>IF(B75="","",PPMT($F$7/$F$9,$B$18,$F$8*$F$9-B74,-D74))</f>
        <v/>
      </c>
      <c r="F75" s="1" t="str">
        <f>IF(B75="","",IPMT($F$7/$F$9,B75,$F$8*$F$9,-$F$6))</f>
        <v/>
      </c>
      <c r="G75" t="str">
        <f>IF(B75="","",-CUMPRINC($F$7/$F$9,$F$8*$F$9,$F$6,1,B75,0))</f>
        <v/>
      </c>
      <c r="H75" t="str">
        <f>IF(B75="","",-CUMIPMT($F$7/$F$9,$F$8*$F$9,$F$6,1,B75,0))</f>
        <v/>
      </c>
    </row>
    <row r="76" spans="2:11" x14ac:dyDescent="0.25">
      <c r="B76" t="str">
        <f>IF($B75&lt;$F$8*$F$9,B75+1,"")</f>
        <v/>
      </c>
      <c r="C76" s="4" t="str">
        <f>IF(B76="","",EDATE($F$10,12/$F$9*B76))</f>
        <v/>
      </c>
      <c r="D76" s="1" t="str">
        <f t="shared" si="0"/>
        <v/>
      </c>
      <c r="E76" s="1" t="str">
        <f>IF(B76="","",PPMT($F$7/$F$9,$B$18,$F$8*$F$9-B75,-D75))</f>
        <v/>
      </c>
      <c r="F76" s="1" t="str">
        <f>IF(B76="","",IPMT($F$7/$F$9,B76,$F$8*$F$9,-$F$6))</f>
        <v/>
      </c>
      <c r="G76" t="str">
        <f>IF(B76="","",-CUMPRINC($F$7/$F$9,$F$8*$F$9,$F$6,1,B76,0))</f>
        <v/>
      </c>
      <c r="H76" t="str">
        <f>IF(B76="","",-CUMIPMT($F$7/$F$9,$F$8*$F$9,$F$6,1,B76,0))</f>
        <v/>
      </c>
    </row>
    <row r="77" spans="2:11" x14ac:dyDescent="0.25">
      <c r="B77" t="str">
        <f>IF($B76&lt;$F$8*$F$9,B76+1,"")</f>
        <v/>
      </c>
      <c r="C77" s="4" t="str">
        <f>IF(B77="","",EDATE($F$10,12/$F$9*B77))</f>
        <v/>
      </c>
      <c r="D77" s="1" t="str">
        <f t="shared" si="0"/>
        <v/>
      </c>
      <c r="E77" s="1" t="str">
        <f>IF(B77="","",PPMT($F$7/$F$9,$B$18,$F$8*$F$9-B76,-D76))</f>
        <v/>
      </c>
      <c r="F77" s="1" t="str">
        <f>IF(B77="","",IPMT($F$7/$F$9,B77,$F$8*$F$9,-$F$6))</f>
        <v/>
      </c>
      <c r="G77" t="str">
        <f>IF(B77="","",-CUMPRINC($F$7/$F$9,$F$8*$F$9,$F$6,1,B77,0))</f>
        <v/>
      </c>
      <c r="H77" t="str">
        <f>IF(B77="","",-CUMIPMT($F$7/$F$9,$F$8*$F$9,$F$6,1,B77,0))</f>
        <v/>
      </c>
    </row>
    <row r="78" spans="2:11" x14ac:dyDescent="0.25">
      <c r="B78" t="str">
        <f>IF($B77&lt;$F$8*$F$9,B77+1,"")</f>
        <v/>
      </c>
      <c r="C78" s="4" t="str">
        <f>IF(B78="","",EDATE($F$10,12/$F$9*B78))</f>
        <v/>
      </c>
      <c r="D78" s="1" t="str">
        <f t="shared" si="0"/>
        <v/>
      </c>
      <c r="E78" s="1" t="str">
        <f>IF(B78="","",PPMT($F$7/$F$9,$B$18,$F$8*$F$9-B77,-D77))</f>
        <v/>
      </c>
      <c r="F78" s="1" t="str">
        <f>IF(B78="","",IPMT($F$7/$F$9,B78,$F$8*$F$9,-$F$6))</f>
        <v/>
      </c>
      <c r="G78" t="str">
        <f>IF(B78="","",-CUMPRINC($F$7/$F$9,$F$8*$F$9,$F$6,1,B78,0))</f>
        <v/>
      </c>
      <c r="H78" t="str">
        <f>IF(B78="","",-CUMIPMT($F$7/$F$9,$F$8*$F$9,$F$6,1,B78,0))</f>
        <v/>
      </c>
    </row>
    <row r="79" spans="2:11" x14ac:dyDescent="0.25">
      <c r="B79" t="str">
        <f>IF($B78&lt;$F$8*$F$9,B78+1,"")</f>
        <v/>
      </c>
      <c r="C79" s="4" t="str">
        <f>IF(B79="","",EDATE($F$10,12/$F$9*B79))</f>
        <v/>
      </c>
      <c r="D79" s="1" t="str">
        <f t="shared" si="0"/>
        <v/>
      </c>
      <c r="E79" s="1" t="str">
        <f>IF(B79="","",PPMT($F$7/$F$9,$B$18,$F$8*$F$9-B78,-D78))</f>
        <v/>
      </c>
      <c r="F79" s="1" t="str">
        <f>IF(B79="","",IPMT($F$7/$F$9,B79,$F$8*$F$9,-$F$6))</f>
        <v/>
      </c>
      <c r="G79" t="str">
        <f>IF(B79="","",-CUMPRINC($F$7/$F$9,$F$8*$F$9,$F$6,1,B79,0))</f>
        <v/>
      </c>
      <c r="H79" t="str">
        <f>IF(B79="","",-CUMIPMT($F$7/$F$9,$F$8*$F$9,$F$6,1,B79,0))</f>
        <v/>
      </c>
    </row>
    <row r="80" spans="2:11" x14ac:dyDescent="0.25">
      <c r="B80" t="str">
        <f>IF($B79&lt;$F$8*$F$9,B79+1,"")</f>
        <v/>
      </c>
      <c r="C80" s="4" t="str">
        <f>IF(B80="","",EDATE($F$10,12/$F$9*B80))</f>
        <v/>
      </c>
      <c r="D80" s="1" t="str">
        <f t="shared" si="0"/>
        <v/>
      </c>
      <c r="E80" s="1" t="str">
        <f>IF(B80="","",PPMT($F$7/$F$9,$B$18,$F$8*$F$9-B79,-D79))</f>
        <v/>
      </c>
      <c r="F80" s="1" t="str">
        <f>IF(B80="","",IPMT($F$7/$F$9,B80,$F$8*$F$9,-$F$6))</f>
        <v/>
      </c>
      <c r="G80" t="str">
        <f>IF(B80="","",-CUMPRINC($F$7/$F$9,$F$8*$F$9,$F$6,1,B80,0))</f>
        <v/>
      </c>
      <c r="H80" t="str">
        <f>IF(B80="","",-CUMIPMT($F$7/$F$9,$F$8*$F$9,$F$6,1,B80,0))</f>
        <v/>
      </c>
    </row>
    <row r="81" spans="2:8" x14ac:dyDescent="0.25">
      <c r="B81" t="str">
        <f>IF($B80&lt;$F$8*$F$9,B80+1,"")</f>
        <v/>
      </c>
      <c r="C81" s="4" t="str">
        <f>IF(B81="","",EDATE($F$10,12/$F$9*B81))</f>
        <v/>
      </c>
      <c r="D81" s="1" t="str">
        <f t="shared" si="0"/>
        <v/>
      </c>
      <c r="E81" s="1" t="str">
        <f>IF(B81="","",PPMT($F$7/$F$9,$B$18,$F$8*$F$9-B80,-D80))</f>
        <v/>
      </c>
      <c r="F81" s="1" t="str">
        <f>IF(B81="","",IPMT($F$7/$F$9,B81,$F$8*$F$9,-$F$6))</f>
        <v/>
      </c>
      <c r="G81" t="str">
        <f>IF(B81="","",-CUMPRINC($F$7/$F$9,$F$8*$F$9,$F$6,1,B81,0))</f>
        <v/>
      </c>
      <c r="H81" t="str">
        <f>IF(B81="","",-CUMIPMT($F$7/$F$9,$F$8*$F$9,$F$6,1,B81,0))</f>
        <v/>
      </c>
    </row>
    <row r="82" spans="2:8" x14ac:dyDescent="0.25">
      <c r="B82" t="str">
        <f>IF($B81&lt;$F$8*$F$9,B81+1,"")</f>
        <v/>
      </c>
      <c r="C82" s="4" t="str">
        <f>IF(B82="","",EDATE($F$10,12/$F$9*B82))</f>
        <v/>
      </c>
      <c r="D82" s="1" t="str">
        <f t="shared" si="0"/>
        <v/>
      </c>
      <c r="E82" s="1" t="str">
        <f>IF(B82="","",PPMT($F$7/$F$9,$B$18,$F$8*$F$9-B81,-D81))</f>
        <v/>
      </c>
      <c r="F82" s="1" t="str">
        <f>IF(B82="","",IPMT($F$7/$F$9,B82,$F$8*$F$9,-$F$6))</f>
        <v/>
      </c>
      <c r="G82" t="str">
        <f>IF(B82="","",-CUMPRINC($F$7/$F$9,$F$8*$F$9,$F$6,1,B82,0))</f>
        <v/>
      </c>
      <c r="H82" t="str">
        <f>IF(B82="","",-CUMIPMT($F$7/$F$9,$F$8*$F$9,$F$6,1,B82,0))</f>
        <v/>
      </c>
    </row>
    <row r="83" spans="2:8" x14ac:dyDescent="0.25">
      <c r="B83" t="str">
        <f>IF($B82&lt;$F$8*$F$9,B82+1,"")</f>
        <v/>
      </c>
      <c r="C83" s="4" t="str">
        <f>IF(B83="","",EDATE($F$10,12/$F$9*B83))</f>
        <v/>
      </c>
      <c r="D83" s="1" t="str">
        <f t="shared" si="0"/>
        <v/>
      </c>
      <c r="E83" s="1" t="str">
        <f>IF(B83="","",PPMT($F$7/$F$9,$B$18,$F$8*$F$9-B82,-D82))</f>
        <v/>
      </c>
      <c r="F83" s="1" t="str">
        <f>IF(B83="","",IPMT($F$7/$F$9,B83,$F$8*$F$9,-$F$6))</f>
        <v/>
      </c>
      <c r="G83" t="str">
        <f>IF(B83="","",-CUMPRINC($F$7/$F$9,$F$8*$F$9,$F$6,1,B83,0))</f>
        <v/>
      </c>
      <c r="H83" t="str">
        <f>IF(B83="","",-CUMIPMT($F$7/$F$9,$F$8*$F$9,$F$6,1,B83,0))</f>
        <v/>
      </c>
    </row>
    <row r="84" spans="2:8" x14ac:dyDescent="0.25">
      <c r="B84" t="str">
        <f>IF($B83&lt;$F$8*$F$9,B83+1,"")</f>
        <v/>
      </c>
      <c r="C84" s="4" t="str">
        <f>IF(B84="","",EDATE($F$10,12/$F$9*B84))</f>
        <v/>
      </c>
      <c r="D84" s="1" t="str">
        <f t="shared" ref="D84:D147" si="1">IF(B84="","",D83-E84)</f>
        <v/>
      </c>
      <c r="E84" s="1" t="str">
        <f>IF(B84="","",PPMT($F$7/$F$9,$B$18,$F$8*$F$9-B83,-D83))</f>
        <v/>
      </c>
      <c r="F84" s="1" t="str">
        <f>IF(B84="","",IPMT($F$7/$F$9,B84,$F$8*$F$9,-$F$6))</f>
        <v/>
      </c>
      <c r="G84" t="str">
        <f>IF(B84="","",-CUMPRINC($F$7/$F$9,$F$8*$F$9,$F$6,1,B84,0))</f>
        <v/>
      </c>
      <c r="H84" t="str">
        <f>IF(B84="","",-CUMIPMT($F$7/$F$9,$F$8*$F$9,$F$6,1,B84,0))</f>
        <v/>
      </c>
    </row>
    <row r="85" spans="2:8" x14ac:dyDescent="0.25">
      <c r="B85" t="str">
        <f>IF($B84&lt;$F$8*$F$9,B84+1,"")</f>
        <v/>
      </c>
      <c r="C85" s="4" t="str">
        <f>IF(B85="","",EDATE($F$10,12/$F$9*B85))</f>
        <v/>
      </c>
      <c r="D85" s="1" t="str">
        <f t="shared" si="1"/>
        <v/>
      </c>
      <c r="E85" s="1" t="str">
        <f>IF(B85="","",PPMT($F$7/$F$9,$B$18,$F$8*$F$9-B84,-D84))</f>
        <v/>
      </c>
      <c r="F85" s="1" t="str">
        <f>IF(B85="","",IPMT($F$7/$F$9,B85,$F$8*$F$9,-$F$6))</f>
        <v/>
      </c>
      <c r="G85" t="str">
        <f>IF(B85="","",-CUMPRINC($F$7/$F$9,$F$8*$F$9,$F$6,1,B85,0))</f>
        <v/>
      </c>
      <c r="H85" t="str">
        <f>IF(B85="","",-CUMIPMT($F$7/$F$9,$F$8*$F$9,$F$6,1,B85,0))</f>
        <v/>
      </c>
    </row>
    <row r="86" spans="2:8" x14ac:dyDescent="0.25">
      <c r="B86" t="str">
        <f>IF($B85&lt;$F$8*$F$9,B85+1,"")</f>
        <v/>
      </c>
      <c r="C86" s="4" t="str">
        <f>IF(B86="","",EDATE($F$10,12/$F$9*B86))</f>
        <v/>
      </c>
      <c r="D86" s="1" t="str">
        <f t="shared" si="1"/>
        <v/>
      </c>
      <c r="E86" s="1" t="str">
        <f>IF(B86="","",PPMT($F$7/$F$9,$B$18,$F$8*$F$9-B85,-D85))</f>
        <v/>
      </c>
      <c r="F86" s="1" t="str">
        <f>IF(B86="","",IPMT($F$7/$F$9,B86,$F$8*$F$9,-$F$6))</f>
        <v/>
      </c>
      <c r="G86" t="str">
        <f>IF(B86="","",-CUMPRINC($F$7/$F$9,$F$8*$F$9,$F$6,1,B86,0))</f>
        <v/>
      </c>
      <c r="H86" t="str">
        <f>IF(B86="","",-CUMIPMT($F$7/$F$9,$F$8*$F$9,$F$6,1,B86,0))</f>
        <v/>
      </c>
    </row>
    <row r="87" spans="2:8" x14ac:dyDescent="0.25">
      <c r="B87" t="str">
        <f>IF($B86&lt;$F$8*$F$9,B86+1,"")</f>
        <v/>
      </c>
      <c r="C87" s="4" t="str">
        <f>IF(B87="","",EDATE($F$10,12/$F$9*B87))</f>
        <v/>
      </c>
      <c r="D87" s="1" t="str">
        <f t="shared" si="1"/>
        <v/>
      </c>
      <c r="E87" s="1" t="str">
        <f>IF(B87="","",PPMT($F$7/$F$9,$B$18,$F$8*$F$9-B86,-D86))</f>
        <v/>
      </c>
      <c r="F87" s="1" t="str">
        <f>IF(B87="","",IPMT($F$7/$F$9,B87,$F$8*$F$9,-$F$6))</f>
        <v/>
      </c>
      <c r="G87" t="str">
        <f>IF(B87="","",-CUMPRINC($F$7/$F$9,$F$8*$F$9,$F$6,1,B87,0))</f>
        <v/>
      </c>
      <c r="H87" t="str">
        <f>IF(B87="","",-CUMIPMT($F$7/$F$9,$F$8*$F$9,$F$6,1,B87,0))</f>
        <v/>
      </c>
    </row>
    <row r="88" spans="2:8" x14ac:dyDescent="0.25">
      <c r="B88" t="str">
        <f>IF($B87&lt;$F$8*$F$9,B87+1,"")</f>
        <v/>
      </c>
      <c r="C88" s="4" t="str">
        <f>IF(B88="","",EDATE($F$10,12/$F$9*B88))</f>
        <v/>
      </c>
      <c r="D88" s="1" t="str">
        <f t="shared" si="1"/>
        <v/>
      </c>
      <c r="E88" s="1" t="str">
        <f>IF(B88="","",PPMT($F$7/$F$9,$B$18,$F$8*$F$9-B87,-D87))</f>
        <v/>
      </c>
      <c r="F88" s="1" t="str">
        <f>IF(B88="","",IPMT($F$7/$F$9,B88,$F$8*$F$9,-$F$6))</f>
        <v/>
      </c>
      <c r="G88" t="str">
        <f>IF(B88="","",-CUMPRINC($F$7/$F$9,$F$8*$F$9,$F$6,1,B88,0))</f>
        <v/>
      </c>
      <c r="H88" t="str">
        <f>IF(B88="","",-CUMIPMT($F$7/$F$9,$F$8*$F$9,$F$6,1,B88,0))</f>
        <v/>
      </c>
    </row>
    <row r="89" spans="2:8" x14ac:dyDescent="0.25">
      <c r="B89" t="str">
        <f>IF($B88&lt;$F$8*$F$9,B88+1,"")</f>
        <v/>
      </c>
      <c r="C89" s="4" t="str">
        <f>IF(B89="","",EDATE($F$10,12/$F$9*B89))</f>
        <v/>
      </c>
      <c r="D89" s="1" t="str">
        <f t="shared" si="1"/>
        <v/>
      </c>
      <c r="E89" s="1" t="str">
        <f>IF(B89="","",PPMT($F$7/$F$9,$B$18,$F$8*$F$9-B88,-D88))</f>
        <v/>
      </c>
      <c r="F89" s="1" t="str">
        <f>IF(B89="","",IPMT($F$7/$F$9,B89,$F$8*$F$9,-$F$6))</f>
        <v/>
      </c>
      <c r="G89" t="str">
        <f>IF(B89="","",-CUMPRINC($F$7/$F$9,$F$8*$F$9,$F$6,1,B89,0))</f>
        <v/>
      </c>
      <c r="H89" t="str">
        <f>IF(B89="","",-CUMIPMT($F$7/$F$9,$F$8*$F$9,$F$6,1,B89,0))</f>
        <v/>
      </c>
    </row>
    <row r="90" spans="2:8" x14ac:dyDescent="0.25">
      <c r="B90" t="str">
        <f>IF($B89&lt;$F$8*$F$9,B89+1,"")</f>
        <v/>
      </c>
      <c r="C90" s="4" t="str">
        <f>IF(B90="","",EDATE($F$10,12/$F$9*B90))</f>
        <v/>
      </c>
      <c r="D90" s="1" t="str">
        <f t="shared" si="1"/>
        <v/>
      </c>
      <c r="E90" s="1" t="str">
        <f>IF(B90="","",PPMT($F$7/$F$9,$B$18,$F$8*$F$9-B89,-D89))</f>
        <v/>
      </c>
      <c r="F90" s="1" t="str">
        <f>IF(B90="","",IPMT($F$7/$F$9,B90,$F$8*$F$9,-$F$6))</f>
        <v/>
      </c>
      <c r="G90" t="str">
        <f>IF(B90="","",-CUMPRINC($F$7/$F$9,$F$8*$F$9,$F$6,1,B90,0))</f>
        <v/>
      </c>
      <c r="H90" t="str">
        <f>IF(B90="","",-CUMIPMT($F$7/$F$9,$F$8*$F$9,$F$6,1,B90,0))</f>
        <v/>
      </c>
    </row>
    <row r="91" spans="2:8" x14ac:dyDescent="0.25">
      <c r="B91" t="str">
        <f>IF($B90&lt;$F$8*$F$9,B90+1,"")</f>
        <v/>
      </c>
      <c r="C91" s="4" t="str">
        <f>IF(B91="","",EDATE($F$10,12/$F$9*B91))</f>
        <v/>
      </c>
      <c r="D91" s="1" t="str">
        <f t="shared" si="1"/>
        <v/>
      </c>
      <c r="E91" s="1" t="str">
        <f>IF(B91="","",PPMT($F$7/$F$9,$B$18,$F$8*$F$9-B90,-D90))</f>
        <v/>
      </c>
      <c r="F91" s="1" t="str">
        <f>IF(B91="","",IPMT($F$7/$F$9,B91,$F$8*$F$9,-$F$6))</f>
        <v/>
      </c>
      <c r="G91" t="str">
        <f>IF(B91="","",-CUMPRINC($F$7/$F$9,$F$8*$F$9,$F$6,1,B91,0))</f>
        <v/>
      </c>
      <c r="H91" t="str">
        <f>IF(B91="","",-CUMIPMT($F$7/$F$9,$F$8*$F$9,$F$6,1,B91,0))</f>
        <v/>
      </c>
    </row>
    <row r="92" spans="2:8" x14ac:dyDescent="0.25">
      <c r="B92" t="str">
        <f>IF($B91&lt;$F$8*$F$9,B91+1,"")</f>
        <v/>
      </c>
      <c r="C92" s="4" t="str">
        <f>IF(B92="","",EDATE($F$10,12/$F$9*B92))</f>
        <v/>
      </c>
      <c r="D92" s="1" t="str">
        <f t="shared" si="1"/>
        <v/>
      </c>
      <c r="E92" s="1" t="str">
        <f>IF(B92="","",PPMT($F$7/$F$9,$B$18,$F$8*$F$9-B91,-D91))</f>
        <v/>
      </c>
      <c r="F92" s="1" t="str">
        <f>IF(B92="","",IPMT($F$7/$F$9,B92,$F$8*$F$9,-$F$6))</f>
        <v/>
      </c>
      <c r="G92" t="str">
        <f>IF(B92="","",-CUMPRINC($F$7/$F$9,$F$8*$F$9,$F$6,1,B92,0))</f>
        <v/>
      </c>
      <c r="H92" t="str">
        <f>IF(B92="","",-CUMIPMT($F$7/$F$9,$F$8*$F$9,$F$6,1,B92,0))</f>
        <v/>
      </c>
    </row>
    <row r="93" spans="2:8" x14ac:dyDescent="0.25">
      <c r="B93" t="str">
        <f>IF($B92&lt;$F$8*$F$9,B92+1,"")</f>
        <v/>
      </c>
      <c r="C93" s="4" t="str">
        <f>IF(B93="","",EDATE($F$10,12/$F$9*B93))</f>
        <v/>
      </c>
      <c r="D93" s="1" t="str">
        <f t="shared" si="1"/>
        <v/>
      </c>
      <c r="E93" s="1" t="str">
        <f>IF(B93="","",PPMT($F$7/$F$9,$B$18,$F$8*$F$9-B92,-D92))</f>
        <v/>
      </c>
      <c r="F93" s="1" t="str">
        <f>IF(B93="","",IPMT($F$7/$F$9,B93,$F$8*$F$9,-$F$6))</f>
        <v/>
      </c>
      <c r="G93" t="str">
        <f>IF(B93="","",-CUMPRINC($F$7/$F$9,$F$8*$F$9,$F$6,1,B93,0))</f>
        <v/>
      </c>
      <c r="H93" t="str">
        <f>IF(B93="","",-CUMIPMT($F$7/$F$9,$F$8*$F$9,$F$6,1,B93,0))</f>
        <v/>
      </c>
    </row>
    <row r="94" spans="2:8" x14ac:dyDescent="0.25">
      <c r="B94" t="str">
        <f>IF($B93&lt;$F$8*$F$9,B93+1,"")</f>
        <v/>
      </c>
      <c r="C94" s="4" t="str">
        <f>IF(B94="","",EDATE($F$10,12/$F$9*B94))</f>
        <v/>
      </c>
      <c r="D94" s="1" t="str">
        <f t="shared" si="1"/>
        <v/>
      </c>
      <c r="E94" s="1" t="str">
        <f>IF(B94="","",PPMT($F$7/$F$9,$B$18,$F$8*$F$9-B93,-D93))</f>
        <v/>
      </c>
      <c r="F94" s="1" t="str">
        <f>IF(B94="","",IPMT($F$7/$F$9,B94,$F$8*$F$9,-$F$6))</f>
        <v/>
      </c>
      <c r="G94" t="str">
        <f>IF(B94="","",-CUMPRINC($F$7/$F$9,$F$8*$F$9,$F$6,1,B94,0))</f>
        <v/>
      </c>
      <c r="H94" t="str">
        <f>IF(B94="","",-CUMIPMT($F$7/$F$9,$F$8*$F$9,$F$6,1,B94,0))</f>
        <v/>
      </c>
    </row>
    <row r="95" spans="2:8" x14ac:dyDescent="0.25">
      <c r="B95" t="str">
        <f>IF($B94&lt;$F$8*$F$9,B94+1,"")</f>
        <v/>
      </c>
      <c r="C95" s="4" t="str">
        <f>IF(B95="","",EDATE($F$10,12/$F$9*B95))</f>
        <v/>
      </c>
      <c r="D95" s="1" t="str">
        <f t="shared" si="1"/>
        <v/>
      </c>
      <c r="E95" s="1" t="str">
        <f>IF(B95="","",PPMT($F$7/$F$9,$B$18,$F$8*$F$9-B94,-D94))</f>
        <v/>
      </c>
      <c r="F95" s="1" t="str">
        <f>IF(B95="","",IPMT($F$7/$F$9,B95,$F$8*$F$9,-$F$6))</f>
        <v/>
      </c>
      <c r="G95" t="str">
        <f>IF(B95="","",-CUMPRINC($F$7/$F$9,$F$8*$F$9,$F$6,1,B95,0))</f>
        <v/>
      </c>
      <c r="H95" t="str">
        <f>IF(B95="","",-CUMIPMT($F$7/$F$9,$F$8*$F$9,$F$6,1,B95,0))</f>
        <v/>
      </c>
    </row>
    <row r="96" spans="2:8" x14ac:dyDescent="0.25">
      <c r="B96" t="str">
        <f>IF($B95&lt;$F$8*$F$9,B95+1,"")</f>
        <v/>
      </c>
      <c r="C96" s="4" t="str">
        <f>IF(B96="","",EDATE($F$10,12/$F$9*B96))</f>
        <v/>
      </c>
      <c r="D96" s="1" t="str">
        <f t="shared" si="1"/>
        <v/>
      </c>
      <c r="E96" s="1" t="str">
        <f>IF(B96="","",PPMT($F$7/$F$9,$B$18,$F$8*$F$9-B95,-D95))</f>
        <v/>
      </c>
      <c r="F96" s="1" t="str">
        <f>IF(B96="","",IPMT($F$7/$F$9,B96,$F$8*$F$9,-$F$6))</f>
        <v/>
      </c>
      <c r="G96" t="str">
        <f>IF(B96="","",-CUMPRINC($F$7/$F$9,$F$8*$F$9,$F$6,1,B96,0))</f>
        <v/>
      </c>
      <c r="H96" t="str">
        <f>IF(B96="","",-CUMIPMT($F$7/$F$9,$F$8*$F$9,$F$6,1,B96,0))</f>
        <v/>
      </c>
    </row>
    <row r="97" spans="2:8" x14ac:dyDescent="0.25">
      <c r="B97" t="str">
        <f>IF($B96&lt;$F$8*$F$9,B96+1,"")</f>
        <v/>
      </c>
      <c r="C97" s="4" t="str">
        <f>IF(B97="","",EDATE($F$10,12/$F$9*B97))</f>
        <v/>
      </c>
      <c r="D97" s="1" t="str">
        <f t="shared" si="1"/>
        <v/>
      </c>
      <c r="E97" s="1" t="str">
        <f>IF(B97="","",PPMT($F$7/$F$9,$B$18,$F$8*$F$9-B96,-D96))</f>
        <v/>
      </c>
      <c r="F97" s="1" t="str">
        <f>IF(B97="","",IPMT($F$7/$F$9,B97,$F$8*$F$9,-$F$6))</f>
        <v/>
      </c>
      <c r="G97" t="str">
        <f>IF(B97="","",-CUMPRINC($F$7/$F$9,$F$8*$F$9,$F$6,1,B97,0))</f>
        <v/>
      </c>
      <c r="H97" t="str">
        <f>IF(B97="","",-CUMIPMT($F$7/$F$9,$F$8*$F$9,$F$6,1,B97,0))</f>
        <v/>
      </c>
    </row>
    <row r="98" spans="2:8" x14ac:dyDescent="0.25">
      <c r="B98" t="str">
        <f>IF($B97&lt;$F$8*$F$9,B97+1,"")</f>
        <v/>
      </c>
      <c r="C98" s="4" t="str">
        <f>IF(B98="","",EDATE($F$10,12/$F$9*B98))</f>
        <v/>
      </c>
      <c r="D98" s="1" t="str">
        <f t="shared" si="1"/>
        <v/>
      </c>
      <c r="E98" s="1" t="str">
        <f>IF(B98="","",PPMT($F$7/$F$9,$B$18,$F$8*$F$9-B97,-D97))</f>
        <v/>
      </c>
      <c r="F98" s="1" t="str">
        <f>IF(B98="","",IPMT($F$7/$F$9,B98,$F$8*$F$9,-$F$6))</f>
        <v/>
      </c>
      <c r="G98" t="str">
        <f>IF(B98="","",-CUMPRINC($F$7/$F$9,$F$8*$F$9,$F$6,1,B98,0))</f>
        <v/>
      </c>
      <c r="H98" t="str">
        <f>IF(B98="","",-CUMIPMT($F$7/$F$9,$F$8*$F$9,$F$6,1,B98,0))</f>
        <v/>
      </c>
    </row>
    <row r="99" spans="2:8" x14ac:dyDescent="0.25">
      <c r="B99" t="str">
        <f>IF($B98&lt;$F$8*$F$9,B98+1,"")</f>
        <v/>
      </c>
      <c r="C99" s="4" t="str">
        <f>IF(B99="","",EDATE($F$10,12/$F$9*B99))</f>
        <v/>
      </c>
      <c r="D99" s="1" t="str">
        <f t="shared" si="1"/>
        <v/>
      </c>
      <c r="E99" s="1" t="str">
        <f>IF(B99="","",PPMT($F$7/$F$9,$B$18,$F$8*$F$9-B98,-D98))</f>
        <v/>
      </c>
      <c r="F99" s="1" t="str">
        <f>IF(B99="","",IPMT($F$7/$F$9,B99,$F$8*$F$9,-$F$6))</f>
        <v/>
      </c>
      <c r="G99" t="str">
        <f>IF(B99="","",-CUMPRINC($F$7/$F$9,$F$8*$F$9,$F$6,1,B99,0))</f>
        <v/>
      </c>
      <c r="H99" t="str">
        <f>IF(B99="","",-CUMIPMT($F$7/$F$9,$F$8*$F$9,$F$6,1,B99,0))</f>
        <v/>
      </c>
    </row>
    <row r="100" spans="2:8" x14ac:dyDescent="0.25">
      <c r="B100" t="str">
        <f>IF($B99&lt;$F$8*$F$9,B99+1,"")</f>
        <v/>
      </c>
      <c r="C100" s="4" t="str">
        <f>IF(B100="","",EDATE($F$10,12/$F$9*B100))</f>
        <v/>
      </c>
      <c r="D100" s="1" t="str">
        <f t="shared" si="1"/>
        <v/>
      </c>
      <c r="E100" s="1" t="str">
        <f>IF(B100="","",PPMT($F$7/$F$9,$B$18,$F$8*$F$9-B99,-D99))</f>
        <v/>
      </c>
      <c r="F100" s="1" t="str">
        <f>IF(B100="","",IPMT($F$7/$F$9,B100,$F$8*$F$9,-$F$6))</f>
        <v/>
      </c>
      <c r="G100" t="str">
        <f>IF(B100="","",-CUMPRINC($F$7/$F$9,$F$8*$F$9,$F$6,1,B100,0))</f>
        <v/>
      </c>
      <c r="H100" t="str">
        <f>IF(B100="","",-CUMIPMT($F$7/$F$9,$F$8*$F$9,$F$6,1,B100,0))</f>
        <v/>
      </c>
    </row>
    <row r="101" spans="2:8" x14ac:dyDescent="0.25">
      <c r="B101" t="str">
        <f>IF($B100&lt;$F$8*$F$9,B100+1,"")</f>
        <v/>
      </c>
      <c r="C101" s="4" t="str">
        <f>IF(B101="","",EDATE($F$10,12/$F$9*B101))</f>
        <v/>
      </c>
      <c r="D101" s="1" t="str">
        <f t="shared" si="1"/>
        <v/>
      </c>
      <c r="E101" s="1" t="str">
        <f>IF(B101="","",PPMT($F$7/$F$9,$B$18,$F$8*$F$9-B100,-D100))</f>
        <v/>
      </c>
      <c r="F101" s="1" t="str">
        <f>IF(B101="","",IPMT($F$7/$F$9,B101,$F$8*$F$9,-$F$6))</f>
        <v/>
      </c>
      <c r="G101" t="str">
        <f>IF(B101="","",-CUMPRINC($F$7/$F$9,$F$8*$F$9,$F$6,1,B101,0))</f>
        <v/>
      </c>
      <c r="H101" t="str">
        <f>IF(B101="","",-CUMIPMT($F$7/$F$9,$F$8*$F$9,$F$6,1,B101,0))</f>
        <v/>
      </c>
    </row>
    <row r="102" spans="2:8" x14ac:dyDescent="0.25">
      <c r="B102" t="str">
        <f>IF($B101&lt;$F$8*$F$9,B101+1,"")</f>
        <v/>
      </c>
      <c r="C102" s="4" t="str">
        <f>IF(B102="","",EDATE($F$10,12/$F$9*B102))</f>
        <v/>
      </c>
      <c r="D102" s="1" t="str">
        <f t="shared" si="1"/>
        <v/>
      </c>
      <c r="E102" s="1" t="str">
        <f>IF(B102="","",PPMT($F$7/$F$9,$B$18,$F$8*$F$9-B101,-D101))</f>
        <v/>
      </c>
      <c r="F102" s="1" t="str">
        <f>IF(B102="","",IPMT($F$7/$F$9,B102,$F$8*$F$9,-$F$6))</f>
        <v/>
      </c>
      <c r="G102" t="str">
        <f>IF(B102="","",-CUMPRINC($F$7/$F$9,$F$8*$F$9,$F$6,1,B102,0))</f>
        <v/>
      </c>
      <c r="H102" t="str">
        <f>IF(B102="","",-CUMIPMT($F$7/$F$9,$F$8*$F$9,$F$6,1,B102,0))</f>
        <v/>
      </c>
    </row>
    <row r="103" spans="2:8" x14ac:dyDescent="0.25">
      <c r="B103" t="str">
        <f>IF($B102&lt;$F$8*$F$9,B102+1,"")</f>
        <v/>
      </c>
      <c r="C103" s="4" t="str">
        <f>IF(B103="","",EDATE($F$10,12/$F$9*B103))</f>
        <v/>
      </c>
      <c r="D103" s="1" t="str">
        <f t="shared" si="1"/>
        <v/>
      </c>
      <c r="E103" s="1" t="str">
        <f>IF(B103="","",PPMT($F$7/$F$9,$B$18,$F$8*$F$9-B102,-D102))</f>
        <v/>
      </c>
      <c r="F103" s="1" t="str">
        <f>IF(B103="","",IPMT($F$7/$F$9,B103,$F$8*$F$9,-$F$6))</f>
        <v/>
      </c>
      <c r="G103" t="str">
        <f>IF(B103="","",-CUMPRINC($F$7/$F$9,$F$8*$F$9,$F$6,1,B103,0))</f>
        <v/>
      </c>
      <c r="H103" t="str">
        <f>IF(B103="","",-CUMIPMT($F$7/$F$9,$F$8*$F$9,$F$6,1,B103,0))</f>
        <v/>
      </c>
    </row>
    <row r="104" spans="2:8" x14ac:dyDescent="0.25">
      <c r="B104" t="str">
        <f>IF($B103&lt;$F$8*$F$9,B103+1,"")</f>
        <v/>
      </c>
      <c r="C104" s="4" t="str">
        <f>IF(B104="","",EDATE($F$10,12/$F$9*B104))</f>
        <v/>
      </c>
      <c r="D104" s="1" t="str">
        <f t="shared" si="1"/>
        <v/>
      </c>
      <c r="E104" s="1" t="str">
        <f>IF(B104="","",PPMT($F$7/$F$9,$B$18,$F$8*$F$9-B103,-D103))</f>
        <v/>
      </c>
      <c r="F104" s="1" t="str">
        <f>IF(B104="","",IPMT($F$7/$F$9,B104,$F$8*$F$9,-$F$6))</f>
        <v/>
      </c>
      <c r="G104" t="str">
        <f>IF(B104="","",-CUMPRINC($F$7/$F$9,$F$8*$F$9,$F$6,1,B104,0))</f>
        <v/>
      </c>
      <c r="H104" t="str">
        <f>IF(B104="","",-CUMIPMT($F$7/$F$9,$F$8*$F$9,$F$6,1,B104,0))</f>
        <v/>
      </c>
    </row>
    <row r="105" spans="2:8" x14ac:dyDescent="0.25">
      <c r="B105" t="str">
        <f>IF($B104&lt;$F$8*$F$9,B104+1,"")</f>
        <v/>
      </c>
      <c r="C105" s="4" t="str">
        <f>IF(B105="","",EDATE($F$10,12/$F$9*B105))</f>
        <v/>
      </c>
      <c r="D105" s="1" t="str">
        <f t="shared" si="1"/>
        <v/>
      </c>
      <c r="E105" s="1" t="str">
        <f>IF(B105="","",PPMT($F$7/$F$9,$B$18,$F$8*$F$9-B104,-D104))</f>
        <v/>
      </c>
      <c r="F105" s="1" t="str">
        <f>IF(B105="","",IPMT($F$7/$F$9,B105,$F$8*$F$9,-$F$6))</f>
        <v/>
      </c>
      <c r="G105" t="str">
        <f>IF(B105="","",-CUMPRINC($F$7/$F$9,$F$8*$F$9,$F$6,1,B105,0))</f>
        <v/>
      </c>
      <c r="H105" t="str">
        <f>IF(B105="","",-CUMIPMT($F$7/$F$9,$F$8*$F$9,$F$6,1,B105,0))</f>
        <v/>
      </c>
    </row>
    <row r="106" spans="2:8" x14ac:dyDescent="0.25">
      <c r="B106" t="str">
        <f>IF($B105&lt;$F$8*$F$9,B105+1,"")</f>
        <v/>
      </c>
      <c r="C106" s="4" t="str">
        <f>IF(B106="","",EDATE($F$10,12/$F$9*B106))</f>
        <v/>
      </c>
      <c r="D106" s="1" t="str">
        <f t="shared" si="1"/>
        <v/>
      </c>
      <c r="E106" s="1" t="str">
        <f>IF(B106="","",PPMT($F$7/$F$9,$B$18,$F$8*$F$9-B105,-D105))</f>
        <v/>
      </c>
      <c r="F106" s="1" t="str">
        <f>IF(B106="","",IPMT($F$7/$F$9,B106,$F$8*$F$9,-$F$6))</f>
        <v/>
      </c>
      <c r="G106" t="str">
        <f>IF(B106="","",-CUMPRINC($F$7/$F$9,$F$8*$F$9,$F$6,1,B106,0))</f>
        <v/>
      </c>
      <c r="H106" t="str">
        <f>IF(B106="","",-CUMIPMT($F$7/$F$9,$F$8*$F$9,$F$6,1,B106,0))</f>
        <v/>
      </c>
    </row>
    <row r="107" spans="2:8" x14ac:dyDescent="0.25">
      <c r="B107" t="str">
        <f>IF($B106&lt;$F$8*$F$9,B106+1,"")</f>
        <v/>
      </c>
      <c r="C107" s="4" t="str">
        <f>IF(B107="","",EDATE($F$10,12/$F$9*B107))</f>
        <v/>
      </c>
      <c r="D107" s="1" t="str">
        <f t="shared" si="1"/>
        <v/>
      </c>
      <c r="E107" s="1" t="str">
        <f>IF(B107="","",PPMT($F$7/$F$9,$B$18,$F$8*$F$9-B106,-D106))</f>
        <v/>
      </c>
      <c r="F107" s="1" t="str">
        <f>IF(B107="","",IPMT($F$7/$F$9,B107,$F$8*$F$9,-$F$6))</f>
        <v/>
      </c>
      <c r="G107" t="str">
        <f>IF(B107="","",-CUMPRINC($F$7/$F$9,$F$8*$F$9,$F$6,1,B107,0))</f>
        <v/>
      </c>
      <c r="H107" t="str">
        <f>IF(B107="","",-CUMIPMT($F$7/$F$9,$F$8*$F$9,$F$6,1,B107,0))</f>
        <v/>
      </c>
    </row>
    <row r="108" spans="2:8" x14ac:dyDescent="0.25">
      <c r="B108" t="str">
        <f>IF($B107&lt;$F$8*$F$9,B107+1,"")</f>
        <v/>
      </c>
      <c r="C108" s="4" t="str">
        <f>IF(B108="","",EDATE($F$10,12/$F$9*B108))</f>
        <v/>
      </c>
      <c r="D108" s="1" t="str">
        <f t="shared" si="1"/>
        <v/>
      </c>
      <c r="E108" s="1" t="str">
        <f>IF(B108="","",PPMT($F$7/$F$9,$B$18,$F$8*$F$9-B107,-D107))</f>
        <v/>
      </c>
      <c r="F108" s="1" t="str">
        <f>IF(B108="","",IPMT($F$7/$F$9,B108,$F$8*$F$9,-$F$6))</f>
        <v/>
      </c>
      <c r="G108" t="str">
        <f>IF(B108="","",-CUMPRINC($F$7/$F$9,$F$8*$F$9,$F$6,1,B108,0))</f>
        <v/>
      </c>
      <c r="H108" t="str">
        <f>IF(B108="","",-CUMIPMT($F$7/$F$9,$F$8*$F$9,$F$6,1,B108,0))</f>
        <v/>
      </c>
    </row>
    <row r="109" spans="2:8" x14ac:dyDescent="0.25">
      <c r="B109" t="str">
        <f>IF($B108&lt;$F$8*$F$9,B108+1,"")</f>
        <v/>
      </c>
      <c r="C109" s="4" t="str">
        <f>IF(B109="","",EDATE($F$10,12/$F$9*B109))</f>
        <v/>
      </c>
      <c r="D109" s="1" t="str">
        <f t="shared" si="1"/>
        <v/>
      </c>
      <c r="E109" s="1" t="str">
        <f>IF(B109="","",PPMT($F$7/$F$9,$B$18,$F$8*$F$9-B108,-D108))</f>
        <v/>
      </c>
      <c r="F109" s="1" t="str">
        <f>IF(B109="","",IPMT($F$7/$F$9,B109,$F$8*$F$9,-$F$6))</f>
        <v/>
      </c>
      <c r="G109" t="str">
        <f>IF(B109="","",-CUMPRINC($F$7/$F$9,$F$8*$F$9,$F$6,1,B109,0))</f>
        <v/>
      </c>
      <c r="H109" t="str">
        <f>IF(B109="","",-CUMIPMT($F$7/$F$9,$F$8*$F$9,$F$6,1,B109,0))</f>
        <v/>
      </c>
    </row>
    <row r="110" spans="2:8" x14ac:dyDescent="0.25">
      <c r="B110" t="str">
        <f>IF($B109&lt;$F$8*$F$9,B109+1,"")</f>
        <v/>
      </c>
      <c r="C110" s="4" t="str">
        <f>IF(B110="","",EDATE($F$10,12/$F$9*B110))</f>
        <v/>
      </c>
      <c r="D110" s="1" t="str">
        <f t="shared" si="1"/>
        <v/>
      </c>
      <c r="E110" s="1" t="str">
        <f>IF(B110="","",PPMT($F$7/$F$9,$B$18,$F$8*$F$9-B109,-D109))</f>
        <v/>
      </c>
      <c r="F110" s="1" t="str">
        <f>IF(B110="","",IPMT($F$7/$F$9,B110,$F$8*$F$9,-$F$6))</f>
        <v/>
      </c>
      <c r="G110" t="str">
        <f>IF(B110="","",-CUMPRINC($F$7/$F$9,$F$8*$F$9,$F$6,1,B110,0))</f>
        <v/>
      </c>
      <c r="H110" t="str">
        <f>IF(B110="","",-CUMIPMT($F$7/$F$9,$F$8*$F$9,$F$6,1,B110,0))</f>
        <v/>
      </c>
    </row>
    <row r="111" spans="2:8" x14ac:dyDescent="0.25">
      <c r="B111" t="str">
        <f>IF($B110&lt;$F$8*$F$9,B110+1,"")</f>
        <v/>
      </c>
      <c r="C111" s="4" t="str">
        <f>IF(B111="","",EDATE($F$10,12/$F$9*B111))</f>
        <v/>
      </c>
      <c r="D111" s="1" t="str">
        <f t="shared" si="1"/>
        <v/>
      </c>
      <c r="E111" s="1" t="str">
        <f>IF(B111="","",PPMT($F$7/$F$9,$B$18,$F$8*$F$9-B110,-D110))</f>
        <v/>
      </c>
      <c r="F111" s="1" t="str">
        <f>IF(B111="","",IPMT($F$7/$F$9,B111,$F$8*$F$9,-$F$6))</f>
        <v/>
      </c>
      <c r="G111" t="str">
        <f>IF(B111="","",-CUMPRINC($F$7/$F$9,$F$8*$F$9,$F$6,1,B111,0))</f>
        <v/>
      </c>
      <c r="H111" t="str">
        <f>IF(B111="","",-CUMIPMT($F$7/$F$9,$F$8*$F$9,$F$6,1,B111,0))</f>
        <v/>
      </c>
    </row>
    <row r="112" spans="2:8" x14ac:dyDescent="0.25">
      <c r="B112" t="str">
        <f>IF($B111&lt;$F$8*$F$9,B111+1,"")</f>
        <v/>
      </c>
      <c r="C112" s="4" t="str">
        <f>IF(B112="","",EDATE($F$10,12/$F$9*B112))</f>
        <v/>
      </c>
      <c r="D112" s="1" t="str">
        <f t="shared" si="1"/>
        <v/>
      </c>
      <c r="E112" s="1" t="str">
        <f>IF(B112="","",PPMT($F$7/$F$9,$B$18,$F$8*$F$9-B111,-D111))</f>
        <v/>
      </c>
      <c r="F112" s="1" t="str">
        <f>IF(B112="","",IPMT($F$7/$F$9,B112,$F$8*$F$9,-$F$6))</f>
        <v/>
      </c>
      <c r="G112" t="str">
        <f>IF(B112="","",-CUMPRINC($F$7/$F$9,$F$8*$F$9,$F$6,1,B112,0))</f>
        <v/>
      </c>
      <c r="H112" t="str">
        <f>IF(B112="","",-CUMIPMT($F$7/$F$9,$F$8*$F$9,$F$6,1,B112,0))</f>
        <v/>
      </c>
    </row>
    <row r="113" spans="2:8" x14ac:dyDescent="0.25">
      <c r="B113" t="str">
        <f>IF($B112&lt;$F$8*$F$9,B112+1,"")</f>
        <v/>
      </c>
      <c r="C113" s="4" t="str">
        <f>IF(B113="","",EDATE($F$10,12/$F$9*B113))</f>
        <v/>
      </c>
      <c r="D113" s="1" t="str">
        <f t="shared" si="1"/>
        <v/>
      </c>
      <c r="E113" s="1" t="str">
        <f>IF(B113="","",PPMT($F$7/$F$9,$B$18,$F$8*$F$9-B112,-D112))</f>
        <v/>
      </c>
      <c r="F113" s="1" t="str">
        <f>IF(B113="","",IPMT($F$7/$F$9,B113,$F$8*$F$9,-$F$6))</f>
        <v/>
      </c>
      <c r="G113" t="str">
        <f>IF(B113="","",-CUMPRINC($F$7/$F$9,$F$8*$F$9,$F$6,1,B113,0))</f>
        <v/>
      </c>
      <c r="H113" t="str">
        <f>IF(B113="","",-CUMIPMT($F$7/$F$9,$F$8*$F$9,$F$6,1,B113,0))</f>
        <v/>
      </c>
    </row>
    <row r="114" spans="2:8" x14ac:dyDescent="0.25">
      <c r="B114" t="str">
        <f>IF($B113&lt;$F$8*$F$9,B113+1,"")</f>
        <v/>
      </c>
      <c r="C114" s="4" t="str">
        <f>IF(B114="","",EDATE($F$10,12/$F$9*B114))</f>
        <v/>
      </c>
      <c r="D114" s="1" t="str">
        <f t="shared" si="1"/>
        <v/>
      </c>
      <c r="E114" s="1" t="str">
        <f>IF(B114="","",PPMT($F$7/$F$9,$B$18,$F$8*$F$9-B113,-D113))</f>
        <v/>
      </c>
      <c r="F114" s="1" t="str">
        <f>IF(B114="","",IPMT($F$7/$F$9,B114,$F$8*$F$9,-$F$6))</f>
        <v/>
      </c>
      <c r="G114" t="str">
        <f>IF(B114="","",-CUMPRINC($F$7/$F$9,$F$8*$F$9,$F$6,1,B114,0))</f>
        <v/>
      </c>
      <c r="H114" t="str">
        <f>IF(B114="","",-CUMIPMT($F$7/$F$9,$F$8*$F$9,$F$6,1,B114,0))</f>
        <v/>
      </c>
    </row>
    <row r="115" spans="2:8" x14ac:dyDescent="0.25">
      <c r="B115" t="str">
        <f>IF($B114&lt;$F$8*$F$9,B114+1,"")</f>
        <v/>
      </c>
      <c r="C115" s="4" t="str">
        <f>IF(B115="","",EDATE($F$10,12/$F$9*B115))</f>
        <v/>
      </c>
      <c r="D115" s="1" t="str">
        <f t="shared" si="1"/>
        <v/>
      </c>
      <c r="E115" s="1" t="str">
        <f>IF(B115="","",PPMT($F$7/$F$9,$B$18,$F$8*$F$9-B114,-D114))</f>
        <v/>
      </c>
      <c r="F115" s="1" t="str">
        <f>IF(B115="","",IPMT($F$7/$F$9,B115,$F$8*$F$9,-$F$6))</f>
        <v/>
      </c>
      <c r="G115" t="str">
        <f>IF(B115="","",-CUMPRINC($F$7/$F$9,$F$8*$F$9,$F$6,1,B115,0))</f>
        <v/>
      </c>
      <c r="H115" t="str">
        <f>IF(B115="","",-CUMIPMT($F$7/$F$9,$F$8*$F$9,$F$6,1,B115,0))</f>
        <v/>
      </c>
    </row>
    <row r="116" spans="2:8" x14ac:dyDescent="0.25">
      <c r="B116" t="str">
        <f>IF($B115&lt;$F$8*$F$9,B115+1,"")</f>
        <v/>
      </c>
      <c r="C116" s="4" t="str">
        <f>IF(B116="","",EDATE($F$10,12/$F$9*B116))</f>
        <v/>
      </c>
      <c r="D116" s="1" t="str">
        <f t="shared" si="1"/>
        <v/>
      </c>
      <c r="E116" s="1" t="str">
        <f>IF(B116="","",PPMT($F$7/$F$9,$B$18,$F$8*$F$9-B115,-D115))</f>
        <v/>
      </c>
      <c r="F116" s="1" t="str">
        <f>IF(B116="","",IPMT($F$7/$F$9,B116,$F$8*$F$9,-$F$6))</f>
        <v/>
      </c>
      <c r="G116" t="str">
        <f>IF(B116="","",-CUMPRINC($F$7/$F$9,$F$8*$F$9,$F$6,1,B116,0))</f>
        <v/>
      </c>
      <c r="H116" t="str">
        <f>IF(B116="","",-CUMIPMT($F$7/$F$9,$F$8*$F$9,$F$6,1,B116,0))</f>
        <v/>
      </c>
    </row>
    <row r="117" spans="2:8" x14ac:dyDescent="0.25">
      <c r="B117" t="str">
        <f>IF($B116&lt;$F$8*$F$9,B116+1,"")</f>
        <v/>
      </c>
      <c r="C117" s="4" t="str">
        <f>IF(B117="","",EDATE($F$10,12/$F$9*B117))</f>
        <v/>
      </c>
      <c r="D117" s="1" t="str">
        <f t="shared" si="1"/>
        <v/>
      </c>
      <c r="E117" s="1" t="str">
        <f>IF(B117="","",PPMT($F$7/$F$9,$B$18,$F$8*$F$9-B116,-D116))</f>
        <v/>
      </c>
      <c r="F117" s="1" t="str">
        <f>IF(B117="","",IPMT($F$7/$F$9,B117,$F$8*$F$9,-$F$6))</f>
        <v/>
      </c>
      <c r="G117" t="str">
        <f>IF(B117="","",-CUMPRINC($F$7/$F$9,$F$8*$F$9,$F$6,1,B117,0))</f>
        <v/>
      </c>
      <c r="H117" t="str">
        <f>IF(B117="","",-CUMIPMT($F$7/$F$9,$F$8*$F$9,$F$6,1,B117,0))</f>
        <v/>
      </c>
    </row>
    <row r="118" spans="2:8" x14ac:dyDescent="0.25">
      <c r="B118" t="str">
        <f>IF($B117&lt;$F$8*$F$9,B117+1,"")</f>
        <v/>
      </c>
      <c r="C118" s="4" t="str">
        <f>IF(B118="","",EDATE($F$10,12/$F$9*B118))</f>
        <v/>
      </c>
      <c r="D118" s="1" t="str">
        <f t="shared" si="1"/>
        <v/>
      </c>
      <c r="E118" s="1" t="str">
        <f>IF(B118="","",PPMT($F$7/$F$9,$B$18,$F$8*$F$9-B117,-D117))</f>
        <v/>
      </c>
      <c r="F118" s="1" t="str">
        <f>IF(B118="","",IPMT($F$7/$F$9,B118,$F$8*$F$9,-$F$6))</f>
        <v/>
      </c>
      <c r="G118" t="str">
        <f>IF(B118="","",-CUMPRINC($F$7/$F$9,$F$8*$F$9,$F$6,1,B118,0))</f>
        <v/>
      </c>
      <c r="H118" t="str">
        <f>IF(B118="","",-CUMIPMT($F$7/$F$9,$F$8*$F$9,$F$6,1,B118,0))</f>
        <v/>
      </c>
    </row>
    <row r="119" spans="2:8" x14ac:dyDescent="0.25">
      <c r="B119" t="str">
        <f>IF($B118&lt;$F$8*$F$9,B118+1,"")</f>
        <v/>
      </c>
      <c r="C119" s="4" t="str">
        <f>IF(B119="","",EDATE($F$10,12/$F$9*B119))</f>
        <v/>
      </c>
      <c r="D119" s="1" t="str">
        <f t="shared" si="1"/>
        <v/>
      </c>
      <c r="E119" s="1" t="str">
        <f>IF(B119="","",PPMT($F$7/$F$9,$B$18,$F$8*$F$9-B118,-D118))</f>
        <v/>
      </c>
      <c r="F119" s="1" t="str">
        <f>IF(B119="","",IPMT($F$7/$F$9,B119,$F$8*$F$9,-$F$6))</f>
        <v/>
      </c>
      <c r="G119" t="str">
        <f>IF(B119="","",-CUMPRINC($F$7/$F$9,$F$8*$F$9,$F$6,1,B119,0))</f>
        <v/>
      </c>
      <c r="H119" t="str">
        <f>IF(B119="","",-CUMIPMT($F$7/$F$9,$F$8*$F$9,$F$6,1,B119,0))</f>
        <v/>
      </c>
    </row>
    <row r="120" spans="2:8" x14ac:dyDescent="0.25">
      <c r="B120" t="str">
        <f>IF($B119&lt;$F$8*$F$9,B119+1,"")</f>
        <v/>
      </c>
      <c r="C120" s="4" t="str">
        <f>IF(B120="","",EDATE($F$10,12/$F$9*B120))</f>
        <v/>
      </c>
      <c r="D120" s="1" t="str">
        <f t="shared" si="1"/>
        <v/>
      </c>
      <c r="E120" s="1" t="str">
        <f>IF(B120="","",PPMT($F$7/$F$9,$B$18,$F$8*$F$9-B119,-D119))</f>
        <v/>
      </c>
      <c r="F120" s="1" t="str">
        <f>IF(B120="","",IPMT($F$7/$F$9,B120,$F$8*$F$9,-$F$6))</f>
        <v/>
      </c>
      <c r="G120" t="str">
        <f>IF(B120="","",-CUMPRINC($F$7/$F$9,$F$8*$F$9,$F$6,1,B120,0))</f>
        <v/>
      </c>
      <c r="H120" t="str">
        <f>IF(B120="","",-CUMIPMT($F$7/$F$9,$F$8*$F$9,$F$6,1,B120,0))</f>
        <v/>
      </c>
    </row>
    <row r="121" spans="2:8" x14ac:dyDescent="0.25">
      <c r="B121" t="str">
        <f>IF($B120&lt;$F$8*$F$9,B120+1,"")</f>
        <v/>
      </c>
      <c r="C121" s="4" t="str">
        <f>IF(B121="","",EDATE($F$10,12/$F$9*B121))</f>
        <v/>
      </c>
      <c r="D121" s="1" t="str">
        <f t="shared" si="1"/>
        <v/>
      </c>
      <c r="E121" s="1" t="str">
        <f>IF(B121="","",PPMT($F$7/$F$9,$B$18,$F$8*$F$9-B120,-D120))</f>
        <v/>
      </c>
      <c r="F121" s="1" t="str">
        <f>IF(B121="","",IPMT($F$7/$F$9,B121,$F$8*$F$9,-$F$6))</f>
        <v/>
      </c>
      <c r="G121" t="str">
        <f>IF(B121="","",-CUMPRINC($F$7/$F$9,$F$8*$F$9,$F$6,1,B121,0))</f>
        <v/>
      </c>
      <c r="H121" t="str">
        <f>IF(B121="","",-CUMIPMT($F$7/$F$9,$F$8*$F$9,$F$6,1,B121,0))</f>
        <v/>
      </c>
    </row>
    <row r="122" spans="2:8" x14ac:dyDescent="0.25">
      <c r="B122" t="str">
        <f>IF($B121&lt;$F$8*$F$9,B121+1,"")</f>
        <v/>
      </c>
      <c r="C122" s="4" t="str">
        <f>IF(B122="","",EDATE($F$10,12/$F$9*B122))</f>
        <v/>
      </c>
      <c r="D122" s="1" t="str">
        <f t="shared" si="1"/>
        <v/>
      </c>
      <c r="E122" s="1" t="str">
        <f>IF(B122="","",PPMT($F$7/$F$9,$B$18,$F$8*$F$9-B121,-D121))</f>
        <v/>
      </c>
      <c r="F122" s="1" t="str">
        <f>IF(B122="","",IPMT($F$7/$F$9,B122,$F$8*$F$9,-$F$6))</f>
        <v/>
      </c>
      <c r="G122" t="str">
        <f>IF(B122="","",-CUMPRINC($F$7/$F$9,$F$8*$F$9,$F$6,1,B122,0))</f>
        <v/>
      </c>
      <c r="H122" t="str">
        <f>IF(B122="","",-CUMIPMT($F$7/$F$9,$F$8*$F$9,$F$6,1,B122,0))</f>
        <v/>
      </c>
    </row>
    <row r="123" spans="2:8" x14ac:dyDescent="0.25">
      <c r="B123" t="str">
        <f>IF($B122&lt;$F$8*$F$9,B122+1,"")</f>
        <v/>
      </c>
      <c r="C123" s="4" t="str">
        <f>IF(B123="","",EDATE($F$10,12/$F$9*B123))</f>
        <v/>
      </c>
      <c r="D123" s="1" t="str">
        <f t="shared" si="1"/>
        <v/>
      </c>
      <c r="E123" s="1" t="str">
        <f>IF(B123="","",PPMT($F$7/$F$9,$B$18,$F$8*$F$9-B122,-D122))</f>
        <v/>
      </c>
      <c r="F123" s="1" t="str">
        <f>IF(B123="","",IPMT($F$7/$F$9,B123,$F$8*$F$9,-$F$6))</f>
        <v/>
      </c>
      <c r="G123" t="str">
        <f>IF(B123="","",-CUMPRINC($F$7/$F$9,$F$8*$F$9,$F$6,1,B123,0))</f>
        <v/>
      </c>
      <c r="H123" t="str">
        <f>IF(B123="","",-CUMIPMT($F$7/$F$9,$F$8*$F$9,$F$6,1,B123,0))</f>
        <v/>
      </c>
    </row>
    <row r="124" spans="2:8" x14ac:dyDescent="0.25">
      <c r="B124" t="str">
        <f>IF($B123&lt;$F$8*$F$9,B123+1,"")</f>
        <v/>
      </c>
      <c r="C124" s="4" t="str">
        <f>IF(B124="","",EDATE($F$10,12/$F$9*B124))</f>
        <v/>
      </c>
      <c r="D124" s="1" t="str">
        <f t="shared" si="1"/>
        <v/>
      </c>
      <c r="E124" s="1" t="str">
        <f>IF(B124="","",PPMT($F$7/$F$9,$B$18,$F$8*$F$9-B123,-D123))</f>
        <v/>
      </c>
      <c r="F124" s="1" t="str">
        <f>IF(B124="","",IPMT($F$7/$F$9,B124,$F$8*$F$9,-$F$6))</f>
        <v/>
      </c>
      <c r="G124" t="str">
        <f>IF(B124="","",-CUMPRINC($F$7/$F$9,$F$8*$F$9,$F$6,1,B124,0))</f>
        <v/>
      </c>
      <c r="H124" t="str">
        <f>IF(B124="","",-CUMIPMT($F$7/$F$9,$F$8*$F$9,$F$6,1,B124,0))</f>
        <v/>
      </c>
    </row>
    <row r="125" spans="2:8" x14ac:dyDescent="0.25">
      <c r="B125" t="str">
        <f>IF($B124&lt;$F$8*$F$9,B124+1,"")</f>
        <v/>
      </c>
      <c r="C125" s="4" t="str">
        <f>IF(B125="","",EDATE($F$10,12/$F$9*B125))</f>
        <v/>
      </c>
      <c r="D125" s="1" t="str">
        <f t="shared" si="1"/>
        <v/>
      </c>
      <c r="E125" s="1" t="str">
        <f>IF(B125="","",PPMT($F$7/$F$9,$B$18,$F$8*$F$9-B124,-D124))</f>
        <v/>
      </c>
      <c r="F125" s="1" t="str">
        <f>IF(B125="","",IPMT($F$7/$F$9,B125,$F$8*$F$9,-$F$6))</f>
        <v/>
      </c>
      <c r="G125" t="str">
        <f>IF(B125="","",-CUMPRINC($F$7/$F$9,$F$8*$F$9,$F$6,1,B125,0))</f>
        <v/>
      </c>
      <c r="H125" t="str">
        <f>IF(B125="","",-CUMIPMT($F$7/$F$9,$F$8*$F$9,$F$6,1,B125,0))</f>
        <v/>
      </c>
    </row>
    <row r="126" spans="2:8" x14ac:dyDescent="0.25">
      <c r="B126" t="str">
        <f>IF($B125&lt;$F$8*$F$9,B125+1,"")</f>
        <v/>
      </c>
      <c r="C126" s="4" t="str">
        <f>IF(B126="","",EDATE($F$10,12/$F$9*B126))</f>
        <v/>
      </c>
      <c r="D126" s="1" t="str">
        <f t="shared" si="1"/>
        <v/>
      </c>
      <c r="E126" s="1" t="str">
        <f>IF(B126="","",PPMT($F$7/$F$9,$B$18,$F$8*$F$9-B125,-D125))</f>
        <v/>
      </c>
      <c r="F126" s="1" t="str">
        <f>IF(B126="","",IPMT($F$7/$F$9,B126,$F$8*$F$9,-$F$6))</f>
        <v/>
      </c>
      <c r="G126" t="str">
        <f>IF(B126="","",-CUMPRINC($F$7/$F$9,$F$8*$F$9,$F$6,1,B126,0))</f>
        <v/>
      </c>
      <c r="H126" t="str">
        <f>IF(B126="","",-CUMIPMT($F$7/$F$9,$F$8*$F$9,$F$6,1,B126,0))</f>
        <v/>
      </c>
    </row>
    <row r="127" spans="2:8" x14ac:dyDescent="0.25">
      <c r="B127" t="str">
        <f>IF($B126&lt;$F$8*$F$9,B126+1,"")</f>
        <v/>
      </c>
      <c r="C127" s="4" t="str">
        <f>IF(B127="","",EDATE($F$10,12/$F$9*B127))</f>
        <v/>
      </c>
      <c r="D127" s="1" t="str">
        <f t="shared" si="1"/>
        <v/>
      </c>
      <c r="E127" s="1" t="str">
        <f>IF(B127="","",PPMT($F$7/$F$9,$B$18,$F$8*$F$9-B126,-D126))</f>
        <v/>
      </c>
      <c r="F127" s="1" t="str">
        <f>IF(B127="","",IPMT($F$7/$F$9,B127,$F$8*$F$9,-$F$6))</f>
        <v/>
      </c>
      <c r="G127" t="str">
        <f>IF(B127="","",-CUMPRINC($F$7/$F$9,$F$8*$F$9,$F$6,1,B127,0))</f>
        <v/>
      </c>
      <c r="H127" t="str">
        <f>IF(B127="","",-CUMIPMT($F$7/$F$9,$F$8*$F$9,$F$6,1,B127,0))</f>
        <v/>
      </c>
    </row>
    <row r="128" spans="2:8" x14ac:dyDescent="0.25">
      <c r="B128" t="str">
        <f>IF($B127&lt;$F$8*$F$9,B127+1,"")</f>
        <v/>
      </c>
      <c r="C128" s="4" t="str">
        <f>IF(B128="","",EDATE($F$10,12/$F$9*B128))</f>
        <v/>
      </c>
      <c r="D128" s="1" t="str">
        <f t="shared" si="1"/>
        <v/>
      </c>
      <c r="E128" s="1" t="str">
        <f>IF(B128="","",PPMT($F$7/$F$9,$B$18,$F$8*$F$9-B127,-D127))</f>
        <v/>
      </c>
      <c r="F128" s="1" t="str">
        <f>IF(B128="","",IPMT($F$7/$F$9,B128,$F$8*$F$9,-$F$6))</f>
        <v/>
      </c>
      <c r="G128" t="str">
        <f>IF(B128="","",-CUMPRINC($F$7/$F$9,$F$8*$F$9,$F$6,1,B128,0))</f>
        <v/>
      </c>
      <c r="H128" t="str">
        <f>IF(B128="","",-CUMIPMT($F$7/$F$9,$F$8*$F$9,$F$6,1,B128,0))</f>
        <v/>
      </c>
    </row>
    <row r="129" spans="2:8" x14ac:dyDescent="0.25">
      <c r="B129" t="str">
        <f>IF($B128&lt;$F$8*$F$9,B128+1,"")</f>
        <v/>
      </c>
      <c r="C129" s="4" t="str">
        <f>IF(B129="","",EDATE($F$10,12/$F$9*B129))</f>
        <v/>
      </c>
      <c r="D129" s="1" t="str">
        <f t="shared" si="1"/>
        <v/>
      </c>
      <c r="E129" s="1" t="str">
        <f>IF(B129="","",PPMT($F$7/$F$9,$B$18,$F$8*$F$9-B128,-D128))</f>
        <v/>
      </c>
      <c r="F129" s="1" t="str">
        <f>IF(B129="","",IPMT($F$7/$F$9,B129,$F$8*$F$9,-$F$6))</f>
        <v/>
      </c>
      <c r="G129" t="str">
        <f>IF(B129="","",-CUMPRINC($F$7/$F$9,$F$8*$F$9,$F$6,1,B129,0))</f>
        <v/>
      </c>
      <c r="H129" t="str">
        <f>IF(B129="","",-CUMIPMT($F$7/$F$9,$F$8*$F$9,$F$6,1,B129,0))</f>
        <v/>
      </c>
    </row>
    <row r="130" spans="2:8" x14ac:dyDescent="0.25">
      <c r="B130" t="str">
        <f>IF($B129&lt;$F$8*$F$9,B129+1,"")</f>
        <v/>
      </c>
      <c r="C130" s="4" t="str">
        <f>IF(B130="","",EDATE($F$10,12/$F$9*B130))</f>
        <v/>
      </c>
      <c r="D130" s="1" t="str">
        <f t="shared" si="1"/>
        <v/>
      </c>
      <c r="E130" s="1" t="str">
        <f>IF(B130="","",PPMT($F$7/$F$9,$B$18,$F$8*$F$9-B129,-D129))</f>
        <v/>
      </c>
      <c r="F130" s="1" t="str">
        <f>IF(B130="","",IPMT($F$7/$F$9,B130,$F$8*$F$9,-$F$6))</f>
        <v/>
      </c>
      <c r="G130" t="str">
        <f>IF(B130="","",-CUMPRINC($F$7/$F$9,$F$8*$F$9,$F$6,1,B130,0))</f>
        <v/>
      </c>
      <c r="H130" t="str">
        <f>IF(B130="","",-CUMIPMT($F$7/$F$9,$F$8*$F$9,$F$6,1,B130,0))</f>
        <v/>
      </c>
    </row>
    <row r="131" spans="2:8" x14ac:dyDescent="0.25">
      <c r="B131" t="str">
        <f>IF($B130&lt;$F$8*$F$9,B130+1,"")</f>
        <v/>
      </c>
      <c r="C131" s="4" t="str">
        <f>IF(B131="","",EDATE($F$10,12/$F$9*B131))</f>
        <v/>
      </c>
      <c r="D131" s="1" t="str">
        <f t="shared" si="1"/>
        <v/>
      </c>
      <c r="E131" s="1" t="str">
        <f>IF(B131="","",PPMT($F$7/$F$9,$B$18,$F$8*$F$9-B130,-D130))</f>
        <v/>
      </c>
      <c r="F131" s="1" t="str">
        <f>IF(B131="","",IPMT($F$7/$F$9,B131,$F$8*$F$9,-$F$6))</f>
        <v/>
      </c>
      <c r="G131" t="str">
        <f>IF(B131="","",-CUMPRINC($F$7/$F$9,$F$8*$F$9,$F$6,1,B131,0))</f>
        <v/>
      </c>
      <c r="H131" t="str">
        <f>IF(B131="","",-CUMIPMT($F$7/$F$9,$F$8*$F$9,$F$6,1,B131,0))</f>
        <v/>
      </c>
    </row>
    <row r="132" spans="2:8" x14ac:dyDescent="0.25">
      <c r="B132" t="str">
        <f>IF($B131&lt;$F$8*$F$9,B131+1,"")</f>
        <v/>
      </c>
      <c r="C132" s="4" t="str">
        <f>IF(B132="","",EDATE($F$10,12/$F$9*B132))</f>
        <v/>
      </c>
      <c r="D132" s="1" t="str">
        <f t="shared" si="1"/>
        <v/>
      </c>
      <c r="E132" s="1" t="str">
        <f>IF(B132="","",PPMT($F$7/$F$9,$B$18,$F$8*$F$9-B131,-D131))</f>
        <v/>
      </c>
      <c r="F132" s="1" t="str">
        <f>IF(B132="","",IPMT($F$7/$F$9,B132,$F$8*$F$9,-$F$6))</f>
        <v/>
      </c>
      <c r="G132" t="str">
        <f>IF(B132="","",-CUMPRINC($F$7/$F$9,$F$8*$F$9,$F$6,1,B132,0))</f>
        <v/>
      </c>
      <c r="H132" t="str">
        <f>IF(B132="","",-CUMIPMT($F$7/$F$9,$F$8*$F$9,$F$6,1,B132,0))</f>
        <v/>
      </c>
    </row>
    <row r="133" spans="2:8" x14ac:dyDescent="0.25">
      <c r="B133" t="str">
        <f>IF($B132&lt;$F$8*$F$9,B132+1,"")</f>
        <v/>
      </c>
      <c r="C133" s="4" t="str">
        <f>IF(B133="","",EDATE($F$10,12/$F$9*B133))</f>
        <v/>
      </c>
      <c r="D133" s="1" t="str">
        <f t="shared" si="1"/>
        <v/>
      </c>
      <c r="E133" s="1" t="str">
        <f>IF(B133="","",PPMT($F$7/$F$9,$B$18,$F$8*$F$9-B132,-D132))</f>
        <v/>
      </c>
      <c r="F133" s="1" t="str">
        <f>IF(B133="","",IPMT($F$7/$F$9,B133,$F$8*$F$9,-$F$6))</f>
        <v/>
      </c>
      <c r="G133" t="str">
        <f>IF(B133="","",-CUMPRINC($F$7/$F$9,$F$8*$F$9,$F$6,1,B133,0))</f>
        <v/>
      </c>
      <c r="H133" t="str">
        <f>IF(B133="","",-CUMIPMT($F$7/$F$9,$F$8*$F$9,$F$6,1,B133,0))</f>
        <v/>
      </c>
    </row>
    <row r="134" spans="2:8" x14ac:dyDescent="0.25">
      <c r="B134" t="str">
        <f>IF($B133&lt;$F$8*$F$9,B133+1,"")</f>
        <v/>
      </c>
      <c r="C134" s="4" t="str">
        <f>IF(B134="","",EDATE($F$10,12/$F$9*B134))</f>
        <v/>
      </c>
      <c r="D134" s="1" t="str">
        <f t="shared" si="1"/>
        <v/>
      </c>
      <c r="E134" s="1" t="str">
        <f>IF(B134="","",PPMT($F$7/$F$9,$B$18,$F$8*$F$9-B133,-D133))</f>
        <v/>
      </c>
      <c r="F134" s="1" t="str">
        <f>IF(B134="","",IPMT($F$7/$F$9,B134,$F$8*$F$9,-$F$6))</f>
        <v/>
      </c>
      <c r="G134" t="str">
        <f>IF(B134="","",-CUMPRINC($F$7/$F$9,$F$8*$F$9,$F$6,1,B134,0))</f>
        <v/>
      </c>
      <c r="H134" t="str">
        <f>IF(B134="","",-CUMIPMT($F$7/$F$9,$F$8*$F$9,$F$6,1,B134,0))</f>
        <v/>
      </c>
    </row>
    <row r="135" spans="2:8" x14ac:dyDescent="0.25">
      <c r="B135" t="str">
        <f>IF($B134&lt;$F$8*$F$9,B134+1,"")</f>
        <v/>
      </c>
      <c r="C135" s="4" t="str">
        <f>IF(B135="","",EDATE($F$10,12/$F$9*B135))</f>
        <v/>
      </c>
      <c r="D135" s="1" t="str">
        <f t="shared" si="1"/>
        <v/>
      </c>
      <c r="E135" s="1" t="str">
        <f>IF(B135="","",PPMT($F$7/$F$9,$B$18,$F$8*$F$9-B134,-D134))</f>
        <v/>
      </c>
      <c r="F135" s="1" t="str">
        <f>IF(B135="","",IPMT($F$7/$F$9,B135,$F$8*$F$9,-$F$6))</f>
        <v/>
      </c>
      <c r="G135" t="str">
        <f>IF(B135="","",-CUMPRINC($F$7/$F$9,$F$8*$F$9,$F$6,1,B135,0))</f>
        <v/>
      </c>
      <c r="H135" t="str">
        <f>IF(B135="","",-CUMIPMT($F$7/$F$9,$F$8*$F$9,$F$6,1,B135,0))</f>
        <v/>
      </c>
    </row>
    <row r="136" spans="2:8" x14ac:dyDescent="0.25">
      <c r="B136" t="str">
        <f>IF($B135&lt;$F$8*$F$9,B135+1,"")</f>
        <v/>
      </c>
      <c r="C136" s="4" t="str">
        <f>IF(B136="","",EDATE($F$10,12/$F$9*B136))</f>
        <v/>
      </c>
      <c r="D136" s="1" t="str">
        <f t="shared" si="1"/>
        <v/>
      </c>
      <c r="E136" s="1" t="str">
        <f>IF(B136="","",PPMT($F$7/$F$9,$B$18,$F$8*$F$9-B135,-D135))</f>
        <v/>
      </c>
      <c r="F136" s="1" t="str">
        <f>IF(B136="","",IPMT($F$7/$F$9,B136,$F$8*$F$9,-$F$6))</f>
        <v/>
      </c>
      <c r="G136" t="str">
        <f>IF(B136="","",-CUMPRINC($F$7/$F$9,$F$8*$F$9,$F$6,1,B136,0))</f>
        <v/>
      </c>
      <c r="H136" t="str">
        <f>IF(B136="","",-CUMIPMT($F$7/$F$9,$F$8*$F$9,$F$6,1,B136,0))</f>
        <v/>
      </c>
    </row>
    <row r="137" spans="2:8" x14ac:dyDescent="0.25">
      <c r="B137" t="str">
        <f>IF($B136&lt;$F$8*$F$9,B136+1,"")</f>
        <v/>
      </c>
      <c r="C137" s="4" t="str">
        <f>IF(B137="","",EDATE($F$10,12/$F$9*B137))</f>
        <v/>
      </c>
      <c r="D137" s="1" t="str">
        <f t="shared" si="1"/>
        <v/>
      </c>
      <c r="E137" s="1" t="str">
        <f>IF(B137="","",PPMT($F$7/$F$9,$B$18,$F$8*$F$9-B136,-D136))</f>
        <v/>
      </c>
      <c r="F137" s="1" t="str">
        <f>IF(B137="","",IPMT($F$7/$F$9,B137,$F$8*$F$9,-$F$6))</f>
        <v/>
      </c>
      <c r="G137" t="str">
        <f>IF(B137="","",-CUMPRINC($F$7/$F$9,$F$8*$F$9,$F$6,1,B137,0))</f>
        <v/>
      </c>
      <c r="H137" t="str">
        <f>IF(B137="","",-CUMIPMT($F$7/$F$9,$F$8*$F$9,$F$6,1,B137,0))</f>
        <v/>
      </c>
    </row>
    <row r="138" spans="2:8" x14ac:dyDescent="0.25">
      <c r="B138" t="str">
        <f>IF($B137&lt;$F$8*$F$9,B137+1,"")</f>
        <v/>
      </c>
      <c r="C138" s="4" t="str">
        <f>IF(B138="","",EDATE($F$10,12/$F$9*B138))</f>
        <v/>
      </c>
      <c r="D138" s="1" t="str">
        <f t="shared" si="1"/>
        <v/>
      </c>
      <c r="E138" s="1" t="str">
        <f>IF(B138="","",PPMT($F$7/$F$9,$B$18,$F$8*$F$9-B137,-D137))</f>
        <v/>
      </c>
      <c r="F138" s="1" t="str">
        <f>IF(B138="","",IPMT($F$7/$F$9,B138,$F$8*$F$9,-$F$6))</f>
        <v/>
      </c>
      <c r="G138" t="str">
        <f>IF(B138="","",-CUMPRINC($F$7/$F$9,$F$8*$F$9,$F$6,1,B138,0))</f>
        <v/>
      </c>
      <c r="H138" t="str">
        <f>IF(B138="","",-CUMIPMT($F$7/$F$9,$F$8*$F$9,$F$6,1,B138,0))</f>
        <v/>
      </c>
    </row>
    <row r="139" spans="2:8" x14ac:dyDescent="0.25">
      <c r="B139" t="str">
        <f>IF($B138&lt;$F$8*$F$9,B138+1,"")</f>
        <v/>
      </c>
      <c r="C139" s="4" t="str">
        <f>IF(B139="","",EDATE($F$10,12/$F$9*B139))</f>
        <v/>
      </c>
      <c r="D139" s="1" t="str">
        <f t="shared" si="1"/>
        <v/>
      </c>
      <c r="E139" s="1" t="str">
        <f>IF(B139="","",PPMT($F$7/$F$9,$B$18,$F$8*$F$9-B138,-D138))</f>
        <v/>
      </c>
      <c r="F139" s="1" t="str">
        <f>IF(B139="","",IPMT($F$7/$F$9,B139,$F$8*$F$9,-$F$6))</f>
        <v/>
      </c>
      <c r="G139" t="str">
        <f>IF(B139="","",-CUMPRINC($F$7/$F$9,$F$8*$F$9,$F$6,1,B139,0))</f>
        <v/>
      </c>
      <c r="H139" t="str">
        <f>IF(B139="","",-CUMIPMT($F$7/$F$9,$F$8*$F$9,$F$6,1,B139,0))</f>
        <v/>
      </c>
    </row>
    <row r="140" spans="2:8" x14ac:dyDescent="0.25">
      <c r="B140" t="str">
        <f>IF($B139&lt;$F$8*$F$9,B139+1,"")</f>
        <v/>
      </c>
      <c r="C140" s="4" t="str">
        <f>IF(B140="","",EDATE($F$10,12/$F$9*B140))</f>
        <v/>
      </c>
      <c r="D140" s="1" t="str">
        <f t="shared" si="1"/>
        <v/>
      </c>
      <c r="E140" s="1" t="str">
        <f>IF(B140="","",PPMT($F$7/$F$9,$B$18,$F$8*$F$9-B139,-D139))</f>
        <v/>
      </c>
      <c r="F140" s="1" t="str">
        <f>IF(B140="","",IPMT($F$7/$F$9,B140,$F$8*$F$9,-$F$6))</f>
        <v/>
      </c>
      <c r="G140" t="str">
        <f>IF(B140="","",-CUMPRINC($F$7/$F$9,$F$8*$F$9,$F$6,1,B140,0))</f>
        <v/>
      </c>
      <c r="H140" t="str">
        <f>IF(B140="","",-CUMIPMT($F$7/$F$9,$F$8*$F$9,$F$6,1,B140,0))</f>
        <v/>
      </c>
    </row>
    <row r="141" spans="2:8" x14ac:dyDescent="0.25">
      <c r="B141" t="str">
        <f>IF($B140&lt;$F$8*$F$9,B140+1,"")</f>
        <v/>
      </c>
      <c r="C141" s="4" t="str">
        <f>IF(B141="","",EDATE($F$10,12/$F$9*B141))</f>
        <v/>
      </c>
      <c r="D141" s="1" t="str">
        <f t="shared" si="1"/>
        <v/>
      </c>
      <c r="E141" s="1" t="str">
        <f>IF(B141="","",PPMT($F$7/$F$9,$B$18,$F$8*$F$9-B140,-D140))</f>
        <v/>
      </c>
      <c r="F141" s="1" t="str">
        <f>IF(B141="","",IPMT($F$7/$F$9,B141,$F$8*$F$9,-$F$6))</f>
        <v/>
      </c>
      <c r="G141" t="str">
        <f>IF(B141="","",-CUMPRINC($F$7/$F$9,$F$8*$F$9,$F$6,1,B141,0))</f>
        <v/>
      </c>
      <c r="H141" t="str">
        <f>IF(B141="","",-CUMIPMT($F$7/$F$9,$F$8*$F$9,$F$6,1,B141,0))</f>
        <v/>
      </c>
    </row>
    <row r="142" spans="2:8" x14ac:dyDescent="0.25">
      <c r="B142" t="str">
        <f>IF($B141&lt;$F$8*$F$9,B141+1,"")</f>
        <v/>
      </c>
      <c r="C142" s="4" t="str">
        <f>IF(B142="","",EDATE($F$10,12/$F$9*B142))</f>
        <v/>
      </c>
      <c r="D142" s="1" t="str">
        <f t="shared" si="1"/>
        <v/>
      </c>
      <c r="E142" s="1" t="str">
        <f>IF(B142="","",PPMT($F$7/$F$9,$B$18,$F$8*$F$9-B141,-D141))</f>
        <v/>
      </c>
      <c r="F142" s="1" t="str">
        <f>IF(B142="","",IPMT($F$7/$F$9,B142,$F$8*$F$9,-$F$6))</f>
        <v/>
      </c>
      <c r="G142" t="str">
        <f>IF(B142="","",-CUMPRINC($F$7/$F$9,$F$8*$F$9,$F$6,1,B142,0))</f>
        <v/>
      </c>
      <c r="H142" t="str">
        <f>IF(B142="","",-CUMIPMT($F$7/$F$9,$F$8*$F$9,$F$6,1,B142,0))</f>
        <v/>
      </c>
    </row>
    <row r="143" spans="2:8" x14ac:dyDescent="0.25">
      <c r="B143" t="str">
        <f>IF($B142&lt;$F$8*$F$9,B142+1,"")</f>
        <v/>
      </c>
      <c r="C143" s="4" t="str">
        <f>IF(B143="","",EDATE($F$10,12/$F$9*B143))</f>
        <v/>
      </c>
      <c r="D143" s="1" t="str">
        <f t="shared" si="1"/>
        <v/>
      </c>
      <c r="E143" s="1" t="str">
        <f>IF(B143="","",PPMT($F$7/$F$9,$B$18,$F$8*$F$9-B142,-D142))</f>
        <v/>
      </c>
      <c r="F143" s="1" t="str">
        <f>IF(B143="","",IPMT($F$7/$F$9,B143,$F$8*$F$9,-$F$6))</f>
        <v/>
      </c>
      <c r="G143" t="str">
        <f>IF(B143="","",-CUMPRINC($F$7/$F$9,$F$8*$F$9,$F$6,1,B143,0))</f>
        <v/>
      </c>
      <c r="H143" t="str">
        <f>IF(B143="","",-CUMIPMT($F$7/$F$9,$F$8*$F$9,$F$6,1,B143,0))</f>
        <v/>
      </c>
    </row>
    <row r="144" spans="2:8" x14ac:dyDescent="0.25">
      <c r="B144" t="str">
        <f>IF($B143&lt;$F$8*$F$9,B143+1,"")</f>
        <v/>
      </c>
      <c r="C144" s="4" t="str">
        <f>IF(B144="","",EDATE($F$10,12/$F$9*B144))</f>
        <v/>
      </c>
      <c r="D144" s="1" t="str">
        <f t="shared" si="1"/>
        <v/>
      </c>
      <c r="E144" s="1" t="str">
        <f>IF(B144="","",PPMT($F$7/$F$9,$B$18,$F$8*$F$9-B143,-D143))</f>
        <v/>
      </c>
      <c r="F144" s="1" t="str">
        <f>IF(B144="","",IPMT($F$7/$F$9,B144,$F$8*$F$9,-$F$6))</f>
        <v/>
      </c>
      <c r="G144" t="str">
        <f>IF(B144="","",-CUMPRINC($F$7/$F$9,$F$8*$F$9,$F$6,1,B144,0))</f>
        <v/>
      </c>
      <c r="H144" t="str">
        <f>IF(B144="","",-CUMIPMT($F$7/$F$9,$F$8*$F$9,$F$6,1,B144,0))</f>
        <v/>
      </c>
    </row>
    <row r="145" spans="2:8" x14ac:dyDescent="0.25">
      <c r="B145" t="str">
        <f>IF($B144&lt;$F$8*$F$9,B144+1,"")</f>
        <v/>
      </c>
      <c r="C145" s="4" t="str">
        <f>IF(B145="","",EDATE($F$10,12/$F$9*B145))</f>
        <v/>
      </c>
      <c r="D145" s="1" t="str">
        <f t="shared" si="1"/>
        <v/>
      </c>
      <c r="E145" s="1" t="str">
        <f>IF(B145="","",PPMT($F$7/$F$9,$B$18,$F$8*$F$9-B144,-D144))</f>
        <v/>
      </c>
      <c r="F145" s="1" t="str">
        <f>IF(B145="","",IPMT($F$7/$F$9,B145,$F$8*$F$9,-$F$6))</f>
        <v/>
      </c>
      <c r="G145" t="str">
        <f>IF(B145="","",-CUMPRINC($F$7/$F$9,$F$8*$F$9,$F$6,1,B145,0))</f>
        <v/>
      </c>
      <c r="H145" t="str">
        <f>IF(B145="","",-CUMIPMT($F$7/$F$9,$F$8*$F$9,$F$6,1,B145,0))</f>
        <v/>
      </c>
    </row>
    <row r="146" spans="2:8" x14ac:dyDescent="0.25">
      <c r="B146" t="str">
        <f>IF($B145&lt;$F$8*$F$9,B145+1,"")</f>
        <v/>
      </c>
      <c r="C146" s="4" t="str">
        <f>IF(B146="","",EDATE($F$10,12/$F$9*B146))</f>
        <v/>
      </c>
      <c r="D146" s="1" t="str">
        <f t="shared" si="1"/>
        <v/>
      </c>
      <c r="E146" s="1" t="str">
        <f>IF(B146="","",PPMT($F$7/$F$9,$B$18,$F$8*$F$9-B145,-D145))</f>
        <v/>
      </c>
      <c r="F146" s="1" t="str">
        <f>IF(B146="","",IPMT($F$7/$F$9,B146,$F$8*$F$9,-$F$6))</f>
        <v/>
      </c>
      <c r="G146" t="str">
        <f>IF(B146="","",-CUMPRINC($F$7/$F$9,$F$8*$F$9,$F$6,1,B146,0))</f>
        <v/>
      </c>
      <c r="H146" t="str">
        <f>IF(B146="","",-CUMIPMT($F$7/$F$9,$F$8*$F$9,$F$6,1,B146,0))</f>
        <v/>
      </c>
    </row>
    <row r="147" spans="2:8" x14ac:dyDescent="0.25">
      <c r="B147" t="str">
        <f>IF($B146&lt;$F$8*$F$9,B146+1,"")</f>
        <v/>
      </c>
      <c r="C147" s="4" t="str">
        <f>IF(B147="","",EDATE($F$10,12/$F$9*B147))</f>
        <v/>
      </c>
      <c r="D147" s="1" t="str">
        <f t="shared" si="1"/>
        <v/>
      </c>
      <c r="E147" s="1" t="str">
        <f>IF(B147="","",PPMT($F$7/$F$9,$B$18,$F$8*$F$9-B146,-D146))</f>
        <v/>
      </c>
      <c r="F147" s="1" t="str">
        <f>IF(B147="","",IPMT($F$7/$F$9,B147,$F$8*$F$9,-$F$6))</f>
        <v/>
      </c>
      <c r="G147" t="str">
        <f>IF(B147="","",-CUMPRINC($F$7/$F$9,$F$8*$F$9,$F$6,1,B147,0))</f>
        <v/>
      </c>
      <c r="H147" t="str">
        <f>IF(B147="","",-CUMIPMT($F$7/$F$9,$F$8*$F$9,$F$6,1,B147,0))</f>
        <v/>
      </c>
    </row>
    <row r="148" spans="2:8" x14ac:dyDescent="0.25">
      <c r="B148" t="str">
        <f>IF($B147&lt;$F$8*$F$9,B147+1,"")</f>
        <v/>
      </c>
      <c r="C148" s="4" t="str">
        <f>IF(B148="","",EDATE($F$10,12/$F$9*B148))</f>
        <v/>
      </c>
      <c r="D148" s="1" t="str">
        <f t="shared" ref="D148:D211" si="2">IF(B148="","",D147-E148)</f>
        <v/>
      </c>
      <c r="E148" s="1" t="str">
        <f>IF(B148="","",PPMT($F$7/$F$9,$B$18,$F$8*$F$9-B147,-D147))</f>
        <v/>
      </c>
      <c r="F148" s="1" t="str">
        <f>IF(B148="","",IPMT($F$7/$F$9,B148,$F$8*$F$9,-$F$6))</f>
        <v/>
      </c>
      <c r="G148" t="str">
        <f>IF(B148="","",-CUMPRINC($F$7/$F$9,$F$8*$F$9,$F$6,1,B148,0))</f>
        <v/>
      </c>
      <c r="H148" t="str">
        <f>IF(B148="","",-CUMIPMT($F$7/$F$9,$F$8*$F$9,$F$6,1,B148,0))</f>
        <v/>
      </c>
    </row>
    <row r="149" spans="2:8" x14ac:dyDescent="0.25">
      <c r="B149" t="str">
        <f>IF($B148&lt;$F$8*$F$9,B148+1,"")</f>
        <v/>
      </c>
      <c r="C149" s="4" t="str">
        <f>IF(B149="","",EDATE($F$10,12/$F$9*B149))</f>
        <v/>
      </c>
      <c r="D149" s="1" t="str">
        <f t="shared" si="2"/>
        <v/>
      </c>
      <c r="E149" s="1" t="str">
        <f>IF(B149="","",PPMT($F$7/$F$9,$B$18,$F$8*$F$9-B148,-D148))</f>
        <v/>
      </c>
      <c r="F149" s="1" t="str">
        <f>IF(B149="","",IPMT($F$7/$F$9,B149,$F$8*$F$9,-$F$6))</f>
        <v/>
      </c>
      <c r="G149" t="str">
        <f>IF(B149="","",-CUMPRINC($F$7/$F$9,$F$8*$F$9,$F$6,1,B149,0))</f>
        <v/>
      </c>
      <c r="H149" t="str">
        <f>IF(B149="","",-CUMIPMT($F$7/$F$9,$F$8*$F$9,$F$6,1,B149,0))</f>
        <v/>
      </c>
    </row>
    <row r="150" spans="2:8" x14ac:dyDescent="0.25">
      <c r="B150" t="str">
        <f>IF($B149&lt;$F$8*$F$9,B149+1,"")</f>
        <v/>
      </c>
      <c r="C150" s="4" t="str">
        <f>IF(B150="","",EDATE($F$10,12/$F$9*B150))</f>
        <v/>
      </c>
      <c r="D150" s="1" t="str">
        <f t="shared" si="2"/>
        <v/>
      </c>
      <c r="E150" s="1" t="str">
        <f>IF(B150="","",PPMT($F$7/$F$9,$B$18,$F$8*$F$9-B149,-D149))</f>
        <v/>
      </c>
      <c r="F150" s="1" t="str">
        <f>IF(B150="","",IPMT($F$7/$F$9,B150,$F$8*$F$9,-$F$6))</f>
        <v/>
      </c>
      <c r="G150" t="str">
        <f>IF(B150="","",-CUMPRINC($F$7/$F$9,$F$8*$F$9,$F$6,1,B150,0))</f>
        <v/>
      </c>
      <c r="H150" t="str">
        <f>IF(B150="","",-CUMIPMT($F$7/$F$9,$F$8*$F$9,$F$6,1,B150,0))</f>
        <v/>
      </c>
    </row>
    <row r="151" spans="2:8" x14ac:dyDescent="0.25">
      <c r="B151" t="str">
        <f>IF($B150&lt;$F$8*$F$9,B150+1,"")</f>
        <v/>
      </c>
      <c r="C151" s="4" t="str">
        <f>IF(B151="","",EDATE($F$10,12/$F$9*B151))</f>
        <v/>
      </c>
      <c r="D151" s="1" t="str">
        <f t="shared" si="2"/>
        <v/>
      </c>
      <c r="E151" s="1" t="str">
        <f>IF(B151="","",PPMT($F$7/$F$9,$B$18,$F$8*$F$9-B150,-D150))</f>
        <v/>
      </c>
      <c r="F151" s="1" t="str">
        <f>IF(B151="","",IPMT($F$7/$F$9,B151,$F$8*$F$9,-$F$6))</f>
        <v/>
      </c>
      <c r="G151" t="str">
        <f>IF(B151="","",-CUMPRINC($F$7/$F$9,$F$8*$F$9,$F$6,1,B151,0))</f>
        <v/>
      </c>
      <c r="H151" t="str">
        <f>IF(B151="","",-CUMIPMT($F$7/$F$9,$F$8*$F$9,$F$6,1,B151,0))</f>
        <v/>
      </c>
    </row>
    <row r="152" spans="2:8" x14ac:dyDescent="0.25">
      <c r="B152" t="str">
        <f>IF($B151&lt;$F$8*$F$9,B151+1,"")</f>
        <v/>
      </c>
      <c r="C152" s="4" t="str">
        <f>IF(B152="","",EDATE($F$10,12/$F$9*B152))</f>
        <v/>
      </c>
      <c r="D152" s="1" t="str">
        <f t="shared" si="2"/>
        <v/>
      </c>
      <c r="E152" s="1" t="str">
        <f>IF(B152="","",PPMT($F$7/$F$9,$B$18,$F$8*$F$9-B151,-D151))</f>
        <v/>
      </c>
      <c r="F152" s="1" t="str">
        <f>IF(B152="","",IPMT($F$7/$F$9,B152,$F$8*$F$9,-$F$6))</f>
        <v/>
      </c>
      <c r="G152" t="str">
        <f>IF(B152="","",-CUMPRINC($F$7/$F$9,$F$8*$F$9,$F$6,1,B152,0))</f>
        <v/>
      </c>
      <c r="H152" t="str">
        <f>IF(B152="","",-CUMIPMT($F$7/$F$9,$F$8*$F$9,$F$6,1,B152,0))</f>
        <v/>
      </c>
    </row>
    <row r="153" spans="2:8" x14ac:dyDescent="0.25">
      <c r="B153" t="str">
        <f>IF($B152&lt;$F$8*$F$9,B152+1,"")</f>
        <v/>
      </c>
      <c r="C153" s="4" t="str">
        <f>IF(B153="","",EDATE($F$10,12/$F$9*B153))</f>
        <v/>
      </c>
      <c r="D153" s="1" t="str">
        <f t="shared" si="2"/>
        <v/>
      </c>
      <c r="E153" s="1" t="str">
        <f>IF(B153="","",PPMT($F$7/$F$9,$B$18,$F$8*$F$9-B152,-D152))</f>
        <v/>
      </c>
      <c r="F153" s="1" t="str">
        <f>IF(B153="","",IPMT($F$7/$F$9,B153,$F$8*$F$9,-$F$6))</f>
        <v/>
      </c>
      <c r="G153" t="str">
        <f>IF(B153="","",-CUMPRINC($F$7/$F$9,$F$8*$F$9,$F$6,1,B153,0))</f>
        <v/>
      </c>
      <c r="H153" t="str">
        <f>IF(B153="","",-CUMIPMT($F$7/$F$9,$F$8*$F$9,$F$6,1,B153,0))</f>
        <v/>
      </c>
    </row>
    <row r="154" spans="2:8" x14ac:dyDescent="0.25">
      <c r="B154" t="str">
        <f>IF($B153&lt;$F$8*$F$9,B153+1,"")</f>
        <v/>
      </c>
      <c r="C154" s="4" t="str">
        <f>IF(B154="","",EDATE($F$10,12/$F$9*B154))</f>
        <v/>
      </c>
      <c r="D154" s="1" t="str">
        <f t="shared" si="2"/>
        <v/>
      </c>
      <c r="E154" s="1" t="str">
        <f>IF(B154="","",PPMT($F$7/$F$9,$B$18,$F$8*$F$9-B153,-D153))</f>
        <v/>
      </c>
      <c r="F154" s="1" t="str">
        <f>IF(B154="","",IPMT($F$7/$F$9,B154,$F$8*$F$9,-$F$6))</f>
        <v/>
      </c>
      <c r="G154" t="str">
        <f>IF(B154="","",-CUMPRINC($F$7/$F$9,$F$8*$F$9,$F$6,1,B154,0))</f>
        <v/>
      </c>
      <c r="H154" t="str">
        <f>IF(B154="","",-CUMIPMT($F$7/$F$9,$F$8*$F$9,$F$6,1,B154,0))</f>
        <v/>
      </c>
    </row>
    <row r="155" spans="2:8" x14ac:dyDescent="0.25">
      <c r="B155" t="str">
        <f>IF($B154&lt;$F$8*$F$9,B154+1,"")</f>
        <v/>
      </c>
      <c r="C155" s="4" t="str">
        <f>IF(B155="","",EDATE($F$10,12/$F$9*B155))</f>
        <v/>
      </c>
      <c r="D155" s="1" t="str">
        <f t="shared" si="2"/>
        <v/>
      </c>
      <c r="E155" s="1" t="str">
        <f>IF(B155="","",PPMT($F$7/$F$9,$B$18,$F$8*$F$9-B154,-D154))</f>
        <v/>
      </c>
      <c r="F155" s="1" t="str">
        <f>IF(B155="","",IPMT($F$7/$F$9,B155,$F$8*$F$9,-$F$6))</f>
        <v/>
      </c>
      <c r="G155" t="str">
        <f>IF(B155="","",-CUMPRINC($F$7/$F$9,$F$8*$F$9,$F$6,1,B155,0))</f>
        <v/>
      </c>
      <c r="H155" t="str">
        <f>IF(B155="","",-CUMIPMT($F$7/$F$9,$F$8*$F$9,$F$6,1,B155,0))</f>
        <v/>
      </c>
    </row>
    <row r="156" spans="2:8" x14ac:dyDescent="0.25">
      <c r="B156" t="str">
        <f>IF($B155&lt;$F$8*$F$9,B155+1,"")</f>
        <v/>
      </c>
      <c r="C156" s="4" t="str">
        <f>IF(B156="","",EDATE($F$10,12/$F$9*B156))</f>
        <v/>
      </c>
      <c r="D156" s="1" t="str">
        <f t="shared" si="2"/>
        <v/>
      </c>
      <c r="E156" s="1" t="str">
        <f>IF(B156="","",PPMT($F$7/$F$9,$B$18,$F$8*$F$9-B155,-D155))</f>
        <v/>
      </c>
      <c r="F156" s="1" t="str">
        <f>IF(B156="","",IPMT($F$7/$F$9,B156,$F$8*$F$9,-$F$6))</f>
        <v/>
      </c>
      <c r="G156" t="str">
        <f>IF(B156="","",-CUMPRINC($F$7/$F$9,$F$8*$F$9,$F$6,1,B156,0))</f>
        <v/>
      </c>
      <c r="H156" t="str">
        <f>IF(B156="","",-CUMIPMT($F$7/$F$9,$F$8*$F$9,$F$6,1,B156,0))</f>
        <v/>
      </c>
    </row>
    <row r="157" spans="2:8" x14ac:dyDescent="0.25">
      <c r="B157" t="str">
        <f>IF($B156&lt;$F$8*$F$9,B156+1,"")</f>
        <v/>
      </c>
      <c r="C157" s="4" t="str">
        <f>IF(B157="","",EDATE($F$10,12/$F$9*B157))</f>
        <v/>
      </c>
      <c r="D157" s="1" t="str">
        <f t="shared" si="2"/>
        <v/>
      </c>
      <c r="E157" s="1" t="str">
        <f>IF(B157="","",PPMT($F$7/$F$9,$B$18,$F$8*$F$9-B156,-D156))</f>
        <v/>
      </c>
      <c r="F157" s="1" t="str">
        <f>IF(B157="","",IPMT($F$7/$F$9,B157,$F$8*$F$9,-$F$6))</f>
        <v/>
      </c>
      <c r="G157" t="str">
        <f>IF(B157="","",-CUMPRINC($F$7/$F$9,$F$8*$F$9,$F$6,1,B157,0))</f>
        <v/>
      </c>
      <c r="H157" t="str">
        <f>IF(B157="","",-CUMIPMT($F$7/$F$9,$F$8*$F$9,$F$6,1,B157,0))</f>
        <v/>
      </c>
    </row>
    <row r="158" spans="2:8" x14ac:dyDescent="0.25">
      <c r="B158" t="str">
        <f>IF($B157&lt;$F$8*$F$9,B157+1,"")</f>
        <v/>
      </c>
      <c r="C158" s="4" t="str">
        <f>IF(B158="","",EDATE($F$10,12/$F$9*B158))</f>
        <v/>
      </c>
      <c r="D158" s="1" t="str">
        <f t="shared" si="2"/>
        <v/>
      </c>
      <c r="E158" s="1" t="str">
        <f>IF(B158="","",PPMT($F$7/$F$9,$B$18,$F$8*$F$9-B157,-D157))</f>
        <v/>
      </c>
      <c r="F158" s="1" t="str">
        <f>IF(B158="","",IPMT($F$7/$F$9,B158,$F$8*$F$9,-$F$6))</f>
        <v/>
      </c>
      <c r="G158" t="str">
        <f>IF(B158="","",-CUMPRINC($F$7/$F$9,$F$8*$F$9,$F$6,1,B158,0))</f>
        <v/>
      </c>
      <c r="H158" t="str">
        <f>IF(B158="","",-CUMIPMT($F$7/$F$9,$F$8*$F$9,$F$6,1,B158,0))</f>
        <v/>
      </c>
    </row>
    <row r="159" spans="2:8" x14ac:dyDescent="0.25">
      <c r="B159" t="str">
        <f>IF($B158&lt;$F$8*$F$9,B158+1,"")</f>
        <v/>
      </c>
      <c r="C159" s="4" t="str">
        <f>IF(B159="","",EDATE($F$10,12/$F$9*B159))</f>
        <v/>
      </c>
      <c r="D159" s="1" t="str">
        <f t="shared" si="2"/>
        <v/>
      </c>
      <c r="E159" s="1" t="str">
        <f>IF(B159="","",PPMT($F$7/$F$9,$B$18,$F$8*$F$9-B158,-D158))</f>
        <v/>
      </c>
      <c r="F159" s="1" t="str">
        <f>IF(B159="","",IPMT($F$7/$F$9,B159,$F$8*$F$9,-$F$6))</f>
        <v/>
      </c>
      <c r="G159" t="str">
        <f>IF(B159="","",-CUMPRINC($F$7/$F$9,$F$8*$F$9,$F$6,1,B159,0))</f>
        <v/>
      </c>
      <c r="H159" t="str">
        <f>IF(B159="","",-CUMIPMT($F$7/$F$9,$F$8*$F$9,$F$6,1,B159,0))</f>
        <v/>
      </c>
    </row>
    <row r="160" spans="2:8" x14ac:dyDescent="0.25">
      <c r="B160" t="str">
        <f>IF($B159&lt;$F$8*$F$9,B159+1,"")</f>
        <v/>
      </c>
      <c r="C160" s="4" t="str">
        <f>IF(B160="","",EDATE($F$10,12/$F$9*B160))</f>
        <v/>
      </c>
      <c r="D160" s="1" t="str">
        <f t="shared" si="2"/>
        <v/>
      </c>
      <c r="E160" s="1" t="str">
        <f>IF(B160="","",PPMT($F$7/$F$9,$B$18,$F$8*$F$9-B159,-D159))</f>
        <v/>
      </c>
      <c r="F160" s="1" t="str">
        <f>IF(B160="","",IPMT($F$7/$F$9,B160,$F$8*$F$9,-$F$6))</f>
        <v/>
      </c>
      <c r="G160" t="str">
        <f>IF(B160="","",-CUMPRINC($F$7/$F$9,$F$8*$F$9,$F$6,1,B160,0))</f>
        <v/>
      </c>
      <c r="H160" t="str">
        <f>IF(B160="","",-CUMIPMT($F$7/$F$9,$F$8*$F$9,$F$6,1,B160,0))</f>
        <v/>
      </c>
    </row>
    <row r="161" spans="2:8" x14ac:dyDescent="0.25">
      <c r="B161" t="str">
        <f>IF($B160&lt;$F$8*$F$9,B160+1,"")</f>
        <v/>
      </c>
      <c r="C161" s="4" t="str">
        <f>IF(B161="","",EDATE($F$10,12/$F$9*B161))</f>
        <v/>
      </c>
      <c r="D161" s="1" t="str">
        <f t="shared" si="2"/>
        <v/>
      </c>
      <c r="E161" s="1" t="str">
        <f>IF(B161="","",PPMT($F$7/$F$9,$B$18,$F$8*$F$9-B160,-D160))</f>
        <v/>
      </c>
      <c r="F161" s="1" t="str">
        <f>IF(B161="","",IPMT($F$7/$F$9,B161,$F$8*$F$9,-$F$6))</f>
        <v/>
      </c>
      <c r="G161" t="str">
        <f>IF(B161="","",-CUMPRINC($F$7/$F$9,$F$8*$F$9,$F$6,1,B161,0))</f>
        <v/>
      </c>
      <c r="H161" t="str">
        <f>IF(B161="","",-CUMIPMT($F$7/$F$9,$F$8*$F$9,$F$6,1,B161,0))</f>
        <v/>
      </c>
    </row>
    <row r="162" spans="2:8" x14ac:dyDescent="0.25">
      <c r="B162" t="str">
        <f>IF($B161&lt;$F$8*$F$9,B161+1,"")</f>
        <v/>
      </c>
      <c r="C162" s="4" t="str">
        <f>IF(B162="","",EDATE($F$10,12/$F$9*B162))</f>
        <v/>
      </c>
      <c r="D162" s="1" t="str">
        <f t="shared" si="2"/>
        <v/>
      </c>
      <c r="E162" s="1" t="str">
        <f>IF(B162="","",PPMT($F$7/$F$9,$B$18,$F$8*$F$9-B161,-D161))</f>
        <v/>
      </c>
      <c r="F162" s="1" t="str">
        <f>IF(B162="","",IPMT($F$7/$F$9,B162,$F$8*$F$9,-$F$6))</f>
        <v/>
      </c>
      <c r="G162" t="str">
        <f>IF(B162="","",-CUMPRINC($F$7/$F$9,$F$8*$F$9,$F$6,1,B162,0))</f>
        <v/>
      </c>
      <c r="H162" t="str">
        <f>IF(B162="","",-CUMIPMT($F$7/$F$9,$F$8*$F$9,$F$6,1,B162,0))</f>
        <v/>
      </c>
    </row>
    <row r="163" spans="2:8" x14ac:dyDescent="0.25">
      <c r="B163" t="str">
        <f>IF($B162&lt;$F$8*$F$9,B162+1,"")</f>
        <v/>
      </c>
      <c r="C163" s="4" t="str">
        <f>IF(B163="","",EDATE($F$10,12/$F$9*B163))</f>
        <v/>
      </c>
      <c r="D163" s="1" t="str">
        <f t="shared" si="2"/>
        <v/>
      </c>
      <c r="E163" s="1" t="str">
        <f>IF(B163="","",PPMT($F$7/$F$9,$B$18,$F$8*$F$9-B162,-D162))</f>
        <v/>
      </c>
      <c r="F163" s="1" t="str">
        <f>IF(B163="","",IPMT($F$7/$F$9,B163,$F$8*$F$9,-$F$6))</f>
        <v/>
      </c>
      <c r="G163" t="str">
        <f>IF(B163="","",-CUMPRINC($F$7/$F$9,$F$8*$F$9,$F$6,1,B163,0))</f>
        <v/>
      </c>
      <c r="H163" t="str">
        <f>IF(B163="","",-CUMIPMT($F$7/$F$9,$F$8*$F$9,$F$6,1,B163,0))</f>
        <v/>
      </c>
    </row>
    <row r="164" spans="2:8" x14ac:dyDescent="0.25">
      <c r="B164" t="str">
        <f>IF($B163&lt;$F$8*$F$9,B163+1,"")</f>
        <v/>
      </c>
      <c r="C164" s="4" t="str">
        <f>IF(B164="","",EDATE($F$10,12/$F$9*B164))</f>
        <v/>
      </c>
      <c r="D164" s="1" t="str">
        <f t="shared" si="2"/>
        <v/>
      </c>
      <c r="E164" s="1" t="str">
        <f>IF(B164="","",PPMT($F$7/$F$9,$B$18,$F$8*$F$9-B163,-D163))</f>
        <v/>
      </c>
      <c r="F164" s="1" t="str">
        <f>IF(B164="","",IPMT($F$7/$F$9,B164,$F$8*$F$9,-$F$6))</f>
        <v/>
      </c>
      <c r="G164" t="str">
        <f>IF(B164="","",-CUMPRINC($F$7/$F$9,$F$8*$F$9,$F$6,1,B164,0))</f>
        <v/>
      </c>
      <c r="H164" t="str">
        <f>IF(B164="","",-CUMIPMT($F$7/$F$9,$F$8*$F$9,$F$6,1,B164,0))</f>
        <v/>
      </c>
    </row>
    <row r="165" spans="2:8" x14ac:dyDescent="0.25">
      <c r="B165" t="str">
        <f>IF($B164&lt;$F$8*$F$9,B164+1,"")</f>
        <v/>
      </c>
      <c r="C165" s="4" t="str">
        <f>IF(B165="","",EDATE($F$10,12/$F$9*B165))</f>
        <v/>
      </c>
      <c r="D165" s="1" t="str">
        <f t="shared" si="2"/>
        <v/>
      </c>
      <c r="E165" s="1" t="str">
        <f>IF(B165="","",PPMT($F$7/$F$9,$B$18,$F$8*$F$9-B164,-D164))</f>
        <v/>
      </c>
      <c r="F165" s="1" t="str">
        <f>IF(B165="","",IPMT($F$7/$F$9,B165,$F$8*$F$9,-$F$6))</f>
        <v/>
      </c>
      <c r="G165" t="str">
        <f>IF(B165="","",-CUMPRINC($F$7/$F$9,$F$8*$F$9,$F$6,1,B165,0))</f>
        <v/>
      </c>
      <c r="H165" t="str">
        <f>IF(B165="","",-CUMIPMT($F$7/$F$9,$F$8*$F$9,$F$6,1,B165,0))</f>
        <v/>
      </c>
    </row>
    <row r="166" spans="2:8" x14ac:dyDescent="0.25">
      <c r="B166" t="str">
        <f>IF($B165&lt;$F$8*$F$9,B165+1,"")</f>
        <v/>
      </c>
      <c r="C166" s="4" t="str">
        <f>IF(B166="","",EDATE($F$10,12/$F$9*B166))</f>
        <v/>
      </c>
      <c r="D166" s="1" t="str">
        <f t="shared" si="2"/>
        <v/>
      </c>
      <c r="E166" s="1" t="str">
        <f>IF(B166="","",PPMT($F$7/$F$9,$B$18,$F$8*$F$9-B165,-D165))</f>
        <v/>
      </c>
      <c r="F166" s="1" t="str">
        <f>IF(B166="","",IPMT($F$7/$F$9,B166,$F$8*$F$9,-$F$6))</f>
        <v/>
      </c>
      <c r="G166" t="str">
        <f>IF(B166="","",-CUMPRINC($F$7/$F$9,$F$8*$F$9,$F$6,1,B166,0))</f>
        <v/>
      </c>
      <c r="H166" t="str">
        <f>IF(B166="","",-CUMIPMT($F$7/$F$9,$F$8*$F$9,$F$6,1,B166,0))</f>
        <v/>
      </c>
    </row>
    <row r="167" spans="2:8" x14ac:dyDescent="0.25">
      <c r="B167" t="str">
        <f>IF($B166&lt;$F$8*$F$9,B166+1,"")</f>
        <v/>
      </c>
      <c r="C167" s="4" t="str">
        <f>IF(B167="","",EDATE($F$10,12/$F$9*B167))</f>
        <v/>
      </c>
      <c r="D167" s="1" t="str">
        <f t="shared" si="2"/>
        <v/>
      </c>
      <c r="E167" s="1" t="str">
        <f>IF(B167="","",PPMT($F$7/$F$9,$B$18,$F$8*$F$9-B166,-D166))</f>
        <v/>
      </c>
      <c r="F167" s="1" t="str">
        <f>IF(B167="","",IPMT($F$7/$F$9,B167,$F$8*$F$9,-$F$6))</f>
        <v/>
      </c>
      <c r="G167" t="str">
        <f>IF(B167="","",-CUMPRINC($F$7/$F$9,$F$8*$F$9,$F$6,1,B167,0))</f>
        <v/>
      </c>
      <c r="H167" t="str">
        <f>IF(B167="","",-CUMIPMT($F$7/$F$9,$F$8*$F$9,$F$6,1,B167,0))</f>
        <v/>
      </c>
    </row>
    <row r="168" spans="2:8" x14ac:dyDescent="0.25">
      <c r="B168" t="str">
        <f>IF($B167&lt;$F$8*$F$9,B167+1,"")</f>
        <v/>
      </c>
      <c r="C168" s="4" t="str">
        <f>IF(B168="","",EDATE($F$10,12/$F$9*B168))</f>
        <v/>
      </c>
      <c r="D168" s="1" t="str">
        <f t="shared" si="2"/>
        <v/>
      </c>
      <c r="E168" s="1" t="str">
        <f>IF(B168="","",PPMT($F$7/$F$9,$B$18,$F$8*$F$9-B167,-D167))</f>
        <v/>
      </c>
      <c r="F168" s="1" t="str">
        <f>IF(B168="","",IPMT($F$7/$F$9,B168,$F$8*$F$9,-$F$6))</f>
        <v/>
      </c>
      <c r="G168" t="str">
        <f>IF(B168="","",-CUMPRINC($F$7/$F$9,$F$8*$F$9,$F$6,1,B168,0))</f>
        <v/>
      </c>
      <c r="H168" t="str">
        <f>IF(B168="","",-CUMIPMT($F$7/$F$9,$F$8*$F$9,$F$6,1,B168,0))</f>
        <v/>
      </c>
    </row>
    <row r="169" spans="2:8" x14ac:dyDescent="0.25">
      <c r="B169" t="str">
        <f>IF($B168&lt;$F$8*$F$9,B168+1,"")</f>
        <v/>
      </c>
      <c r="C169" s="4" t="str">
        <f>IF(B169="","",EDATE($F$10,12/$F$9*B169))</f>
        <v/>
      </c>
      <c r="D169" s="1" t="str">
        <f t="shared" si="2"/>
        <v/>
      </c>
      <c r="E169" s="1" t="str">
        <f>IF(B169="","",PPMT($F$7/$F$9,$B$18,$F$8*$F$9-B168,-D168))</f>
        <v/>
      </c>
      <c r="F169" s="1" t="str">
        <f>IF(B169="","",IPMT($F$7/$F$9,B169,$F$8*$F$9,-$F$6))</f>
        <v/>
      </c>
      <c r="G169" t="str">
        <f>IF(B169="","",-CUMPRINC($F$7/$F$9,$F$8*$F$9,$F$6,1,B169,0))</f>
        <v/>
      </c>
      <c r="H169" t="str">
        <f>IF(B169="","",-CUMIPMT($F$7/$F$9,$F$8*$F$9,$F$6,1,B169,0))</f>
        <v/>
      </c>
    </row>
    <row r="170" spans="2:8" x14ac:dyDescent="0.25">
      <c r="B170" t="str">
        <f>IF($B169&lt;$F$8*$F$9,B169+1,"")</f>
        <v/>
      </c>
      <c r="C170" s="4" t="str">
        <f>IF(B170="","",EDATE($F$10,12/$F$9*B170))</f>
        <v/>
      </c>
      <c r="D170" s="1" t="str">
        <f t="shared" si="2"/>
        <v/>
      </c>
      <c r="E170" s="1" t="str">
        <f>IF(B170="","",PPMT($F$7/$F$9,$B$18,$F$8*$F$9-B169,-D169))</f>
        <v/>
      </c>
      <c r="F170" s="1" t="str">
        <f>IF(B170="","",IPMT($F$7/$F$9,B170,$F$8*$F$9,-$F$6))</f>
        <v/>
      </c>
      <c r="G170" t="str">
        <f>IF(B170="","",-CUMPRINC($F$7/$F$9,$F$8*$F$9,$F$6,1,B170,0))</f>
        <v/>
      </c>
      <c r="H170" t="str">
        <f>IF(B170="","",-CUMIPMT($F$7/$F$9,$F$8*$F$9,$F$6,1,B170,0))</f>
        <v/>
      </c>
    </row>
    <row r="171" spans="2:8" x14ac:dyDescent="0.25">
      <c r="B171" t="str">
        <f>IF($B170&lt;$F$8*$F$9,B170+1,"")</f>
        <v/>
      </c>
      <c r="C171" s="4" t="str">
        <f>IF(B171="","",EDATE($F$10,12/$F$9*B171))</f>
        <v/>
      </c>
      <c r="D171" s="1" t="str">
        <f t="shared" si="2"/>
        <v/>
      </c>
      <c r="E171" s="1" t="str">
        <f>IF(B171="","",PPMT($F$7/$F$9,$B$18,$F$8*$F$9-B170,-D170))</f>
        <v/>
      </c>
      <c r="F171" s="1" t="str">
        <f>IF(B171="","",IPMT($F$7/$F$9,B171,$F$8*$F$9,-$F$6))</f>
        <v/>
      </c>
      <c r="G171" t="str">
        <f>IF(B171="","",-CUMPRINC($F$7/$F$9,$F$8*$F$9,$F$6,1,B171,0))</f>
        <v/>
      </c>
      <c r="H171" t="str">
        <f>IF(B171="","",-CUMIPMT($F$7/$F$9,$F$8*$F$9,$F$6,1,B171,0))</f>
        <v/>
      </c>
    </row>
    <row r="172" spans="2:8" x14ac:dyDescent="0.25">
      <c r="B172" t="str">
        <f>IF($B171&lt;$F$8*$F$9,B171+1,"")</f>
        <v/>
      </c>
      <c r="C172" s="4" t="str">
        <f>IF(B172="","",EDATE($F$10,12/$F$9*B172))</f>
        <v/>
      </c>
      <c r="D172" s="1" t="str">
        <f t="shared" si="2"/>
        <v/>
      </c>
      <c r="E172" s="1" t="str">
        <f>IF(B172="","",PPMT($F$7/$F$9,$B$18,$F$8*$F$9-B171,-D171))</f>
        <v/>
      </c>
      <c r="F172" s="1" t="str">
        <f>IF(B172="","",IPMT($F$7/$F$9,B172,$F$8*$F$9,-$F$6))</f>
        <v/>
      </c>
      <c r="G172" t="str">
        <f>IF(B172="","",-CUMPRINC($F$7/$F$9,$F$8*$F$9,$F$6,1,B172,0))</f>
        <v/>
      </c>
      <c r="H172" t="str">
        <f>IF(B172="","",-CUMIPMT($F$7/$F$9,$F$8*$F$9,$F$6,1,B172,0))</f>
        <v/>
      </c>
    </row>
    <row r="173" spans="2:8" x14ac:dyDescent="0.25">
      <c r="B173" t="str">
        <f>IF($B172&lt;$F$8*$F$9,B172+1,"")</f>
        <v/>
      </c>
      <c r="C173" s="4" t="str">
        <f>IF(B173="","",EDATE($F$10,12/$F$9*B173))</f>
        <v/>
      </c>
      <c r="D173" s="1" t="str">
        <f t="shared" si="2"/>
        <v/>
      </c>
      <c r="E173" s="1" t="str">
        <f>IF(B173="","",PPMT($F$7/$F$9,$B$18,$F$8*$F$9-B172,-D172))</f>
        <v/>
      </c>
      <c r="F173" s="1" t="str">
        <f>IF(B173="","",IPMT($F$7/$F$9,B173,$F$8*$F$9,-$F$6))</f>
        <v/>
      </c>
      <c r="G173" t="str">
        <f>IF(B173="","",-CUMPRINC($F$7/$F$9,$F$8*$F$9,$F$6,1,B173,0))</f>
        <v/>
      </c>
      <c r="H173" t="str">
        <f>IF(B173="","",-CUMIPMT($F$7/$F$9,$F$8*$F$9,$F$6,1,B173,0))</f>
        <v/>
      </c>
    </row>
    <row r="174" spans="2:8" x14ac:dyDescent="0.25">
      <c r="B174" t="str">
        <f>IF($B173&lt;$F$8*$F$9,B173+1,"")</f>
        <v/>
      </c>
      <c r="C174" s="4" t="str">
        <f>IF(B174="","",EDATE($F$10,12/$F$9*B174))</f>
        <v/>
      </c>
      <c r="D174" s="1" t="str">
        <f t="shared" si="2"/>
        <v/>
      </c>
      <c r="E174" s="1" t="str">
        <f>IF(B174="","",PPMT($F$7/$F$9,$B$18,$F$8*$F$9-B173,-D173))</f>
        <v/>
      </c>
      <c r="F174" s="1" t="str">
        <f>IF(B174="","",IPMT($F$7/$F$9,B174,$F$8*$F$9,-$F$6))</f>
        <v/>
      </c>
      <c r="G174" t="str">
        <f>IF(B174="","",-CUMPRINC($F$7/$F$9,$F$8*$F$9,$F$6,1,B174,0))</f>
        <v/>
      </c>
      <c r="H174" t="str">
        <f>IF(B174="","",-CUMIPMT($F$7/$F$9,$F$8*$F$9,$F$6,1,B174,0))</f>
        <v/>
      </c>
    </row>
    <row r="175" spans="2:8" x14ac:dyDescent="0.25">
      <c r="B175" t="str">
        <f>IF($B174&lt;$F$8*$F$9,B174+1,"")</f>
        <v/>
      </c>
      <c r="C175" s="4" t="str">
        <f>IF(B175="","",EDATE($F$10,12/$F$9*B175))</f>
        <v/>
      </c>
      <c r="D175" s="1" t="str">
        <f t="shared" si="2"/>
        <v/>
      </c>
      <c r="E175" s="1" t="str">
        <f>IF(B175="","",PPMT($F$7/$F$9,$B$18,$F$8*$F$9-B174,-D174))</f>
        <v/>
      </c>
      <c r="F175" s="1" t="str">
        <f>IF(B175="","",IPMT($F$7/$F$9,B175,$F$8*$F$9,-$F$6))</f>
        <v/>
      </c>
      <c r="G175" t="str">
        <f>IF(B175="","",-CUMPRINC($F$7/$F$9,$F$8*$F$9,$F$6,1,B175,0))</f>
        <v/>
      </c>
      <c r="H175" t="str">
        <f>IF(B175="","",-CUMIPMT($F$7/$F$9,$F$8*$F$9,$F$6,1,B175,0))</f>
        <v/>
      </c>
    </row>
    <row r="176" spans="2:8" x14ac:dyDescent="0.25">
      <c r="B176" t="str">
        <f>IF($B175&lt;$F$8*$F$9,B175+1,"")</f>
        <v/>
      </c>
      <c r="C176" s="4" t="str">
        <f>IF(B176="","",EDATE($F$10,12/$F$9*B176))</f>
        <v/>
      </c>
      <c r="D176" s="1" t="str">
        <f t="shared" si="2"/>
        <v/>
      </c>
      <c r="E176" s="1" t="str">
        <f>IF(B176="","",PPMT($F$7/$F$9,$B$18,$F$8*$F$9-B175,-D175))</f>
        <v/>
      </c>
      <c r="F176" s="1" t="str">
        <f>IF(B176="","",IPMT($F$7/$F$9,B176,$F$8*$F$9,-$F$6))</f>
        <v/>
      </c>
      <c r="G176" t="str">
        <f>IF(B176="","",-CUMPRINC($F$7/$F$9,$F$8*$F$9,$F$6,1,B176,0))</f>
        <v/>
      </c>
      <c r="H176" t="str">
        <f>IF(B176="","",-CUMIPMT($F$7/$F$9,$F$8*$F$9,$F$6,1,B176,0))</f>
        <v/>
      </c>
    </row>
    <row r="177" spans="2:8" x14ac:dyDescent="0.25">
      <c r="B177" t="str">
        <f>IF($B176&lt;$F$8*$F$9,B176+1,"")</f>
        <v/>
      </c>
      <c r="C177" s="4" t="str">
        <f>IF(B177="","",EDATE($F$10,12/$F$9*B177))</f>
        <v/>
      </c>
      <c r="D177" s="1" t="str">
        <f t="shared" si="2"/>
        <v/>
      </c>
      <c r="E177" s="1" t="str">
        <f>IF(B177="","",PPMT($F$7/$F$9,$B$18,$F$8*$F$9-B176,-D176))</f>
        <v/>
      </c>
      <c r="F177" s="1" t="str">
        <f>IF(B177="","",IPMT($F$7/$F$9,B177,$F$8*$F$9,-$F$6))</f>
        <v/>
      </c>
      <c r="G177" t="str">
        <f>IF(B177="","",-CUMPRINC($F$7/$F$9,$F$8*$F$9,$F$6,1,B177,0))</f>
        <v/>
      </c>
      <c r="H177" t="str">
        <f>IF(B177="","",-CUMIPMT($F$7/$F$9,$F$8*$F$9,$F$6,1,B177,0))</f>
        <v/>
      </c>
    </row>
    <row r="178" spans="2:8" x14ac:dyDescent="0.25">
      <c r="B178" t="str">
        <f>IF($B177&lt;$F$8*$F$9,B177+1,"")</f>
        <v/>
      </c>
      <c r="C178" s="4" t="str">
        <f>IF(B178="","",EDATE($F$10,12/$F$9*B178))</f>
        <v/>
      </c>
      <c r="D178" s="1" t="str">
        <f t="shared" si="2"/>
        <v/>
      </c>
      <c r="E178" s="1" t="str">
        <f>IF(B178="","",PPMT($F$7/$F$9,$B$18,$F$8*$F$9-B177,-D177))</f>
        <v/>
      </c>
      <c r="F178" s="1" t="str">
        <f>IF(B178="","",IPMT($F$7/$F$9,B178,$F$8*$F$9,-$F$6))</f>
        <v/>
      </c>
      <c r="G178" t="str">
        <f>IF(B178="","",-CUMPRINC($F$7/$F$9,$F$8*$F$9,$F$6,1,B178,0))</f>
        <v/>
      </c>
      <c r="H178" t="str">
        <f>IF(B178="","",-CUMIPMT($F$7/$F$9,$F$8*$F$9,$F$6,1,B178,0))</f>
        <v/>
      </c>
    </row>
    <row r="179" spans="2:8" x14ac:dyDescent="0.25">
      <c r="B179" t="str">
        <f>IF($B178&lt;$F$8*$F$9,B178+1,"")</f>
        <v/>
      </c>
      <c r="C179" s="4" t="str">
        <f>IF(B179="","",EDATE($F$10,12/$F$9*B179))</f>
        <v/>
      </c>
      <c r="D179" s="1" t="str">
        <f t="shared" si="2"/>
        <v/>
      </c>
      <c r="E179" s="1" t="str">
        <f>IF(B179="","",PPMT($F$7/$F$9,$B$18,$F$8*$F$9-B178,-D178))</f>
        <v/>
      </c>
      <c r="F179" s="1" t="str">
        <f>IF(B179="","",IPMT($F$7/$F$9,B179,$F$8*$F$9,-$F$6))</f>
        <v/>
      </c>
      <c r="G179" t="str">
        <f>IF(B179="","",-CUMPRINC($F$7/$F$9,$F$8*$F$9,$F$6,1,B179,0))</f>
        <v/>
      </c>
      <c r="H179" t="str">
        <f>IF(B179="","",-CUMIPMT($F$7/$F$9,$F$8*$F$9,$F$6,1,B179,0))</f>
        <v/>
      </c>
    </row>
    <row r="180" spans="2:8" x14ac:dyDescent="0.25">
      <c r="B180" t="str">
        <f>IF($B179&lt;$F$8*$F$9,B179+1,"")</f>
        <v/>
      </c>
      <c r="C180" s="4" t="str">
        <f>IF(B180="","",EDATE($F$10,12/$F$9*B180))</f>
        <v/>
      </c>
      <c r="D180" s="1" t="str">
        <f t="shared" si="2"/>
        <v/>
      </c>
      <c r="E180" s="1" t="str">
        <f>IF(B180="","",PPMT($F$7/$F$9,$B$18,$F$8*$F$9-B179,-D179))</f>
        <v/>
      </c>
      <c r="F180" s="1" t="str">
        <f>IF(B180="","",IPMT($F$7/$F$9,B180,$F$8*$F$9,-$F$6))</f>
        <v/>
      </c>
      <c r="G180" t="str">
        <f>IF(B180="","",-CUMPRINC($F$7/$F$9,$F$8*$F$9,$F$6,1,B180,0))</f>
        <v/>
      </c>
      <c r="H180" t="str">
        <f>IF(B180="","",-CUMIPMT($F$7/$F$9,$F$8*$F$9,$F$6,1,B180,0))</f>
        <v/>
      </c>
    </row>
    <row r="181" spans="2:8" x14ac:dyDescent="0.25">
      <c r="B181" t="str">
        <f>IF($B180&lt;$F$8*$F$9,B180+1,"")</f>
        <v/>
      </c>
      <c r="C181" s="4" t="str">
        <f>IF(B181="","",EDATE($F$10,12/$F$9*B181))</f>
        <v/>
      </c>
      <c r="D181" s="1" t="str">
        <f t="shared" si="2"/>
        <v/>
      </c>
      <c r="E181" s="1" t="str">
        <f>IF(B181="","",PPMT($F$7/$F$9,$B$18,$F$8*$F$9-B180,-D180))</f>
        <v/>
      </c>
      <c r="F181" s="1" t="str">
        <f>IF(B181="","",IPMT($F$7/$F$9,B181,$F$8*$F$9,-$F$6))</f>
        <v/>
      </c>
      <c r="G181" t="str">
        <f>IF(B181="","",-CUMPRINC($F$7/$F$9,$F$8*$F$9,$F$6,1,B181,0))</f>
        <v/>
      </c>
      <c r="H181" t="str">
        <f>IF(B181="","",-CUMIPMT($F$7/$F$9,$F$8*$F$9,$F$6,1,B181,0))</f>
        <v/>
      </c>
    </row>
    <row r="182" spans="2:8" x14ac:dyDescent="0.25">
      <c r="B182" t="str">
        <f>IF($B181&lt;$F$8*$F$9,B181+1,"")</f>
        <v/>
      </c>
      <c r="C182" s="4" t="str">
        <f>IF(B182="","",EDATE($F$10,12/$F$9*B182))</f>
        <v/>
      </c>
      <c r="D182" s="1" t="str">
        <f t="shared" si="2"/>
        <v/>
      </c>
      <c r="E182" s="1" t="str">
        <f>IF(B182="","",PPMT($F$7/$F$9,$B$18,$F$8*$F$9-B181,-D181))</f>
        <v/>
      </c>
      <c r="F182" s="1" t="str">
        <f>IF(B182="","",IPMT($F$7/$F$9,B182,$F$8*$F$9,-$F$6))</f>
        <v/>
      </c>
      <c r="G182" t="str">
        <f>IF(B182="","",-CUMPRINC($F$7/$F$9,$F$8*$F$9,$F$6,1,B182,0))</f>
        <v/>
      </c>
      <c r="H182" t="str">
        <f>IF(B182="","",-CUMIPMT($F$7/$F$9,$F$8*$F$9,$F$6,1,B182,0))</f>
        <v/>
      </c>
    </row>
    <row r="183" spans="2:8" x14ac:dyDescent="0.25">
      <c r="B183" t="str">
        <f>IF($B182&lt;$F$8*$F$9,B182+1,"")</f>
        <v/>
      </c>
      <c r="C183" s="4" t="str">
        <f>IF(B183="","",EDATE($F$10,12/$F$9*B183))</f>
        <v/>
      </c>
      <c r="D183" s="1" t="str">
        <f t="shared" si="2"/>
        <v/>
      </c>
      <c r="E183" s="1" t="str">
        <f>IF(B183="","",PPMT($F$7/$F$9,$B$18,$F$8*$F$9-B182,-D182))</f>
        <v/>
      </c>
      <c r="F183" s="1" t="str">
        <f>IF(B183="","",IPMT($F$7/$F$9,B183,$F$8*$F$9,-$F$6))</f>
        <v/>
      </c>
      <c r="G183" t="str">
        <f>IF(B183="","",-CUMPRINC($F$7/$F$9,$F$8*$F$9,$F$6,1,B183,0))</f>
        <v/>
      </c>
      <c r="H183" t="str">
        <f>IF(B183="","",-CUMIPMT($F$7/$F$9,$F$8*$F$9,$F$6,1,B183,0))</f>
        <v/>
      </c>
    </row>
    <row r="184" spans="2:8" x14ac:dyDescent="0.25">
      <c r="B184" t="str">
        <f>IF($B183&lt;$F$8*$F$9,B183+1,"")</f>
        <v/>
      </c>
      <c r="C184" s="4" t="str">
        <f>IF(B184="","",EDATE($F$10,12/$F$9*B184))</f>
        <v/>
      </c>
      <c r="D184" s="1" t="str">
        <f t="shared" si="2"/>
        <v/>
      </c>
      <c r="E184" s="1" t="str">
        <f>IF(B184="","",PPMT($F$7/$F$9,$B$18,$F$8*$F$9-B183,-D183))</f>
        <v/>
      </c>
      <c r="F184" s="1" t="str">
        <f>IF(B184="","",IPMT($F$7/$F$9,B184,$F$8*$F$9,-$F$6))</f>
        <v/>
      </c>
      <c r="G184" t="str">
        <f>IF(B184="","",-CUMPRINC($F$7/$F$9,$F$8*$F$9,$F$6,1,B184,0))</f>
        <v/>
      </c>
      <c r="H184" t="str">
        <f>IF(B184="","",-CUMIPMT($F$7/$F$9,$F$8*$F$9,$F$6,1,B184,0))</f>
        <v/>
      </c>
    </row>
    <row r="185" spans="2:8" x14ac:dyDescent="0.25">
      <c r="B185" t="str">
        <f>IF($B184&lt;$F$8*$F$9,B184+1,"")</f>
        <v/>
      </c>
      <c r="C185" s="4" t="str">
        <f>IF(B185="","",EDATE($F$10,12/$F$9*B185))</f>
        <v/>
      </c>
      <c r="D185" s="1" t="str">
        <f t="shared" si="2"/>
        <v/>
      </c>
      <c r="E185" s="1" t="str">
        <f>IF(B185="","",PPMT($F$7/$F$9,$B$18,$F$8*$F$9-B184,-D184))</f>
        <v/>
      </c>
      <c r="F185" s="1" t="str">
        <f>IF(B185="","",IPMT($F$7/$F$9,B185,$F$8*$F$9,-$F$6))</f>
        <v/>
      </c>
      <c r="G185" t="str">
        <f>IF(B185="","",-CUMPRINC($F$7/$F$9,$F$8*$F$9,$F$6,1,B185,0))</f>
        <v/>
      </c>
      <c r="H185" t="str">
        <f>IF(B185="","",-CUMIPMT($F$7/$F$9,$F$8*$F$9,$F$6,1,B185,0))</f>
        <v/>
      </c>
    </row>
    <row r="186" spans="2:8" x14ac:dyDescent="0.25">
      <c r="B186" t="str">
        <f>IF($B185&lt;$F$8*$F$9,B185+1,"")</f>
        <v/>
      </c>
      <c r="C186" s="4" t="str">
        <f>IF(B186="","",EDATE($F$10,12/$F$9*B186))</f>
        <v/>
      </c>
      <c r="D186" s="1" t="str">
        <f t="shared" si="2"/>
        <v/>
      </c>
      <c r="E186" s="1" t="str">
        <f>IF(B186="","",PPMT($F$7/$F$9,$B$18,$F$8*$F$9-B185,-D185))</f>
        <v/>
      </c>
      <c r="F186" s="1" t="str">
        <f>IF(B186="","",IPMT($F$7/$F$9,B186,$F$8*$F$9,-$F$6))</f>
        <v/>
      </c>
      <c r="G186" t="str">
        <f>IF(B186="","",-CUMPRINC($F$7/$F$9,$F$8*$F$9,$F$6,1,B186,0))</f>
        <v/>
      </c>
      <c r="H186" t="str">
        <f>IF(B186="","",-CUMIPMT($F$7/$F$9,$F$8*$F$9,$F$6,1,B186,0))</f>
        <v/>
      </c>
    </row>
    <row r="187" spans="2:8" x14ac:dyDescent="0.25">
      <c r="B187" t="str">
        <f>IF($B186&lt;$F$8*$F$9,B186+1,"")</f>
        <v/>
      </c>
      <c r="C187" s="4" t="str">
        <f>IF(B187="","",EDATE($F$10,12/$F$9*B187))</f>
        <v/>
      </c>
      <c r="D187" s="1" t="str">
        <f t="shared" si="2"/>
        <v/>
      </c>
      <c r="E187" s="1" t="str">
        <f>IF(B187="","",PPMT($F$7/$F$9,$B$18,$F$8*$F$9-B186,-D186))</f>
        <v/>
      </c>
      <c r="F187" s="1" t="str">
        <f>IF(B187="","",IPMT($F$7/$F$9,B187,$F$8*$F$9,-$F$6))</f>
        <v/>
      </c>
      <c r="G187" t="str">
        <f>IF(B187="","",-CUMPRINC($F$7/$F$9,$F$8*$F$9,$F$6,1,B187,0))</f>
        <v/>
      </c>
      <c r="H187" t="str">
        <f>IF(B187="","",-CUMIPMT($F$7/$F$9,$F$8*$F$9,$F$6,1,B187,0))</f>
        <v/>
      </c>
    </row>
    <row r="188" spans="2:8" x14ac:dyDescent="0.25">
      <c r="B188" t="str">
        <f>IF($B187&lt;$F$8*$F$9,B187+1,"")</f>
        <v/>
      </c>
      <c r="C188" s="4" t="str">
        <f>IF(B188="","",EDATE($F$10,12/$F$9*B188))</f>
        <v/>
      </c>
      <c r="D188" s="1" t="str">
        <f t="shared" si="2"/>
        <v/>
      </c>
      <c r="E188" s="1" t="str">
        <f>IF(B188="","",PPMT($F$7/$F$9,$B$18,$F$8*$F$9-B187,-D187))</f>
        <v/>
      </c>
      <c r="F188" s="1" t="str">
        <f>IF(B188="","",IPMT($F$7/$F$9,B188,$F$8*$F$9,-$F$6))</f>
        <v/>
      </c>
      <c r="G188" t="str">
        <f>IF(B188="","",-CUMPRINC($F$7/$F$9,$F$8*$F$9,$F$6,1,B188,0))</f>
        <v/>
      </c>
      <c r="H188" t="str">
        <f>IF(B188="","",-CUMIPMT($F$7/$F$9,$F$8*$F$9,$F$6,1,B188,0))</f>
        <v/>
      </c>
    </row>
    <row r="189" spans="2:8" x14ac:dyDescent="0.25">
      <c r="B189" t="str">
        <f>IF($B188&lt;$F$8*$F$9,B188+1,"")</f>
        <v/>
      </c>
      <c r="C189" s="4" t="str">
        <f>IF(B189="","",EDATE($F$10,12/$F$9*B189))</f>
        <v/>
      </c>
      <c r="D189" s="1" t="str">
        <f t="shared" si="2"/>
        <v/>
      </c>
      <c r="E189" s="1" t="str">
        <f>IF(B189="","",PPMT($F$7/$F$9,$B$18,$F$8*$F$9-B188,-D188))</f>
        <v/>
      </c>
      <c r="F189" s="1" t="str">
        <f>IF(B189="","",IPMT($F$7/$F$9,B189,$F$8*$F$9,-$F$6))</f>
        <v/>
      </c>
      <c r="G189" t="str">
        <f>IF(B189="","",-CUMPRINC($F$7/$F$9,$F$8*$F$9,$F$6,1,B189,0))</f>
        <v/>
      </c>
      <c r="H189" t="str">
        <f>IF(B189="","",-CUMIPMT($F$7/$F$9,$F$8*$F$9,$F$6,1,B189,0))</f>
        <v/>
      </c>
    </row>
    <row r="190" spans="2:8" x14ac:dyDescent="0.25">
      <c r="B190" t="str">
        <f>IF($B189&lt;$F$8*$F$9,B189+1,"")</f>
        <v/>
      </c>
      <c r="C190" s="4" t="str">
        <f>IF(B190="","",EDATE($F$10,12/$F$9*B190))</f>
        <v/>
      </c>
      <c r="D190" s="1" t="str">
        <f t="shared" si="2"/>
        <v/>
      </c>
      <c r="E190" s="1" t="str">
        <f>IF(B190="","",PPMT($F$7/$F$9,$B$18,$F$8*$F$9-B189,-D189))</f>
        <v/>
      </c>
      <c r="F190" s="1" t="str">
        <f>IF(B190="","",IPMT($F$7/$F$9,B190,$F$8*$F$9,-$F$6))</f>
        <v/>
      </c>
      <c r="G190" t="str">
        <f>IF(B190="","",-CUMPRINC($F$7/$F$9,$F$8*$F$9,$F$6,1,B190,0))</f>
        <v/>
      </c>
      <c r="H190" t="str">
        <f>IF(B190="","",-CUMIPMT($F$7/$F$9,$F$8*$F$9,$F$6,1,B190,0))</f>
        <v/>
      </c>
    </row>
    <row r="191" spans="2:8" x14ac:dyDescent="0.25">
      <c r="B191" t="str">
        <f>IF($B190&lt;$F$8*$F$9,B190+1,"")</f>
        <v/>
      </c>
      <c r="C191" s="4" t="str">
        <f>IF(B191="","",EDATE($F$10,12/$F$9*B191))</f>
        <v/>
      </c>
      <c r="D191" s="1" t="str">
        <f t="shared" si="2"/>
        <v/>
      </c>
      <c r="E191" s="1" t="str">
        <f>IF(B191="","",PPMT($F$7/$F$9,$B$18,$F$8*$F$9-B190,-D190))</f>
        <v/>
      </c>
      <c r="F191" s="1" t="str">
        <f>IF(B191="","",IPMT($F$7/$F$9,B191,$F$8*$F$9,-$F$6))</f>
        <v/>
      </c>
      <c r="G191" t="str">
        <f>IF(B191="","",-CUMPRINC($F$7/$F$9,$F$8*$F$9,$F$6,1,B191,0))</f>
        <v/>
      </c>
      <c r="H191" t="str">
        <f>IF(B191="","",-CUMIPMT($F$7/$F$9,$F$8*$F$9,$F$6,1,B191,0))</f>
        <v/>
      </c>
    </row>
    <row r="192" spans="2:8" x14ac:dyDescent="0.25">
      <c r="B192" t="str">
        <f>IF($B191&lt;$F$8*$F$9,B191+1,"")</f>
        <v/>
      </c>
      <c r="C192" s="4" t="str">
        <f>IF(B192="","",EDATE($F$10,12/$F$9*B192))</f>
        <v/>
      </c>
      <c r="D192" s="1" t="str">
        <f t="shared" si="2"/>
        <v/>
      </c>
      <c r="E192" s="1" t="str">
        <f>IF(B192="","",PPMT($F$7/$F$9,$B$18,$F$8*$F$9-B191,-D191))</f>
        <v/>
      </c>
      <c r="F192" s="1" t="str">
        <f>IF(B192="","",IPMT($F$7/$F$9,B192,$F$8*$F$9,-$F$6))</f>
        <v/>
      </c>
      <c r="G192" t="str">
        <f>IF(B192="","",-CUMPRINC($F$7/$F$9,$F$8*$F$9,$F$6,1,B192,0))</f>
        <v/>
      </c>
      <c r="H192" t="str">
        <f>IF(B192="","",-CUMIPMT($F$7/$F$9,$F$8*$F$9,$F$6,1,B192,0))</f>
        <v/>
      </c>
    </row>
    <row r="193" spans="2:8" x14ac:dyDescent="0.25">
      <c r="B193" t="str">
        <f>IF($B192&lt;$F$8*$F$9,B192+1,"")</f>
        <v/>
      </c>
      <c r="C193" s="4" t="str">
        <f>IF(B193="","",EDATE($F$10,12/$F$9*B193))</f>
        <v/>
      </c>
      <c r="D193" s="1" t="str">
        <f t="shared" si="2"/>
        <v/>
      </c>
      <c r="E193" s="1" t="str">
        <f>IF(B193="","",PPMT($F$7/$F$9,$B$18,$F$8*$F$9-B192,-D192))</f>
        <v/>
      </c>
      <c r="F193" s="1" t="str">
        <f>IF(B193="","",IPMT($F$7/$F$9,B193,$F$8*$F$9,-$F$6))</f>
        <v/>
      </c>
      <c r="G193" t="str">
        <f>IF(B193="","",-CUMPRINC($F$7/$F$9,$F$8*$F$9,$F$6,1,B193,0))</f>
        <v/>
      </c>
      <c r="H193" t="str">
        <f>IF(B193="","",-CUMIPMT($F$7/$F$9,$F$8*$F$9,$F$6,1,B193,0))</f>
        <v/>
      </c>
    </row>
    <row r="194" spans="2:8" x14ac:dyDescent="0.25">
      <c r="B194" t="str">
        <f>IF($B193&lt;$F$8*$F$9,B193+1,"")</f>
        <v/>
      </c>
      <c r="C194" s="4" t="str">
        <f>IF(B194="","",EDATE($F$10,12/$F$9*B194))</f>
        <v/>
      </c>
      <c r="D194" s="1" t="str">
        <f t="shared" si="2"/>
        <v/>
      </c>
      <c r="E194" s="1" t="str">
        <f>IF(B194="","",PPMT($F$7/$F$9,$B$18,$F$8*$F$9-B193,-D193))</f>
        <v/>
      </c>
      <c r="F194" s="1" t="str">
        <f>IF(B194="","",IPMT($F$7/$F$9,B194,$F$8*$F$9,-$F$6))</f>
        <v/>
      </c>
      <c r="G194" t="str">
        <f>IF(B194="","",-CUMPRINC($F$7/$F$9,$F$8*$F$9,$F$6,1,B194,0))</f>
        <v/>
      </c>
      <c r="H194" t="str">
        <f>IF(B194="","",-CUMIPMT($F$7/$F$9,$F$8*$F$9,$F$6,1,B194,0))</f>
        <v/>
      </c>
    </row>
    <row r="195" spans="2:8" x14ac:dyDescent="0.25">
      <c r="B195" t="str">
        <f>IF($B194&lt;$F$8*$F$9,B194+1,"")</f>
        <v/>
      </c>
      <c r="C195" s="4" t="str">
        <f>IF(B195="","",EDATE($F$10,12/$F$9*B195))</f>
        <v/>
      </c>
      <c r="D195" s="1" t="str">
        <f t="shared" si="2"/>
        <v/>
      </c>
      <c r="E195" s="1" t="str">
        <f>IF(B195="","",PPMT($F$7/$F$9,$B$18,$F$8*$F$9-B194,-D194))</f>
        <v/>
      </c>
      <c r="F195" s="1" t="str">
        <f>IF(B195="","",IPMT($F$7/$F$9,B195,$F$8*$F$9,-$F$6))</f>
        <v/>
      </c>
      <c r="G195" t="str">
        <f>IF(B195="","",-CUMPRINC($F$7/$F$9,$F$8*$F$9,$F$6,1,B195,0))</f>
        <v/>
      </c>
      <c r="H195" t="str">
        <f>IF(B195="","",-CUMIPMT($F$7/$F$9,$F$8*$F$9,$F$6,1,B195,0))</f>
        <v/>
      </c>
    </row>
    <row r="196" spans="2:8" x14ac:dyDescent="0.25">
      <c r="B196" t="str">
        <f>IF($B195&lt;$F$8*$F$9,B195+1,"")</f>
        <v/>
      </c>
      <c r="C196" s="4" t="str">
        <f>IF(B196="","",EDATE($F$10,12/$F$9*B196))</f>
        <v/>
      </c>
      <c r="D196" s="1" t="str">
        <f t="shared" si="2"/>
        <v/>
      </c>
      <c r="E196" s="1" t="str">
        <f>IF(B196="","",PPMT($F$7/$F$9,$B$18,$F$8*$F$9-B195,-D195))</f>
        <v/>
      </c>
      <c r="F196" s="1" t="str">
        <f>IF(B196="","",IPMT($F$7/$F$9,B196,$F$8*$F$9,-$F$6))</f>
        <v/>
      </c>
      <c r="G196" t="str">
        <f>IF(B196="","",-CUMPRINC($F$7/$F$9,$F$8*$F$9,$F$6,1,B196,0))</f>
        <v/>
      </c>
      <c r="H196" t="str">
        <f>IF(B196="","",-CUMIPMT($F$7/$F$9,$F$8*$F$9,$F$6,1,B196,0))</f>
        <v/>
      </c>
    </row>
    <row r="197" spans="2:8" x14ac:dyDescent="0.25">
      <c r="B197" t="str">
        <f>IF($B196&lt;$F$8*$F$9,B196+1,"")</f>
        <v/>
      </c>
      <c r="C197" s="4" t="str">
        <f>IF(B197="","",EDATE($F$10,12/$F$9*B197))</f>
        <v/>
      </c>
      <c r="D197" s="1" t="str">
        <f t="shared" si="2"/>
        <v/>
      </c>
      <c r="E197" s="1" t="str">
        <f>IF(B197="","",PPMT($F$7/$F$9,$B$18,$F$8*$F$9-B196,-D196))</f>
        <v/>
      </c>
      <c r="F197" s="1" t="str">
        <f>IF(B197="","",IPMT($F$7/$F$9,B197,$F$8*$F$9,-$F$6))</f>
        <v/>
      </c>
      <c r="G197" t="str">
        <f>IF(B197="","",-CUMPRINC($F$7/$F$9,$F$8*$F$9,$F$6,1,B197,0))</f>
        <v/>
      </c>
      <c r="H197" t="str">
        <f>IF(B197="","",-CUMIPMT($F$7/$F$9,$F$8*$F$9,$F$6,1,B197,0))</f>
        <v/>
      </c>
    </row>
    <row r="198" spans="2:8" x14ac:dyDescent="0.25">
      <c r="B198" t="str">
        <f>IF($B197&lt;$F$8*$F$9,B197+1,"")</f>
        <v/>
      </c>
      <c r="C198" s="4" t="str">
        <f>IF(B198="","",EDATE($F$10,12/$F$9*B198))</f>
        <v/>
      </c>
      <c r="D198" s="1" t="str">
        <f t="shared" si="2"/>
        <v/>
      </c>
      <c r="E198" s="1" t="str">
        <f>IF(B198="","",PPMT($F$7/$F$9,$B$18,$F$8*$F$9-B197,-D197))</f>
        <v/>
      </c>
      <c r="F198" s="1" t="str">
        <f>IF(B198="","",IPMT($F$7/$F$9,B198,$F$8*$F$9,-$F$6))</f>
        <v/>
      </c>
      <c r="G198" t="str">
        <f>IF(B198="","",-CUMPRINC($F$7/$F$9,$F$8*$F$9,$F$6,1,B198,0))</f>
        <v/>
      </c>
      <c r="H198" t="str">
        <f>IF(B198="","",-CUMIPMT($F$7/$F$9,$F$8*$F$9,$F$6,1,B198,0))</f>
        <v/>
      </c>
    </row>
    <row r="199" spans="2:8" x14ac:dyDescent="0.25">
      <c r="B199" t="str">
        <f>IF($B198&lt;$F$8*$F$9,B198+1,"")</f>
        <v/>
      </c>
      <c r="C199" s="4" t="str">
        <f>IF(B199="","",EDATE($F$10,12/$F$9*B199))</f>
        <v/>
      </c>
      <c r="D199" s="1" t="str">
        <f t="shared" si="2"/>
        <v/>
      </c>
      <c r="E199" s="1" t="str">
        <f>IF(B199="","",PPMT($F$7/$F$9,$B$18,$F$8*$F$9-B198,-D198))</f>
        <v/>
      </c>
      <c r="F199" s="1" t="str">
        <f>IF(B199="","",IPMT($F$7/$F$9,B199,$F$8*$F$9,-$F$6))</f>
        <v/>
      </c>
      <c r="G199" t="str">
        <f>IF(B199="","",-CUMPRINC($F$7/$F$9,$F$8*$F$9,$F$6,1,B199,0))</f>
        <v/>
      </c>
      <c r="H199" t="str">
        <f>IF(B199="","",-CUMIPMT($F$7/$F$9,$F$8*$F$9,$F$6,1,B199,0))</f>
        <v/>
      </c>
    </row>
    <row r="200" spans="2:8" x14ac:dyDescent="0.25">
      <c r="B200" t="str">
        <f>IF($B199&lt;$F$8*$F$9,B199+1,"")</f>
        <v/>
      </c>
      <c r="C200" s="4" t="str">
        <f>IF(B200="","",EDATE($F$10,12/$F$9*B200))</f>
        <v/>
      </c>
      <c r="D200" s="1" t="str">
        <f t="shared" si="2"/>
        <v/>
      </c>
      <c r="E200" s="1" t="str">
        <f>IF(B200="","",PPMT($F$7/$F$9,$B$18,$F$8*$F$9-B199,-D199))</f>
        <v/>
      </c>
      <c r="F200" s="1" t="str">
        <f>IF(B200="","",IPMT($F$7/$F$9,B200,$F$8*$F$9,-$F$6))</f>
        <v/>
      </c>
      <c r="G200" t="str">
        <f>IF(B200="","",-CUMPRINC($F$7/$F$9,$F$8*$F$9,$F$6,1,B200,0))</f>
        <v/>
      </c>
      <c r="H200" t="str">
        <f>IF(B200="","",-CUMIPMT($F$7/$F$9,$F$8*$F$9,$F$6,1,B200,0))</f>
        <v/>
      </c>
    </row>
    <row r="201" spans="2:8" x14ac:dyDescent="0.25">
      <c r="B201" t="str">
        <f>IF($B200&lt;$F$8*$F$9,B200+1,"")</f>
        <v/>
      </c>
      <c r="C201" s="4" t="str">
        <f>IF(B201="","",EDATE($F$10,12/$F$9*B201))</f>
        <v/>
      </c>
      <c r="D201" s="1" t="str">
        <f t="shared" si="2"/>
        <v/>
      </c>
      <c r="E201" s="1" t="str">
        <f>IF(B201="","",PPMT($F$7/$F$9,$B$18,$F$8*$F$9-B200,-D200))</f>
        <v/>
      </c>
      <c r="F201" s="1" t="str">
        <f>IF(B201="","",IPMT($F$7/$F$9,B201,$F$8*$F$9,-$F$6))</f>
        <v/>
      </c>
      <c r="G201" t="str">
        <f>IF(B201="","",-CUMPRINC($F$7/$F$9,$F$8*$F$9,$F$6,1,B201,0))</f>
        <v/>
      </c>
      <c r="H201" t="str">
        <f>IF(B201="","",-CUMIPMT($F$7/$F$9,$F$8*$F$9,$F$6,1,B201,0))</f>
        <v/>
      </c>
    </row>
    <row r="202" spans="2:8" x14ac:dyDescent="0.25">
      <c r="B202" t="str">
        <f>IF($B201&lt;$F$8*$F$9,B201+1,"")</f>
        <v/>
      </c>
      <c r="C202" s="4" t="str">
        <f>IF(B202="","",EDATE($F$10,12/$F$9*B202))</f>
        <v/>
      </c>
      <c r="D202" s="1" t="str">
        <f t="shared" si="2"/>
        <v/>
      </c>
      <c r="E202" s="1" t="str">
        <f>IF(B202="","",PPMT($F$7/$F$9,$B$18,$F$8*$F$9-B201,-D201))</f>
        <v/>
      </c>
      <c r="F202" s="1" t="str">
        <f>IF(B202="","",IPMT($F$7/$F$9,B202,$F$8*$F$9,-$F$6))</f>
        <v/>
      </c>
      <c r="G202" t="str">
        <f>IF(B202="","",-CUMPRINC($F$7/$F$9,$F$8*$F$9,$F$6,1,B202,0))</f>
        <v/>
      </c>
      <c r="H202" t="str">
        <f>IF(B202="","",-CUMIPMT($F$7/$F$9,$F$8*$F$9,$F$6,1,B202,0))</f>
        <v/>
      </c>
    </row>
    <row r="203" spans="2:8" x14ac:dyDescent="0.25">
      <c r="B203" t="str">
        <f>IF($B202&lt;$F$8*$F$9,B202+1,"")</f>
        <v/>
      </c>
      <c r="C203" s="4" t="str">
        <f>IF(B203="","",EDATE($F$10,12/$F$9*B203))</f>
        <v/>
      </c>
      <c r="D203" s="1" t="str">
        <f t="shared" si="2"/>
        <v/>
      </c>
      <c r="E203" s="1" t="str">
        <f>IF(B203="","",PPMT($F$7/$F$9,$B$18,$F$8*$F$9-B202,-D202))</f>
        <v/>
      </c>
      <c r="F203" s="1" t="str">
        <f>IF(B203="","",IPMT($F$7/$F$9,B203,$F$8*$F$9,-$F$6))</f>
        <v/>
      </c>
      <c r="G203" t="str">
        <f>IF(B203="","",-CUMPRINC($F$7/$F$9,$F$8*$F$9,$F$6,1,B203,0))</f>
        <v/>
      </c>
      <c r="H203" t="str">
        <f>IF(B203="","",-CUMIPMT($F$7/$F$9,$F$8*$F$9,$F$6,1,B203,0))</f>
        <v/>
      </c>
    </row>
    <row r="204" spans="2:8" x14ac:dyDescent="0.25">
      <c r="B204" t="str">
        <f>IF($B203&lt;$F$8*$F$9,B203+1,"")</f>
        <v/>
      </c>
      <c r="C204" s="4" t="str">
        <f>IF(B204="","",EDATE($F$10,12/$F$9*B204))</f>
        <v/>
      </c>
      <c r="D204" s="1" t="str">
        <f t="shared" si="2"/>
        <v/>
      </c>
      <c r="E204" s="1" t="str">
        <f>IF(B204="","",PPMT($F$7/$F$9,$B$18,$F$8*$F$9-B203,-D203))</f>
        <v/>
      </c>
      <c r="F204" s="1" t="str">
        <f>IF(B204="","",IPMT($F$7/$F$9,B204,$F$8*$F$9,-$F$6))</f>
        <v/>
      </c>
      <c r="G204" t="str">
        <f>IF(B204="","",-CUMPRINC($F$7/$F$9,$F$8*$F$9,$F$6,1,B204,0))</f>
        <v/>
      </c>
      <c r="H204" t="str">
        <f>IF(B204="","",-CUMIPMT($F$7/$F$9,$F$8*$F$9,$F$6,1,B204,0))</f>
        <v/>
      </c>
    </row>
    <row r="205" spans="2:8" x14ac:dyDescent="0.25">
      <c r="B205" t="str">
        <f>IF($B204&lt;$F$8*$F$9,B204+1,"")</f>
        <v/>
      </c>
      <c r="C205" s="4" t="str">
        <f>IF(B205="","",EDATE($F$10,12/$F$9*B205))</f>
        <v/>
      </c>
      <c r="D205" s="1" t="str">
        <f t="shared" si="2"/>
        <v/>
      </c>
      <c r="E205" s="1" t="str">
        <f>IF(B205="","",PPMT($F$7/$F$9,$B$18,$F$8*$F$9-B204,-D204))</f>
        <v/>
      </c>
      <c r="F205" s="1" t="str">
        <f>IF(B205="","",IPMT($F$7/$F$9,B205,$F$8*$F$9,-$F$6))</f>
        <v/>
      </c>
      <c r="G205" t="str">
        <f>IF(B205="","",-CUMPRINC($F$7/$F$9,$F$8*$F$9,$F$6,1,B205,0))</f>
        <v/>
      </c>
      <c r="H205" t="str">
        <f>IF(B205="","",-CUMIPMT($F$7/$F$9,$F$8*$F$9,$F$6,1,B205,0))</f>
        <v/>
      </c>
    </row>
    <row r="206" spans="2:8" x14ac:dyDescent="0.25">
      <c r="B206" t="str">
        <f>IF($B205&lt;$F$8*$F$9,B205+1,"")</f>
        <v/>
      </c>
      <c r="C206" s="4" t="str">
        <f>IF(B206="","",EDATE($F$10,12/$F$9*B206))</f>
        <v/>
      </c>
      <c r="D206" s="1" t="str">
        <f t="shared" si="2"/>
        <v/>
      </c>
      <c r="E206" s="1" t="str">
        <f>IF(B206="","",PPMT($F$7/$F$9,$B$18,$F$8*$F$9-B205,-D205))</f>
        <v/>
      </c>
      <c r="F206" s="1" t="str">
        <f>IF(B206="","",IPMT($F$7/$F$9,B206,$F$8*$F$9,-$F$6))</f>
        <v/>
      </c>
      <c r="G206" t="str">
        <f>IF(B206="","",-CUMPRINC($F$7/$F$9,$F$8*$F$9,$F$6,1,B206,0))</f>
        <v/>
      </c>
      <c r="H206" t="str">
        <f>IF(B206="","",-CUMIPMT($F$7/$F$9,$F$8*$F$9,$F$6,1,B206,0))</f>
        <v/>
      </c>
    </row>
    <row r="207" spans="2:8" x14ac:dyDescent="0.25">
      <c r="B207" t="str">
        <f>IF($B206&lt;$F$8*$F$9,B206+1,"")</f>
        <v/>
      </c>
      <c r="C207" s="4" t="str">
        <f>IF(B207="","",EDATE($F$10,12/$F$9*B207))</f>
        <v/>
      </c>
      <c r="D207" s="1" t="str">
        <f t="shared" si="2"/>
        <v/>
      </c>
      <c r="E207" s="1" t="str">
        <f>IF(B207="","",PPMT($F$7/$F$9,$B$18,$F$8*$F$9-B206,-D206))</f>
        <v/>
      </c>
      <c r="F207" s="1" t="str">
        <f>IF(B207="","",IPMT($F$7/$F$9,B207,$F$8*$F$9,-$F$6))</f>
        <v/>
      </c>
      <c r="G207" t="str">
        <f>IF(B207="","",-CUMPRINC($F$7/$F$9,$F$8*$F$9,$F$6,1,B207,0))</f>
        <v/>
      </c>
      <c r="H207" t="str">
        <f>IF(B207="","",-CUMIPMT($F$7/$F$9,$F$8*$F$9,$F$6,1,B207,0))</f>
        <v/>
      </c>
    </row>
    <row r="208" spans="2:8" x14ac:dyDescent="0.25">
      <c r="B208" t="str">
        <f>IF($B207&lt;$F$8*$F$9,B207+1,"")</f>
        <v/>
      </c>
      <c r="C208" s="4" t="str">
        <f>IF(B208="","",EDATE($F$10,12/$F$9*B208))</f>
        <v/>
      </c>
      <c r="D208" s="1" t="str">
        <f t="shared" si="2"/>
        <v/>
      </c>
      <c r="E208" s="1" t="str">
        <f>IF(B208="","",PPMT($F$7/$F$9,$B$18,$F$8*$F$9-B207,-D207))</f>
        <v/>
      </c>
      <c r="F208" s="1" t="str">
        <f>IF(B208="","",IPMT($F$7/$F$9,B208,$F$8*$F$9,-$F$6))</f>
        <v/>
      </c>
      <c r="G208" t="str">
        <f>IF(B208="","",-CUMPRINC($F$7/$F$9,$F$8*$F$9,$F$6,1,B208,0))</f>
        <v/>
      </c>
      <c r="H208" t="str">
        <f>IF(B208="","",-CUMIPMT($F$7/$F$9,$F$8*$F$9,$F$6,1,B208,0))</f>
        <v/>
      </c>
    </row>
    <row r="209" spans="2:8" x14ac:dyDescent="0.25">
      <c r="B209" t="str">
        <f>IF($B208&lt;$F$8*$F$9,B208+1,"")</f>
        <v/>
      </c>
      <c r="C209" s="4" t="str">
        <f>IF(B209="","",EDATE($F$10,12/$F$9*B209))</f>
        <v/>
      </c>
      <c r="D209" s="1" t="str">
        <f t="shared" si="2"/>
        <v/>
      </c>
      <c r="E209" s="1" t="str">
        <f>IF(B209="","",PPMT($F$7/$F$9,$B$18,$F$8*$F$9-B208,-D208))</f>
        <v/>
      </c>
      <c r="F209" s="1" t="str">
        <f>IF(B209="","",IPMT($F$7/$F$9,B209,$F$8*$F$9,-$F$6))</f>
        <v/>
      </c>
      <c r="G209" t="str">
        <f>IF(B209="","",-CUMPRINC($F$7/$F$9,$F$8*$F$9,$F$6,1,B209,0))</f>
        <v/>
      </c>
      <c r="H209" t="str">
        <f>IF(B209="","",-CUMIPMT($F$7/$F$9,$F$8*$F$9,$F$6,1,B209,0))</f>
        <v/>
      </c>
    </row>
    <row r="210" spans="2:8" x14ac:dyDescent="0.25">
      <c r="B210" t="str">
        <f>IF($B209&lt;$F$8*$F$9,B209+1,"")</f>
        <v/>
      </c>
      <c r="C210" s="4" t="str">
        <f>IF(B210="","",EDATE($F$10,12/$F$9*B210))</f>
        <v/>
      </c>
      <c r="D210" s="1" t="str">
        <f t="shared" si="2"/>
        <v/>
      </c>
      <c r="E210" s="1" t="str">
        <f>IF(B210="","",PPMT($F$7/$F$9,$B$18,$F$8*$F$9-B209,-D209))</f>
        <v/>
      </c>
      <c r="F210" s="1" t="str">
        <f>IF(B210="","",IPMT($F$7/$F$9,B210,$F$8*$F$9,-$F$6))</f>
        <v/>
      </c>
      <c r="G210" t="str">
        <f>IF(B210="","",-CUMPRINC($F$7/$F$9,$F$8*$F$9,$F$6,1,B210,0))</f>
        <v/>
      </c>
      <c r="H210" t="str">
        <f>IF(B210="","",-CUMIPMT($F$7/$F$9,$F$8*$F$9,$F$6,1,B210,0))</f>
        <v/>
      </c>
    </row>
    <row r="211" spans="2:8" x14ac:dyDescent="0.25">
      <c r="B211" t="str">
        <f>IF($B210&lt;$F$8*$F$9,B210+1,"")</f>
        <v/>
      </c>
      <c r="C211" s="4" t="str">
        <f>IF(B211="","",EDATE($F$10,12/$F$9*B211))</f>
        <v/>
      </c>
      <c r="D211" s="1" t="str">
        <f t="shared" si="2"/>
        <v/>
      </c>
      <c r="E211" s="1" t="str">
        <f>IF(B211="","",PPMT($F$7/$F$9,$B$18,$F$8*$F$9-B210,-D210))</f>
        <v/>
      </c>
      <c r="F211" s="1" t="str">
        <f>IF(B211="","",IPMT($F$7/$F$9,B211,$F$8*$F$9,-$F$6))</f>
        <v/>
      </c>
      <c r="G211" t="str">
        <f>IF(B211="","",-CUMPRINC($F$7/$F$9,$F$8*$F$9,$F$6,1,B211,0))</f>
        <v/>
      </c>
      <c r="H211" t="str">
        <f>IF(B211="","",-CUMIPMT($F$7/$F$9,$F$8*$F$9,$F$6,1,B211,0))</f>
        <v/>
      </c>
    </row>
    <row r="212" spans="2:8" x14ac:dyDescent="0.25">
      <c r="B212" t="str">
        <f>IF($B211&lt;$F$8*$F$9,B211+1,"")</f>
        <v/>
      </c>
      <c r="C212" s="4" t="str">
        <f>IF(B212="","",EDATE($F$10,12/$F$9*B212))</f>
        <v/>
      </c>
      <c r="D212" s="1" t="str">
        <f t="shared" ref="D212:D275" si="3">IF(B212="","",D211-E212)</f>
        <v/>
      </c>
      <c r="E212" s="1" t="str">
        <f>IF(B212="","",PPMT($F$7/$F$9,$B$18,$F$8*$F$9-B211,-D211))</f>
        <v/>
      </c>
      <c r="F212" s="1" t="str">
        <f>IF(B212="","",IPMT($F$7/$F$9,B212,$F$8*$F$9,-$F$6))</f>
        <v/>
      </c>
      <c r="G212" t="str">
        <f>IF(B212="","",-CUMPRINC($F$7/$F$9,$F$8*$F$9,$F$6,1,B212,0))</f>
        <v/>
      </c>
      <c r="H212" t="str">
        <f>IF(B212="","",-CUMIPMT($F$7/$F$9,$F$8*$F$9,$F$6,1,B212,0))</f>
        <v/>
      </c>
    </row>
    <row r="213" spans="2:8" x14ac:dyDescent="0.25">
      <c r="B213" t="str">
        <f>IF($B212&lt;$F$8*$F$9,B212+1,"")</f>
        <v/>
      </c>
      <c r="C213" s="4" t="str">
        <f>IF(B213="","",EDATE($F$10,12/$F$9*B213))</f>
        <v/>
      </c>
      <c r="D213" s="1" t="str">
        <f t="shared" si="3"/>
        <v/>
      </c>
      <c r="E213" s="1" t="str">
        <f>IF(B213="","",PPMT($F$7/$F$9,$B$18,$F$8*$F$9-B212,-D212))</f>
        <v/>
      </c>
      <c r="F213" s="1" t="str">
        <f>IF(B213="","",IPMT($F$7/$F$9,B213,$F$8*$F$9,-$F$6))</f>
        <v/>
      </c>
      <c r="G213" t="str">
        <f>IF(B213="","",-CUMPRINC($F$7/$F$9,$F$8*$F$9,$F$6,1,B213,0))</f>
        <v/>
      </c>
      <c r="H213" t="str">
        <f>IF(B213="","",-CUMIPMT($F$7/$F$9,$F$8*$F$9,$F$6,1,B213,0))</f>
        <v/>
      </c>
    </row>
    <row r="214" spans="2:8" x14ac:dyDescent="0.25">
      <c r="B214" t="str">
        <f>IF($B213&lt;$F$8*$F$9,B213+1,"")</f>
        <v/>
      </c>
      <c r="C214" s="4" t="str">
        <f>IF(B214="","",EDATE($F$10,12/$F$9*B214))</f>
        <v/>
      </c>
      <c r="D214" s="1" t="str">
        <f t="shared" si="3"/>
        <v/>
      </c>
      <c r="E214" s="1" t="str">
        <f>IF(B214="","",PPMT($F$7/$F$9,$B$18,$F$8*$F$9-B213,-D213))</f>
        <v/>
      </c>
      <c r="F214" s="1" t="str">
        <f>IF(B214="","",IPMT($F$7/$F$9,B214,$F$8*$F$9,-$F$6))</f>
        <v/>
      </c>
      <c r="G214" t="str">
        <f>IF(B214="","",-CUMPRINC($F$7/$F$9,$F$8*$F$9,$F$6,1,B214,0))</f>
        <v/>
      </c>
      <c r="H214" t="str">
        <f>IF(B214="","",-CUMIPMT($F$7/$F$9,$F$8*$F$9,$F$6,1,B214,0))</f>
        <v/>
      </c>
    </row>
    <row r="215" spans="2:8" x14ac:dyDescent="0.25">
      <c r="B215" t="str">
        <f>IF($B214&lt;$F$8*$F$9,B214+1,"")</f>
        <v/>
      </c>
      <c r="C215" s="4" t="str">
        <f>IF(B215="","",EDATE($F$10,12/$F$9*B215))</f>
        <v/>
      </c>
      <c r="D215" s="1" t="str">
        <f t="shared" si="3"/>
        <v/>
      </c>
      <c r="E215" s="1" t="str">
        <f>IF(B215="","",PPMT($F$7/$F$9,$B$18,$F$8*$F$9-B214,-D214))</f>
        <v/>
      </c>
      <c r="F215" s="1" t="str">
        <f>IF(B215="","",IPMT($F$7/$F$9,B215,$F$8*$F$9,-$F$6))</f>
        <v/>
      </c>
      <c r="G215" t="str">
        <f>IF(B215="","",-CUMPRINC($F$7/$F$9,$F$8*$F$9,$F$6,1,B215,0))</f>
        <v/>
      </c>
      <c r="H215" t="str">
        <f>IF(B215="","",-CUMIPMT($F$7/$F$9,$F$8*$F$9,$F$6,1,B215,0))</f>
        <v/>
      </c>
    </row>
    <row r="216" spans="2:8" x14ac:dyDescent="0.25">
      <c r="B216" t="str">
        <f>IF($B215&lt;$F$8*$F$9,B215+1,"")</f>
        <v/>
      </c>
      <c r="C216" s="4" t="str">
        <f>IF(B216="","",EDATE($F$10,12/$F$9*B216))</f>
        <v/>
      </c>
      <c r="D216" s="1" t="str">
        <f t="shared" si="3"/>
        <v/>
      </c>
      <c r="E216" s="1" t="str">
        <f>IF(B216="","",PPMT($F$7/$F$9,$B$18,$F$8*$F$9-B215,-D215))</f>
        <v/>
      </c>
      <c r="F216" s="1" t="str">
        <f>IF(B216="","",IPMT($F$7/$F$9,B216,$F$8*$F$9,-$F$6))</f>
        <v/>
      </c>
      <c r="G216" t="str">
        <f>IF(B216="","",-CUMPRINC($F$7/$F$9,$F$8*$F$9,$F$6,1,B216,0))</f>
        <v/>
      </c>
      <c r="H216" t="str">
        <f>IF(B216="","",-CUMIPMT($F$7/$F$9,$F$8*$F$9,$F$6,1,B216,0))</f>
        <v/>
      </c>
    </row>
    <row r="217" spans="2:8" x14ac:dyDescent="0.25">
      <c r="B217" t="str">
        <f>IF($B216&lt;$F$8*$F$9,B216+1,"")</f>
        <v/>
      </c>
      <c r="C217" s="4" t="str">
        <f>IF(B217="","",EDATE($F$10,12/$F$9*B217))</f>
        <v/>
      </c>
      <c r="D217" s="1" t="str">
        <f t="shared" si="3"/>
        <v/>
      </c>
      <c r="E217" s="1" t="str">
        <f>IF(B217="","",PPMT($F$7/$F$9,$B$18,$F$8*$F$9-B216,-D216))</f>
        <v/>
      </c>
      <c r="F217" s="1" t="str">
        <f>IF(B217="","",IPMT($F$7/$F$9,B217,$F$8*$F$9,-$F$6))</f>
        <v/>
      </c>
      <c r="G217" t="str">
        <f>IF(B217="","",-CUMPRINC($F$7/$F$9,$F$8*$F$9,$F$6,1,B217,0))</f>
        <v/>
      </c>
      <c r="H217" t="str">
        <f>IF(B217="","",-CUMIPMT($F$7/$F$9,$F$8*$F$9,$F$6,1,B217,0))</f>
        <v/>
      </c>
    </row>
    <row r="218" spans="2:8" x14ac:dyDescent="0.25">
      <c r="B218" t="str">
        <f>IF($B217&lt;$F$8*$F$9,B217+1,"")</f>
        <v/>
      </c>
      <c r="C218" s="4" t="str">
        <f>IF(B218="","",EDATE($F$10,12/$F$9*B218))</f>
        <v/>
      </c>
      <c r="D218" s="1" t="str">
        <f t="shared" si="3"/>
        <v/>
      </c>
      <c r="E218" s="1" t="str">
        <f>IF(B218="","",PPMT($F$7/$F$9,$B$18,$F$8*$F$9-B217,-D217))</f>
        <v/>
      </c>
      <c r="F218" s="1" t="str">
        <f>IF(B218="","",IPMT($F$7/$F$9,B218,$F$8*$F$9,-$F$6))</f>
        <v/>
      </c>
      <c r="G218" t="str">
        <f>IF(B218="","",-CUMPRINC($F$7/$F$9,$F$8*$F$9,$F$6,1,B218,0))</f>
        <v/>
      </c>
      <c r="H218" t="str">
        <f>IF(B218="","",-CUMIPMT($F$7/$F$9,$F$8*$F$9,$F$6,1,B218,0))</f>
        <v/>
      </c>
    </row>
    <row r="219" spans="2:8" x14ac:dyDescent="0.25">
      <c r="B219" t="str">
        <f>IF($B218&lt;$F$8*$F$9,B218+1,"")</f>
        <v/>
      </c>
      <c r="C219" s="4" t="str">
        <f>IF(B219="","",EDATE($F$10,12/$F$9*B219))</f>
        <v/>
      </c>
      <c r="D219" s="1" t="str">
        <f t="shared" si="3"/>
        <v/>
      </c>
      <c r="E219" s="1" t="str">
        <f>IF(B219="","",PPMT($F$7/$F$9,$B$18,$F$8*$F$9-B218,-D218))</f>
        <v/>
      </c>
      <c r="F219" s="1" t="str">
        <f>IF(B219="","",IPMT($F$7/$F$9,B219,$F$8*$F$9,-$F$6))</f>
        <v/>
      </c>
      <c r="G219" t="str">
        <f>IF(B219="","",-CUMPRINC($F$7/$F$9,$F$8*$F$9,$F$6,1,B219,0))</f>
        <v/>
      </c>
      <c r="H219" t="str">
        <f>IF(B219="","",-CUMIPMT($F$7/$F$9,$F$8*$F$9,$F$6,1,B219,0))</f>
        <v/>
      </c>
    </row>
    <row r="220" spans="2:8" x14ac:dyDescent="0.25">
      <c r="B220" t="str">
        <f>IF($B219&lt;$F$8*$F$9,B219+1,"")</f>
        <v/>
      </c>
      <c r="C220" s="4" t="str">
        <f>IF(B220="","",EDATE($F$10,12/$F$9*B220))</f>
        <v/>
      </c>
      <c r="D220" s="1" t="str">
        <f t="shared" si="3"/>
        <v/>
      </c>
      <c r="E220" s="1" t="str">
        <f>IF(B220="","",PPMT($F$7/$F$9,$B$18,$F$8*$F$9-B219,-D219))</f>
        <v/>
      </c>
      <c r="F220" s="1" t="str">
        <f>IF(B220="","",IPMT($F$7/$F$9,B220,$F$8*$F$9,-$F$6))</f>
        <v/>
      </c>
      <c r="G220" t="str">
        <f>IF(B220="","",-CUMPRINC($F$7/$F$9,$F$8*$F$9,$F$6,1,B220,0))</f>
        <v/>
      </c>
      <c r="H220" t="str">
        <f>IF(B220="","",-CUMIPMT($F$7/$F$9,$F$8*$F$9,$F$6,1,B220,0))</f>
        <v/>
      </c>
    </row>
    <row r="221" spans="2:8" x14ac:dyDescent="0.25">
      <c r="B221" t="str">
        <f>IF($B220&lt;$F$8*$F$9,B220+1,"")</f>
        <v/>
      </c>
      <c r="C221" s="4" t="str">
        <f>IF(B221="","",EDATE($F$10,12/$F$9*B221))</f>
        <v/>
      </c>
      <c r="D221" s="1" t="str">
        <f t="shared" si="3"/>
        <v/>
      </c>
      <c r="E221" s="1" t="str">
        <f>IF(B221="","",PPMT($F$7/$F$9,$B$18,$F$8*$F$9-B220,-D220))</f>
        <v/>
      </c>
      <c r="F221" s="1" t="str">
        <f>IF(B221="","",IPMT($F$7/$F$9,B221,$F$8*$F$9,-$F$6))</f>
        <v/>
      </c>
      <c r="G221" t="str">
        <f>IF(B221="","",-CUMPRINC($F$7/$F$9,$F$8*$F$9,$F$6,1,B221,0))</f>
        <v/>
      </c>
      <c r="H221" t="str">
        <f>IF(B221="","",-CUMIPMT($F$7/$F$9,$F$8*$F$9,$F$6,1,B221,0))</f>
        <v/>
      </c>
    </row>
    <row r="222" spans="2:8" x14ac:dyDescent="0.25">
      <c r="B222" t="str">
        <f>IF($B221&lt;$F$8*$F$9,B221+1,"")</f>
        <v/>
      </c>
      <c r="C222" s="4" t="str">
        <f>IF(B222="","",EDATE($F$10,12/$F$9*B222))</f>
        <v/>
      </c>
      <c r="D222" s="1" t="str">
        <f t="shared" si="3"/>
        <v/>
      </c>
      <c r="E222" s="1" t="str">
        <f>IF(B222="","",PPMT($F$7/$F$9,$B$18,$F$8*$F$9-B221,-D221))</f>
        <v/>
      </c>
      <c r="F222" s="1" t="str">
        <f>IF(B222="","",IPMT($F$7/$F$9,B222,$F$8*$F$9,-$F$6))</f>
        <v/>
      </c>
      <c r="G222" t="str">
        <f>IF(B222="","",-CUMPRINC($F$7/$F$9,$F$8*$F$9,$F$6,1,B222,0))</f>
        <v/>
      </c>
      <c r="H222" t="str">
        <f>IF(B222="","",-CUMIPMT($F$7/$F$9,$F$8*$F$9,$F$6,1,B222,0))</f>
        <v/>
      </c>
    </row>
    <row r="223" spans="2:8" x14ac:dyDescent="0.25">
      <c r="B223" t="str">
        <f>IF($B222&lt;$F$8*$F$9,B222+1,"")</f>
        <v/>
      </c>
      <c r="C223" s="4" t="str">
        <f>IF(B223="","",EDATE($F$10,12/$F$9*B223))</f>
        <v/>
      </c>
      <c r="D223" s="1" t="str">
        <f t="shared" si="3"/>
        <v/>
      </c>
      <c r="E223" s="1" t="str">
        <f>IF(B223="","",PPMT($F$7/$F$9,$B$18,$F$8*$F$9-B222,-D222))</f>
        <v/>
      </c>
      <c r="F223" s="1" t="str">
        <f>IF(B223="","",IPMT($F$7/$F$9,B223,$F$8*$F$9,-$F$6))</f>
        <v/>
      </c>
      <c r="G223" t="str">
        <f>IF(B223="","",-CUMPRINC($F$7/$F$9,$F$8*$F$9,$F$6,1,B223,0))</f>
        <v/>
      </c>
      <c r="H223" t="str">
        <f>IF(B223="","",-CUMIPMT($F$7/$F$9,$F$8*$F$9,$F$6,1,B223,0))</f>
        <v/>
      </c>
    </row>
    <row r="224" spans="2:8" x14ac:dyDescent="0.25">
      <c r="B224" t="str">
        <f>IF($B223&lt;$F$8*$F$9,B223+1,"")</f>
        <v/>
      </c>
      <c r="C224" s="4" t="str">
        <f>IF(B224="","",EDATE($F$10,12/$F$9*B224))</f>
        <v/>
      </c>
      <c r="D224" s="1" t="str">
        <f t="shared" si="3"/>
        <v/>
      </c>
      <c r="E224" s="1" t="str">
        <f>IF(B224="","",PPMT($F$7/$F$9,$B$18,$F$8*$F$9-B223,-D223))</f>
        <v/>
      </c>
      <c r="F224" s="1" t="str">
        <f>IF(B224="","",IPMT($F$7/$F$9,B224,$F$8*$F$9,-$F$6))</f>
        <v/>
      </c>
      <c r="G224" t="str">
        <f>IF(B224="","",-CUMPRINC($F$7/$F$9,$F$8*$F$9,$F$6,1,B224,0))</f>
        <v/>
      </c>
      <c r="H224" t="str">
        <f>IF(B224="","",-CUMIPMT($F$7/$F$9,$F$8*$F$9,$F$6,1,B224,0))</f>
        <v/>
      </c>
    </row>
    <row r="225" spans="2:8" x14ac:dyDescent="0.25">
      <c r="B225" t="str">
        <f>IF($B224&lt;$F$8*$F$9,B224+1,"")</f>
        <v/>
      </c>
      <c r="C225" s="4" t="str">
        <f>IF(B225="","",EDATE($F$10,12/$F$9*B225))</f>
        <v/>
      </c>
      <c r="D225" s="1" t="str">
        <f t="shared" si="3"/>
        <v/>
      </c>
      <c r="E225" s="1" t="str">
        <f>IF(B225="","",PPMT($F$7/$F$9,$B$18,$F$8*$F$9-B224,-D224))</f>
        <v/>
      </c>
      <c r="F225" s="1" t="str">
        <f>IF(B225="","",IPMT($F$7/$F$9,B225,$F$8*$F$9,-$F$6))</f>
        <v/>
      </c>
      <c r="G225" t="str">
        <f>IF(B225="","",-CUMPRINC($F$7/$F$9,$F$8*$F$9,$F$6,1,B225,0))</f>
        <v/>
      </c>
      <c r="H225" t="str">
        <f>IF(B225="","",-CUMIPMT($F$7/$F$9,$F$8*$F$9,$F$6,1,B225,0))</f>
        <v/>
      </c>
    </row>
    <row r="226" spans="2:8" x14ac:dyDescent="0.25">
      <c r="B226" t="str">
        <f>IF($B225&lt;$F$8*$F$9,B225+1,"")</f>
        <v/>
      </c>
      <c r="C226" s="4" t="str">
        <f>IF(B226="","",EDATE($F$10,12/$F$9*B226))</f>
        <v/>
      </c>
      <c r="D226" s="1" t="str">
        <f t="shared" si="3"/>
        <v/>
      </c>
      <c r="E226" s="1" t="str">
        <f>IF(B226="","",PPMT($F$7/$F$9,$B$18,$F$8*$F$9-B225,-D225))</f>
        <v/>
      </c>
      <c r="F226" s="1" t="str">
        <f>IF(B226="","",IPMT($F$7/$F$9,B226,$F$8*$F$9,-$F$6))</f>
        <v/>
      </c>
      <c r="G226" t="str">
        <f>IF(B226="","",-CUMPRINC($F$7/$F$9,$F$8*$F$9,$F$6,1,B226,0))</f>
        <v/>
      </c>
      <c r="H226" t="str">
        <f>IF(B226="","",-CUMIPMT($F$7/$F$9,$F$8*$F$9,$F$6,1,B226,0))</f>
        <v/>
      </c>
    </row>
    <row r="227" spans="2:8" x14ac:dyDescent="0.25">
      <c r="B227" t="str">
        <f>IF($B226&lt;$F$8*$F$9,B226+1,"")</f>
        <v/>
      </c>
      <c r="C227" s="4" t="str">
        <f>IF(B227="","",EDATE($F$10,12/$F$9*B227))</f>
        <v/>
      </c>
      <c r="D227" s="1" t="str">
        <f t="shared" si="3"/>
        <v/>
      </c>
      <c r="E227" s="1" t="str">
        <f>IF(B227="","",PPMT($F$7/$F$9,$B$18,$F$8*$F$9-B226,-D226))</f>
        <v/>
      </c>
      <c r="F227" s="1" t="str">
        <f>IF(B227="","",IPMT($F$7/$F$9,B227,$F$8*$F$9,-$F$6))</f>
        <v/>
      </c>
      <c r="G227" t="str">
        <f>IF(B227="","",-CUMPRINC($F$7/$F$9,$F$8*$F$9,$F$6,1,B227,0))</f>
        <v/>
      </c>
      <c r="H227" t="str">
        <f>IF(B227="","",-CUMIPMT($F$7/$F$9,$F$8*$F$9,$F$6,1,B227,0))</f>
        <v/>
      </c>
    </row>
    <row r="228" spans="2:8" x14ac:dyDescent="0.25">
      <c r="B228" t="str">
        <f>IF($B227&lt;$F$8*$F$9,B227+1,"")</f>
        <v/>
      </c>
      <c r="C228" s="4" t="str">
        <f>IF(B228="","",EDATE($F$10,12/$F$9*B228))</f>
        <v/>
      </c>
      <c r="D228" s="1" t="str">
        <f t="shared" si="3"/>
        <v/>
      </c>
      <c r="E228" s="1" t="str">
        <f>IF(B228="","",PPMT($F$7/$F$9,$B$18,$F$8*$F$9-B227,-D227))</f>
        <v/>
      </c>
      <c r="F228" s="1" t="str">
        <f>IF(B228="","",IPMT($F$7/$F$9,B228,$F$8*$F$9,-$F$6))</f>
        <v/>
      </c>
      <c r="G228" t="str">
        <f>IF(B228="","",-CUMPRINC($F$7/$F$9,$F$8*$F$9,$F$6,1,B228,0))</f>
        <v/>
      </c>
      <c r="H228" t="str">
        <f>IF(B228="","",-CUMIPMT($F$7/$F$9,$F$8*$F$9,$F$6,1,B228,0))</f>
        <v/>
      </c>
    </row>
    <row r="229" spans="2:8" x14ac:dyDescent="0.25">
      <c r="B229" t="str">
        <f>IF($B228&lt;$F$8*$F$9,B228+1,"")</f>
        <v/>
      </c>
      <c r="C229" s="4" t="str">
        <f>IF(B229="","",EDATE($F$10,12/$F$9*B229))</f>
        <v/>
      </c>
      <c r="D229" s="1" t="str">
        <f t="shared" si="3"/>
        <v/>
      </c>
      <c r="E229" s="1" t="str">
        <f>IF(B229="","",PPMT($F$7/$F$9,$B$18,$F$8*$F$9-B228,-D228))</f>
        <v/>
      </c>
      <c r="F229" s="1" t="str">
        <f>IF(B229="","",IPMT($F$7/$F$9,B229,$F$8*$F$9,-$F$6))</f>
        <v/>
      </c>
      <c r="G229" t="str">
        <f>IF(B229="","",-CUMPRINC($F$7/$F$9,$F$8*$F$9,$F$6,1,B229,0))</f>
        <v/>
      </c>
      <c r="H229" t="str">
        <f>IF(B229="","",-CUMIPMT($F$7/$F$9,$F$8*$F$9,$F$6,1,B229,0))</f>
        <v/>
      </c>
    </row>
    <row r="230" spans="2:8" x14ac:dyDescent="0.25">
      <c r="B230" t="str">
        <f>IF($B229&lt;$F$8*$F$9,B229+1,"")</f>
        <v/>
      </c>
      <c r="C230" s="4" t="str">
        <f>IF(B230="","",EDATE($F$10,12/$F$9*B230))</f>
        <v/>
      </c>
      <c r="D230" s="1" t="str">
        <f t="shared" si="3"/>
        <v/>
      </c>
      <c r="E230" s="1" t="str">
        <f>IF(B230="","",PPMT($F$7/$F$9,$B$18,$F$8*$F$9-B229,-D229))</f>
        <v/>
      </c>
      <c r="F230" s="1" t="str">
        <f>IF(B230="","",IPMT($F$7/$F$9,B230,$F$8*$F$9,-$F$6))</f>
        <v/>
      </c>
      <c r="G230" t="str">
        <f>IF(B230="","",-CUMPRINC($F$7/$F$9,$F$8*$F$9,$F$6,1,B230,0))</f>
        <v/>
      </c>
      <c r="H230" t="str">
        <f>IF(B230="","",-CUMIPMT($F$7/$F$9,$F$8*$F$9,$F$6,1,B230,0))</f>
        <v/>
      </c>
    </row>
    <row r="231" spans="2:8" x14ac:dyDescent="0.25">
      <c r="B231" t="str">
        <f>IF($B230&lt;$F$8*$F$9,B230+1,"")</f>
        <v/>
      </c>
      <c r="C231" s="4" t="str">
        <f>IF(B231="","",EDATE($F$10,12/$F$9*B231))</f>
        <v/>
      </c>
      <c r="D231" s="1" t="str">
        <f t="shared" si="3"/>
        <v/>
      </c>
      <c r="E231" s="1" t="str">
        <f>IF(B231="","",PPMT($F$7/$F$9,$B$18,$F$8*$F$9-B230,-D230))</f>
        <v/>
      </c>
      <c r="F231" s="1" t="str">
        <f>IF(B231="","",IPMT($F$7/$F$9,B231,$F$8*$F$9,-$F$6))</f>
        <v/>
      </c>
      <c r="G231" t="str">
        <f>IF(B231="","",-CUMPRINC($F$7/$F$9,$F$8*$F$9,$F$6,1,B231,0))</f>
        <v/>
      </c>
      <c r="H231" t="str">
        <f>IF(B231="","",-CUMIPMT($F$7/$F$9,$F$8*$F$9,$F$6,1,B231,0))</f>
        <v/>
      </c>
    </row>
    <row r="232" spans="2:8" x14ac:dyDescent="0.25">
      <c r="B232" t="str">
        <f>IF($B231&lt;$F$8*$F$9,B231+1,"")</f>
        <v/>
      </c>
      <c r="C232" s="4" t="str">
        <f>IF(B232="","",EDATE($F$10,12/$F$9*B232))</f>
        <v/>
      </c>
      <c r="D232" s="1" t="str">
        <f t="shared" si="3"/>
        <v/>
      </c>
      <c r="E232" s="1" t="str">
        <f>IF(B232="","",PPMT($F$7/$F$9,$B$18,$F$8*$F$9-B231,-D231))</f>
        <v/>
      </c>
      <c r="F232" s="1" t="str">
        <f>IF(B232="","",IPMT($F$7/$F$9,B232,$F$8*$F$9,-$F$6))</f>
        <v/>
      </c>
      <c r="G232" t="str">
        <f>IF(B232="","",-CUMPRINC($F$7/$F$9,$F$8*$F$9,$F$6,1,B232,0))</f>
        <v/>
      </c>
      <c r="H232" t="str">
        <f>IF(B232="","",-CUMIPMT($F$7/$F$9,$F$8*$F$9,$F$6,1,B232,0))</f>
        <v/>
      </c>
    </row>
    <row r="233" spans="2:8" x14ac:dyDescent="0.25">
      <c r="B233" t="str">
        <f>IF($B232&lt;$F$8*$F$9,B232+1,"")</f>
        <v/>
      </c>
      <c r="C233" s="4" t="str">
        <f>IF(B233="","",EDATE($F$10,12/$F$9*B233))</f>
        <v/>
      </c>
      <c r="D233" s="1" t="str">
        <f t="shared" si="3"/>
        <v/>
      </c>
      <c r="E233" s="1" t="str">
        <f>IF(B233="","",PPMT($F$7/$F$9,$B$18,$F$8*$F$9-B232,-D232))</f>
        <v/>
      </c>
      <c r="F233" s="1" t="str">
        <f>IF(B233="","",IPMT($F$7/$F$9,B233,$F$8*$F$9,-$F$6))</f>
        <v/>
      </c>
      <c r="G233" t="str">
        <f>IF(B233="","",-CUMPRINC($F$7/$F$9,$F$8*$F$9,$F$6,1,B233,0))</f>
        <v/>
      </c>
      <c r="H233" t="str">
        <f>IF(B233="","",-CUMIPMT($F$7/$F$9,$F$8*$F$9,$F$6,1,B233,0))</f>
        <v/>
      </c>
    </row>
    <row r="234" spans="2:8" x14ac:dyDescent="0.25">
      <c r="B234" t="str">
        <f>IF($B233&lt;$F$8*$F$9,B233+1,"")</f>
        <v/>
      </c>
      <c r="C234" s="4" t="str">
        <f>IF(B234="","",EDATE($F$10,12/$F$9*B234))</f>
        <v/>
      </c>
      <c r="D234" s="1" t="str">
        <f t="shared" si="3"/>
        <v/>
      </c>
      <c r="E234" s="1" t="str">
        <f>IF(B234="","",PPMT($F$7/$F$9,$B$18,$F$8*$F$9-B233,-D233))</f>
        <v/>
      </c>
      <c r="F234" s="1" t="str">
        <f>IF(B234="","",IPMT($F$7/$F$9,B234,$F$8*$F$9,-$F$6))</f>
        <v/>
      </c>
      <c r="G234" t="str">
        <f>IF(B234="","",-CUMPRINC($F$7/$F$9,$F$8*$F$9,$F$6,1,B234,0))</f>
        <v/>
      </c>
      <c r="H234" t="str">
        <f>IF(B234="","",-CUMIPMT($F$7/$F$9,$F$8*$F$9,$F$6,1,B234,0))</f>
        <v/>
      </c>
    </row>
    <row r="235" spans="2:8" x14ac:dyDescent="0.25">
      <c r="B235" t="str">
        <f>IF($B234&lt;$F$8*$F$9,B234+1,"")</f>
        <v/>
      </c>
      <c r="C235" s="4" t="str">
        <f>IF(B235="","",EDATE($F$10,12/$F$9*B235))</f>
        <v/>
      </c>
      <c r="D235" s="1" t="str">
        <f t="shared" si="3"/>
        <v/>
      </c>
      <c r="E235" s="1" t="str">
        <f>IF(B235="","",PPMT($F$7/$F$9,$B$18,$F$8*$F$9-B234,-D234))</f>
        <v/>
      </c>
      <c r="F235" s="1" t="str">
        <f>IF(B235="","",IPMT($F$7/$F$9,B235,$F$8*$F$9,-$F$6))</f>
        <v/>
      </c>
      <c r="G235" t="str">
        <f>IF(B235="","",-CUMPRINC($F$7/$F$9,$F$8*$F$9,$F$6,1,B235,0))</f>
        <v/>
      </c>
      <c r="H235" t="str">
        <f>IF(B235="","",-CUMIPMT($F$7/$F$9,$F$8*$F$9,$F$6,1,B235,0))</f>
        <v/>
      </c>
    </row>
    <row r="236" spans="2:8" x14ac:dyDescent="0.25">
      <c r="B236" t="str">
        <f>IF($B235&lt;$F$8*$F$9,B235+1,"")</f>
        <v/>
      </c>
      <c r="C236" s="4" t="str">
        <f>IF(B236="","",EDATE($F$10,12/$F$9*B236))</f>
        <v/>
      </c>
      <c r="D236" s="1" t="str">
        <f t="shared" si="3"/>
        <v/>
      </c>
      <c r="E236" s="1" t="str">
        <f>IF(B236="","",PPMT($F$7/$F$9,$B$18,$F$8*$F$9-B235,-D235))</f>
        <v/>
      </c>
      <c r="F236" s="1" t="str">
        <f>IF(B236="","",IPMT($F$7/$F$9,B236,$F$8*$F$9,-$F$6))</f>
        <v/>
      </c>
      <c r="G236" t="str">
        <f>IF(B236="","",-CUMPRINC($F$7/$F$9,$F$8*$F$9,$F$6,1,B236,0))</f>
        <v/>
      </c>
      <c r="H236" t="str">
        <f>IF(B236="","",-CUMIPMT($F$7/$F$9,$F$8*$F$9,$F$6,1,B236,0))</f>
        <v/>
      </c>
    </row>
    <row r="237" spans="2:8" x14ac:dyDescent="0.25">
      <c r="B237" t="str">
        <f>IF($B236&lt;$F$8*$F$9,B236+1,"")</f>
        <v/>
      </c>
      <c r="C237" s="4" t="str">
        <f>IF(B237="","",EDATE($F$10,12/$F$9*B237))</f>
        <v/>
      </c>
      <c r="D237" s="1" t="str">
        <f t="shared" si="3"/>
        <v/>
      </c>
      <c r="E237" s="1" t="str">
        <f>IF(B237="","",PPMT($F$7/$F$9,$B$18,$F$8*$F$9-B236,-D236))</f>
        <v/>
      </c>
      <c r="F237" s="1" t="str">
        <f>IF(B237="","",IPMT($F$7/$F$9,B237,$F$8*$F$9,-$F$6))</f>
        <v/>
      </c>
      <c r="G237" t="str">
        <f>IF(B237="","",-CUMPRINC($F$7/$F$9,$F$8*$F$9,$F$6,1,B237,0))</f>
        <v/>
      </c>
      <c r="H237" t="str">
        <f>IF(B237="","",-CUMIPMT($F$7/$F$9,$F$8*$F$9,$F$6,1,B237,0))</f>
        <v/>
      </c>
    </row>
    <row r="238" spans="2:8" x14ac:dyDescent="0.25">
      <c r="B238" t="str">
        <f>IF($B237&lt;$F$8*$F$9,B237+1,"")</f>
        <v/>
      </c>
      <c r="C238" s="4" t="str">
        <f>IF(B238="","",EDATE($F$10,12/$F$9*B238))</f>
        <v/>
      </c>
      <c r="D238" s="1" t="str">
        <f t="shared" si="3"/>
        <v/>
      </c>
      <c r="E238" s="1" t="str">
        <f>IF(B238="","",PPMT($F$7/$F$9,$B$18,$F$8*$F$9-B237,-D237))</f>
        <v/>
      </c>
      <c r="F238" s="1" t="str">
        <f>IF(B238="","",IPMT($F$7/$F$9,B238,$F$8*$F$9,-$F$6))</f>
        <v/>
      </c>
      <c r="G238" t="str">
        <f>IF(B238="","",-CUMPRINC($F$7/$F$9,$F$8*$F$9,$F$6,1,B238,0))</f>
        <v/>
      </c>
      <c r="H238" t="str">
        <f>IF(B238="","",-CUMIPMT($F$7/$F$9,$F$8*$F$9,$F$6,1,B238,0))</f>
        <v/>
      </c>
    </row>
    <row r="239" spans="2:8" x14ac:dyDescent="0.25">
      <c r="B239" t="str">
        <f>IF($B238&lt;$F$8*$F$9,B238+1,"")</f>
        <v/>
      </c>
      <c r="C239" s="4" t="str">
        <f>IF(B239="","",EDATE($F$10,12/$F$9*B239))</f>
        <v/>
      </c>
      <c r="D239" s="1" t="str">
        <f t="shared" si="3"/>
        <v/>
      </c>
      <c r="E239" s="1" t="str">
        <f>IF(B239="","",PPMT($F$7/$F$9,$B$18,$F$8*$F$9-B238,-D238))</f>
        <v/>
      </c>
      <c r="F239" s="1" t="str">
        <f>IF(B239="","",IPMT($F$7/$F$9,B239,$F$8*$F$9,-$F$6))</f>
        <v/>
      </c>
      <c r="G239" t="str">
        <f>IF(B239="","",-CUMPRINC($F$7/$F$9,$F$8*$F$9,$F$6,1,B239,0))</f>
        <v/>
      </c>
      <c r="H239" t="str">
        <f>IF(B239="","",-CUMIPMT($F$7/$F$9,$F$8*$F$9,$F$6,1,B239,0))</f>
        <v/>
      </c>
    </row>
    <row r="240" spans="2:8" x14ac:dyDescent="0.25">
      <c r="B240" t="str">
        <f>IF($B239&lt;$F$8*$F$9,B239+1,"")</f>
        <v/>
      </c>
      <c r="C240" s="4" t="str">
        <f>IF(B240="","",EDATE($F$10,12/$F$9*B240))</f>
        <v/>
      </c>
      <c r="D240" s="1" t="str">
        <f t="shared" si="3"/>
        <v/>
      </c>
      <c r="E240" s="1" t="str">
        <f>IF(B240="","",PPMT($F$7/$F$9,$B$18,$F$8*$F$9-B239,-D239))</f>
        <v/>
      </c>
      <c r="F240" s="1" t="str">
        <f>IF(B240="","",IPMT($F$7/$F$9,B240,$F$8*$F$9,-$F$6))</f>
        <v/>
      </c>
      <c r="G240" t="str">
        <f>IF(B240="","",-CUMPRINC($F$7/$F$9,$F$8*$F$9,$F$6,1,B240,0))</f>
        <v/>
      </c>
      <c r="H240" t="str">
        <f>IF(B240="","",-CUMIPMT($F$7/$F$9,$F$8*$F$9,$F$6,1,B240,0))</f>
        <v/>
      </c>
    </row>
    <row r="241" spans="2:8" x14ac:dyDescent="0.25">
      <c r="B241" t="str">
        <f>IF($B240&lt;$F$8*$F$9,B240+1,"")</f>
        <v/>
      </c>
      <c r="C241" s="4" t="str">
        <f>IF(B241="","",EDATE($F$10,12/$F$9*B241))</f>
        <v/>
      </c>
      <c r="D241" s="1" t="str">
        <f t="shared" si="3"/>
        <v/>
      </c>
      <c r="E241" s="1" t="str">
        <f>IF(B241="","",PPMT($F$7/$F$9,$B$18,$F$8*$F$9-B240,-D240))</f>
        <v/>
      </c>
      <c r="F241" s="1" t="str">
        <f>IF(B241="","",IPMT($F$7/$F$9,B241,$F$8*$F$9,-$F$6))</f>
        <v/>
      </c>
      <c r="G241" t="str">
        <f>IF(B241="","",-CUMPRINC($F$7/$F$9,$F$8*$F$9,$F$6,1,B241,0))</f>
        <v/>
      </c>
      <c r="H241" t="str">
        <f>IF(B241="","",-CUMIPMT($F$7/$F$9,$F$8*$F$9,$F$6,1,B241,0))</f>
        <v/>
      </c>
    </row>
    <row r="242" spans="2:8" x14ac:dyDescent="0.25">
      <c r="B242" t="str">
        <f>IF($B241&lt;$F$8*$F$9,B241+1,"")</f>
        <v/>
      </c>
      <c r="C242" s="4" t="str">
        <f>IF(B242="","",EDATE($F$10,12/$F$9*B242))</f>
        <v/>
      </c>
      <c r="D242" s="1" t="str">
        <f t="shared" si="3"/>
        <v/>
      </c>
      <c r="E242" s="1" t="str">
        <f>IF(B242="","",PPMT($F$7/$F$9,$B$18,$F$8*$F$9-B241,-D241))</f>
        <v/>
      </c>
      <c r="F242" s="1" t="str">
        <f>IF(B242="","",IPMT($F$7/$F$9,B242,$F$8*$F$9,-$F$6))</f>
        <v/>
      </c>
      <c r="G242" t="str">
        <f>IF(B242="","",-CUMPRINC($F$7/$F$9,$F$8*$F$9,$F$6,1,B242,0))</f>
        <v/>
      </c>
      <c r="H242" t="str">
        <f>IF(B242="","",-CUMIPMT($F$7/$F$9,$F$8*$F$9,$F$6,1,B242,0))</f>
        <v/>
      </c>
    </row>
    <row r="243" spans="2:8" x14ac:dyDescent="0.25">
      <c r="B243" t="str">
        <f>IF($B242&lt;$F$8*$F$9,B242+1,"")</f>
        <v/>
      </c>
      <c r="C243" s="4" t="str">
        <f>IF(B243="","",EDATE($F$10,12/$F$9*B243))</f>
        <v/>
      </c>
      <c r="D243" s="1" t="str">
        <f t="shared" si="3"/>
        <v/>
      </c>
      <c r="E243" s="1" t="str">
        <f>IF(B243="","",PPMT($F$7/$F$9,$B$18,$F$8*$F$9-B242,-D242))</f>
        <v/>
      </c>
      <c r="F243" s="1" t="str">
        <f>IF(B243="","",IPMT($F$7/$F$9,B243,$F$8*$F$9,-$F$6))</f>
        <v/>
      </c>
      <c r="G243" t="str">
        <f>IF(B243="","",-CUMPRINC($F$7/$F$9,$F$8*$F$9,$F$6,1,B243,0))</f>
        <v/>
      </c>
      <c r="H243" t="str">
        <f>IF(B243="","",-CUMIPMT($F$7/$F$9,$F$8*$F$9,$F$6,1,B243,0))</f>
        <v/>
      </c>
    </row>
    <row r="244" spans="2:8" x14ac:dyDescent="0.25">
      <c r="B244" t="str">
        <f>IF($B243&lt;$F$8*$F$9,B243+1,"")</f>
        <v/>
      </c>
      <c r="C244" s="4" t="str">
        <f>IF(B244="","",EDATE($F$10,12/$F$9*B244))</f>
        <v/>
      </c>
      <c r="D244" s="1" t="str">
        <f t="shared" si="3"/>
        <v/>
      </c>
      <c r="E244" s="1" t="str">
        <f>IF(B244="","",PPMT($F$7/$F$9,$B$18,$F$8*$F$9-B243,-D243))</f>
        <v/>
      </c>
      <c r="F244" s="1" t="str">
        <f>IF(B244="","",IPMT($F$7/$F$9,B244,$F$8*$F$9,-$F$6))</f>
        <v/>
      </c>
      <c r="G244" t="str">
        <f>IF(B244="","",-CUMPRINC($F$7/$F$9,$F$8*$F$9,$F$6,1,B244,0))</f>
        <v/>
      </c>
      <c r="H244" t="str">
        <f>IF(B244="","",-CUMIPMT($F$7/$F$9,$F$8*$F$9,$F$6,1,B244,0))</f>
        <v/>
      </c>
    </row>
    <row r="245" spans="2:8" x14ac:dyDescent="0.25">
      <c r="B245" t="str">
        <f>IF($B244&lt;$F$8*$F$9,B244+1,"")</f>
        <v/>
      </c>
      <c r="C245" s="4" t="str">
        <f>IF(B245="","",EDATE($F$10,12/$F$9*B245))</f>
        <v/>
      </c>
      <c r="D245" s="1" t="str">
        <f t="shared" si="3"/>
        <v/>
      </c>
      <c r="E245" s="1" t="str">
        <f>IF(B245="","",PPMT($F$7/$F$9,$B$18,$F$8*$F$9-B244,-D244))</f>
        <v/>
      </c>
      <c r="F245" s="1" t="str">
        <f>IF(B245="","",IPMT($F$7/$F$9,B245,$F$8*$F$9,-$F$6))</f>
        <v/>
      </c>
      <c r="G245" t="str">
        <f>IF(B245="","",-CUMPRINC($F$7/$F$9,$F$8*$F$9,$F$6,1,B245,0))</f>
        <v/>
      </c>
      <c r="H245" t="str">
        <f>IF(B245="","",-CUMIPMT($F$7/$F$9,$F$8*$F$9,$F$6,1,B245,0))</f>
        <v/>
      </c>
    </row>
    <row r="246" spans="2:8" x14ac:dyDescent="0.25">
      <c r="B246" t="str">
        <f>IF($B245&lt;$F$8*$F$9,B245+1,"")</f>
        <v/>
      </c>
      <c r="C246" s="4" t="str">
        <f>IF(B246="","",EDATE($F$10,12/$F$9*B246))</f>
        <v/>
      </c>
      <c r="D246" s="1" t="str">
        <f t="shared" si="3"/>
        <v/>
      </c>
      <c r="E246" s="1" t="str">
        <f>IF(B246="","",PPMT($F$7/$F$9,$B$18,$F$8*$F$9-B245,-D245))</f>
        <v/>
      </c>
      <c r="F246" s="1" t="str">
        <f>IF(B246="","",IPMT($F$7/$F$9,B246,$F$8*$F$9,-$F$6))</f>
        <v/>
      </c>
      <c r="G246" t="str">
        <f>IF(B246="","",-CUMPRINC($F$7/$F$9,$F$8*$F$9,$F$6,1,B246,0))</f>
        <v/>
      </c>
      <c r="H246" t="str">
        <f>IF(B246="","",-CUMIPMT($F$7/$F$9,$F$8*$F$9,$F$6,1,B246,0))</f>
        <v/>
      </c>
    </row>
    <row r="247" spans="2:8" x14ac:dyDescent="0.25">
      <c r="B247" t="str">
        <f>IF($B246&lt;$F$8*$F$9,B246+1,"")</f>
        <v/>
      </c>
      <c r="C247" s="4" t="str">
        <f>IF(B247="","",EDATE($F$10,12/$F$9*B247))</f>
        <v/>
      </c>
      <c r="D247" s="1" t="str">
        <f t="shared" si="3"/>
        <v/>
      </c>
      <c r="E247" s="1" t="str">
        <f>IF(B247="","",PPMT($F$7/$F$9,$B$18,$F$8*$F$9-B246,-D246))</f>
        <v/>
      </c>
      <c r="F247" s="1" t="str">
        <f>IF(B247="","",IPMT($F$7/$F$9,B247,$F$8*$F$9,-$F$6))</f>
        <v/>
      </c>
      <c r="G247" t="str">
        <f>IF(B247="","",-CUMPRINC($F$7/$F$9,$F$8*$F$9,$F$6,1,B247,0))</f>
        <v/>
      </c>
      <c r="H247" t="str">
        <f>IF(B247="","",-CUMIPMT($F$7/$F$9,$F$8*$F$9,$F$6,1,B247,0))</f>
        <v/>
      </c>
    </row>
    <row r="248" spans="2:8" x14ac:dyDescent="0.25">
      <c r="B248" t="str">
        <f>IF($B247&lt;$F$8*$F$9,B247+1,"")</f>
        <v/>
      </c>
      <c r="C248" s="4" t="str">
        <f>IF(B248="","",EDATE($F$10,12/$F$9*B248))</f>
        <v/>
      </c>
      <c r="D248" s="1" t="str">
        <f t="shared" si="3"/>
        <v/>
      </c>
      <c r="E248" s="1" t="str">
        <f>IF(B248="","",PPMT($F$7/$F$9,$B$18,$F$8*$F$9-B247,-D247))</f>
        <v/>
      </c>
      <c r="F248" s="1" t="str">
        <f>IF(B248="","",IPMT($F$7/$F$9,B248,$F$8*$F$9,-$F$6))</f>
        <v/>
      </c>
      <c r="G248" t="str">
        <f>IF(B248="","",-CUMPRINC($F$7/$F$9,$F$8*$F$9,$F$6,1,B248,0))</f>
        <v/>
      </c>
      <c r="H248" t="str">
        <f>IF(B248="","",-CUMIPMT($F$7/$F$9,$F$8*$F$9,$F$6,1,B248,0))</f>
        <v/>
      </c>
    </row>
    <row r="249" spans="2:8" x14ac:dyDescent="0.25">
      <c r="B249" t="str">
        <f>IF($B248&lt;$F$8*$F$9,B248+1,"")</f>
        <v/>
      </c>
      <c r="C249" s="4" t="str">
        <f>IF(B249="","",EDATE($F$10,12/$F$9*B249))</f>
        <v/>
      </c>
      <c r="D249" s="1" t="str">
        <f t="shared" si="3"/>
        <v/>
      </c>
      <c r="E249" s="1" t="str">
        <f>IF(B249="","",PPMT($F$7/$F$9,$B$18,$F$8*$F$9-B248,-D248))</f>
        <v/>
      </c>
      <c r="F249" s="1" t="str">
        <f>IF(B249="","",IPMT($F$7/$F$9,B249,$F$8*$F$9,-$F$6))</f>
        <v/>
      </c>
      <c r="G249" t="str">
        <f>IF(B249="","",-CUMPRINC($F$7/$F$9,$F$8*$F$9,$F$6,1,B249,0))</f>
        <v/>
      </c>
      <c r="H249" t="str">
        <f>IF(B249="","",-CUMIPMT($F$7/$F$9,$F$8*$F$9,$F$6,1,B249,0))</f>
        <v/>
      </c>
    </row>
    <row r="250" spans="2:8" x14ac:dyDescent="0.25">
      <c r="B250" t="str">
        <f>IF($B249&lt;$F$8*$F$9,B249+1,"")</f>
        <v/>
      </c>
      <c r="C250" s="4" t="str">
        <f>IF(B250="","",EDATE($F$10,12/$F$9*B250))</f>
        <v/>
      </c>
      <c r="D250" s="1" t="str">
        <f t="shared" si="3"/>
        <v/>
      </c>
      <c r="E250" s="1" t="str">
        <f>IF(B250="","",PPMT($F$7/$F$9,$B$18,$F$8*$F$9-B249,-D249))</f>
        <v/>
      </c>
      <c r="F250" s="1" t="str">
        <f>IF(B250="","",IPMT($F$7/$F$9,B250,$F$8*$F$9,-$F$6))</f>
        <v/>
      </c>
      <c r="G250" t="str">
        <f>IF(B250="","",-CUMPRINC($F$7/$F$9,$F$8*$F$9,$F$6,1,B250,0))</f>
        <v/>
      </c>
      <c r="H250" t="str">
        <f>IF(B250="","",-CUMIPMT($F$7/$F$9,$F$8*$F$9,$F$6,1,B250,0))</f>
        <v/>
      </c>
    </row>
    <row r="251" spans="2:8" x14ac:dyDescent="0.25">
      <c r="B251" t="str">
        <f>IF($B250&lt;$F$8*$F$9,B250+1,"")</f>
        <v/>
      </c>
      <c r="C251" s="4" t="str">
        <f>IF(B251="","",EDATE($F$10,12/$F$9*B251))</f>
        <v/>
      </c>
      <c r="D251" s="1" t="str">
        <f t="shared" si="3"/>
        <v/>
      </c>
      <c r="E251" s="1" t="str">
        <f>IF(B251="","",PPMT($F$7/$F$9,$B$18,$F$8*$F$9-B250,-D250))</f>
        <v/>
      </c>
      <c r="F251" s="1" t="str">
        <f>IF(B251="","",IPMT($F$7/$F$9,B251,$F$8*$F$9,-$F$6))</f>
        <v/>
      </c>
      <c r="G251" t="str">
        <f>IF(B251="","",-CUMPRINC($F$7/$F$9,$F$8*$F$9,$F$6,1,B251,0))</f>
        <v/>
      </c>
      <c r="H251" t="str">
        <f>IF(B251="","",-CUMIPMT($F$7/$F$9,$F$8*$F$9,$F$6,1,B251,0))</f>
        <v/>
      </c>
    </row>
    <row r="252" spans="2:8" x14ac:dyDescent="0.25">
      <c r="B252" t="str">
        <f>IF($B251&lt;$F$8*$F$9,B251+1,"")</f>
        <v/>
      </c>
      <c r="C252" s="4" t="str">
        <f>IF(B252="","",EDATE($F$10,12/$F$9*B252))</f>
        <v/>
      </c>
      <c r="D252" s="1" t="str">
        <f t="shared" si="3"/>
        <v/>
      </c>
      <c r="E252" s="1" t="str">
        <f>IF(B252="","",PPMT($F$7/$F$9,$B$18,$F$8*$F$9-B251,-D251))</f>
        <v/>
      </c>
      <c r="F252" s="1" t="str">
        <f>IF(B252="","",IPMT($F$7/$F$9,B252,$F$8*$F$9,-$F$6))</f>
        <v/>
      </c>
      <c r="G252" t="str">
        <f>IF(B252="","",-CUMPRINC($F$7/$F$9,$F$8*$F$9,$F$6,1,B252,0))</f>
        <v/>
      </c>
      <c r="H252" t="str">
        <f>IF(B252="","",-CUMIPMT($F$7/$F$9,$F$8*$F$9,$F$6,1,B252,0))</f>
        <v/>
      </c>
    </row>
    <row r="253" spans="2:8" x14ac:dyDescent="0.25">
      <c r="B253" t="str">
        <f>IF($B252&lt;$F$8*$F$9,B252+1,"")</f>
        <v/>
      </c>
      <c r="C253" s="4" t="str">
        <f>IF(B253="","",EDATE($F$10,12/$F$9*B253))</f>
        <v/>
      </c>
      <c r="D253" s="1" t="str">
        <f t="shared" si="3"/>
        <v/>
      </c>
      <c r="E253" s="1" t="str">
        <f>IF(B253="","",PPMT($F$7/$F$9,$B$18,$F$8*$F$9-B252,-D252))</f>
        <v/>
      </c>
      <c r="F253" s="1" t="str">
        <f>IF(B253="","",IPMT($F$7/$F$9,B253,$F$8*$F$9,-$F$6))</f>
        <v/>
      </c>
      <c r="G253" t="str">
        <f>IF(B253="","",-CUMPRINC($F$7/$F$9,$F$8*$F$9,$F$6,1,B253,0))</f>
        <v/>
      </c>
      <c r="H253" t="str">
        <f>IF(B253="","",-CUMIPMT($F$7/$F$9,$F$8*$F$9,$F$6,1,B253,0))</f>
        <v/>
      </c>
    </row>
    <row r="254" spans="2:8" x14ac:dyDescent="0.25">
      <c r="B254" t="str">
        <f>IF($B253&lt;$F$8*$F$9,B253+1,"")</f>
        <v/>
      </c>
      <c r="C254" s="4" t="str">
        <f>IF(B254="","",EDATE($F$10,12/$F$9*B254))</f>
        <v/>
      </c>
      <c r="D254" s="1" t="str">
        <f t="shared" si="3"/>
        <v/>
      </c>
      <c r="E254" s="1" t="str">
        <f>IF(B254="","",PPMT($F$7/$F$9,$B$18,$F$8*$F$9-B253,-D253))</f>
        <v/>
      </c>
      <c r="F254" s="1" t="str">
        <f>IF(B254="","",IPMT($F$7/$F$9,B254,$F$8*$F$9,-$F$6))</f>
        <v/>
      </c>
      <c r="G254" t="str">
        <f>IF(B254="","",-CUMPRINC($F$7/$F$9,$F$8*$F$9,$F$6,1,B254,0))</f>
        <v/>
      </c>
      <c r="H254" t="str">
        <f>IF(B254="","",-CUMIPMT($F$7/$F$9,$F$8*$F$9,$F$6,1,B254,0))</f>
        <v/>
      </c>
    </row>
    <row r="255" spans="2:8" x14ac:dyDescent="0.25">
      <c r="B255" t="str">
        <f>IF($B254&lt;$F$8*$F$9,B254+1,"")</f>
        <v/>
      </c>
      <c r="C255" s="4" t="str">
        <f>IF(B255="","",EDATE($F$10,12/$F$9*B255))</f>
        <v/>
      </c>
      <c r="D255" s="1" t="str">
        <f t="shared" si="3"/>
        <v/>
      </c>
      <c r="E255" s="1" t="str">
        <f>IF(B255="","",PPMT($F$7/$F$9,$B$18,$F$8*$F$9-B254,-D254))</f>
        <v/>
      </c>
      <c r="F255" s="1" t="str">
        <f>IF(B255="","",IPMT($F$7/$F$9,B255,$F$8*$F$9,-$F$6))</f>
        <v/>
      </c>
      <c r="G255" t="str">
        <f>IF(B255="","",-CUMPRINC($F$7/$F$9,$F$8*$F$9,$F$6,1,B255,0))</f>
        <v/>
      </c>
      <c r="H255" t="str">
        <f>IF(B255="","",-CUMIPMT($F$7/$F$9,$F$8*$F$9,$F$6,1,B255,0))</f>
        <v/>
      </c>
    </row>
    <row r="256" spans="2:8" x14ac:dyDescent="0.25">
      <c r="B256" t="str">
        <f>IF($B255&lt;$F$8*$F$9,B255+1,"")</f>
        <v/>
      </c>
      <c r="C256" s="4" t="str">
        <f>IF(B256="","",EDATE($F$10,12/$F$9*B256))</f>
        <v/>
      </c>
      <c r="D256" s="1" t="str">
        <f t="shared" si="3"/>
        <v/>
      </c>
      <c r="E256" s="1" t="str">
        <f>IF(B256="","",PPMT($F$7/$F$9,$B$18,$F$8*$F$9-B255,-D255))</f>
        <v/>
      </c>
      <c r="F256" s="1" t="str">
        <f>IF(B256="","",IPMT($F$7/$F$9,B256,$F$8*$F$9,-$F$6))</f>
        <v/>
      </c>
      <c r="G256" t="str">
        <f>IF(B256="","",-CUMPRINC($F$7/$F$9,$F$8*$F$9,$F$6,1,B256,0))</f>
        <v/>
      </c>
      <c r="H256" t="str">
        <f>IF(B256="","",-CUMIPMT($F$7/$F$9,$F$8*$F$9,$F$6,1,B256,0))</f>
        <v/>
      </c>
    </row>
    <row r="257" spans="2:8" x14ac:dyDescent="0.25">
      <c r="B257" t="str">
        <f>IF($B256&lt;$F$8*$F$9,B256+1,"")</f>
        <v/>
      </c>
      <c r="C257" s="4" t="str">
        <f>IF(B257="","",EDATE($F$10,12/$F$9*B257))</f>
        <v/>
      </c>
      <c r="D257" s="1" t="str">
        <f t="shared" si="3"/>
        <v/>
      </c>
      <c r="E257" s="1" t="str">
        <f>IF(B257="","",PPMT($F$7/$F$9,$B$18,$F$8*$F$9-B256,-D256))</f>
        <v/>
      </c>
      <c r="F257" s="1" t="str">
        <f>IF(B257="","",IPMT($F$7/$F$9,B257,$F$8*$F$9,-$F$6))</f>
        <v/>
      </c>
      <c r="G257" t="str">
        <f>IF(B257="","",-CUMPRINC($F$7/$F$9,$F$8*$F$9,$F$6,1,B257,0))</f>
        <v/>
      </c>
      <c r="H257" t="str">
        <f>IF(B257="","",-CUMIPMT($F$7/$F$9,$F$8*$F$9,$F$6,1,B257,0))</f>
        <v/>
      </c>
    </row>
    <row r="258" spans="2:8" x14ac:dyDescent="0.25">
      <c r="B258" t="str">
        <f>IF($B257&lt;$F$8*$F$9,B257+1,"")</f>
        <v/>
      </c>
      <c r="C258" s="4" t="str">
        <f>IF(B258="","",EDATE($F$10,12/$F$9*B258))</f>
        <v/>
      </c>
      <c r="D258" s="1" t="str">
        <f t="shared" si="3"/>
        <v/>
      </c>
      <c r="E258" s="1" t="str">
        <f>IF(B258="","",PPMT($F$7/$F$9,$B$18,$F$8*$F$9-B257,-D257))</f>
        <v/>
      </c>
      <c r="F258" s="1" t="str">
        <f>IF(B258="","",IPMT($F$7/$F$9,B258,$F$8*$F$9,-$F$6))</f>
        <v/>
      </c>
      <c r="G258" t="str">
        <f>IF(B258="","",-CUMPRINC($F$7/$F$9,$F$8*$F$9,$F$6,1,B258,0))</f>
        <v/>
      </c>
      <c r="H258" t="str">
        <f>IF(B258="","",-CUMIPMT($F$7/$F$9,$F$8*$F$9,$F$6,1,B258,0))</f>
        <v/>
      </c>
    </row>
    <row r="259" spans="2:8" x14ac:dyDescent="0.25">
      <c r="B259" t="str">
        <f>IF($B258&lt;$F$8*$F$9,B258+1,"")</f>
        <v/>
      </c>
      <c r="C259" s="4" t="str">
        <f>IF(B259="","",EDATE($F$10,12/$F$9*B259))</f>
        <v/>
      </c>
      <c r="D259" s="1" t="str">
        <f t="shared" si="3"/>
        <v/>
      </c>
      <c r="E259" s="1" t="str">
        <f>IF(B259="","",PPMT($F$7/$F$9,$B$18,$F$8*$F$9-B258,-D258))</f>
        <v/>
      </c>
      <c r="F259" s="1" t="str">
        <f>IF(B259="","",IPMT($F$7/$F$9,B259,$F$8*$F$9,-$F$6))</f>
        <v/>
      </c>
      <c r="G259" t="str">
        <f>IF(B259="","",-CUMPRINC($F$7/$F$9,$F$8*$F$9,$F$6,1,B259,0))</f>
        <v/>
      </c>
      <c r="H259" t="str">
        <f>IF(B259="","",-CUMIPMT($F$7/$F$9,$F$8*$F$9,$F$6,1,B259,0))</f>
        <v/>
      </c>
    </row>
    <row r="260" spans="2:8" x14ac:dyDescent="0.25">
      <c r="B260" t="str">
        <f>IF($B259&lt;$F$8*$F$9,B259+1,"")</f>
        <v/>
      </c>
      <c r="C260" s="4" t="str">
        <f>IF(B260="","",EDATE($F$10,12/$F$9*B260))</f>
        <v/>
      </c>
      <c r="D260" s="1" t="str">
        <f t="shared" si="3"/>
        <v/>
      </c>
      <c r="E260" s="1" t="str">
        <f>IF(B260="","",PPMT($F$7/$F$9,$B$18,$F$8*$F$9-B259,-D259))</f>
        <v/>
      </c>
      <c r="F260" s="1" t="str">
        <f>IF(B260="","",IPMT($F$7/$F$9,B260,$F$8*$F$9,-$F$6))</f>
        <v/>
      </c>
      <c r="G260" t="str">
        <f>IF(B260="","",-CUMPRINC($F$7/$F$9,$F$8*$F$9,$F$6,1,B260,0))</f>
        <v/>
      </c>
      <c r="H260" t="str">
        <f>IF(B260="","",-CUMIPMT($F$7/$F$9,$F$8*$F$9,$F$6,1,B260,0))</f>
        <v/>
      </c>
    </row>
    <row r="261" spans="2:8" x14ac:dyDescent="0.25">
      <c r="B261" t="str">
        <f>IF($B260&lt;$F$8*$F$9,B260+1,"")</f>
        <v/>
      </c>
      <c r="C261" s="4" t="str">
        <f>IF(B261="","",EDATE($F$10,12/$F$9*B261))</f>
        <v/>
      </c>
      <c r="D261" s="1" t="str">
        <f t="shared" si="3"/>
        <v/>
      </c>
      <c r="E261" s="1" t="str">
        <f>IF(B261="","",PPMT($F$7/$F$9,$B$18,$F$8*$F$9-B260,-D260))</f>
        <v/>
      </c>
      <c r="F261" s="1" t="str">
        <f>IF(B261="","",IPMT($F$7/$F$9,B261,$F$8*$F$9,-$F$6))</f>
        <v/>
      </c>
      <c r="G261" t="str">
        <f>IF(B261="","",-CUMPRINC($F$7/$F$9,$F$8*$F$9,$F$6,1,B261,0))</f>
        <v/>
      </c>
      <c r="H261" t="str">
        <f>IF(B261="","",-CUMIPMT($F$7/$F$9,$F$8*$F$9,$F$6,1,B261,0))</f>
        <v/>
      </c>
    </row>
    <row r="262" spans="2:8" x14ac:dyDescent="0.25">
      <c r="B262" t="str">
        <f>IF($B261&lt;$F$8*$F$9,B261+1,"")</f>
        <v/>
      </c>
      <c r="C262" s="4" t="str">
        <f>IF(B262="","",EDATE($F$10,12/$F$9*B262))</f>
        <v/>
      </c>
      <c r="D262" s="1" t="str">
        <f t="shared" si="3"/>
        <v/>
      </c>
      <c r="E262" s="1" t="str">
        <f>IF(B262="","",PPMT($F$7/$F$9,$B$18,$F$8*$F$9-B261,-D261))</f>
        <v/>
      </c>
      <c r="F262" s="1" t="str">
        <f>IF(B262="","",IPMT($F$7/$F$9,B262,$F$8*$F$9,-$F$6))</f>
        <v/>
      </c>
      <c r="G262" t="str">
        <f>IF(B262="","",-CUMPRINC($F$7/$F$9,$F$8*$F$9,$F$6,1,B262,0))</f>
        <v/>
      </c>
      <c r="H262" t="str">
        <f>IF(B262="","",-CUMIPMT($F$7/$F$9,$F$8*$F$9,$F$6,1,B262,0))</f>
        <v/>
      </c>
    </row>
    <row r="263" spans="2:8" x14ac:dyDescent="0.25">
      <c r="B263" t="str">
        <f>IF($B262&lt;$F$8*$F$9,B262+1,"")</f>
        <v/>
      </c>
      <c r="C263" s="4" t="str">
        <f>IF(B263="","",EDATE($F$10,12/$F$9*B263))</f>
        <v/>
      </c>
      <c r="D263" s="1" t="str">
        <f t="shared" si="3"/>
        <v/>
      </c>
      <c r="E263" s="1" t="str">
        <f>IF(B263="","",PPMT($F$7/$F$9,$B$18,$F$8*$F$9-B262,-D262))</f>
        <v/>
      </c>
      <c r="F263" s="1" t="str">
        <f>IF(B263="","",IPMT($F$7/$F$9,B263,$F$8*$F$9,-$F$6))</f>
        <v/>
      </c>
      <c r="G263" t="str">
        <f>IF(B263="","",-CUMPRINC($F$7/$F$9,$F$8*$F$9,$F$6,1,B263,0))</f>
        <v/>
      </c>
      <c r="H263" t="str">
        <f>IF(B263="","",-CUMIPMT($F$7/$F$9,$F$8*$F$9,$F$6,1,B263,0))</f>
        <v/>
      </c>
    </row>
    <row r="264" spans="2:8" x14ac:dyDescent="0.25">
      <c r="B264" t="str">
        <f>IF($B263&lt;$F$8*$F$9,B263+1,"")</f>
        <v/>
      </c>
      <c r="C264" s="4" t="str">
        <f>IF(B264="","",EDATE($F$10,12/$F$9*B264))</f>
        <v/>
      </c>
      <c r="D264" s="1" t="str">
        <f t="shared" si="3"/>
        <v/>
      </c>
      <c r="E264" s="1" t="str">
        <f>IF(B264="","",PPMT($F$7/$F$9,$B$18,$F$8*$F$9-B263,-D263))</f>
        <v/>
      </c>
      <c r="F264" s="1" t="str">
        <f>IF(B264="","",IPMT($F$7/$F$9,B264,$F$8*$F$9,-$F$6))</f>
        <v/>
      </c>
      <c r="G264" t="str">
        <f>IF(B264="","",-CUMPRINC($F$7/$F$9,$F$8*$F$9,$F$6,1,B264,0))</f>
        <v/>
      </c>
      <c r="H264" t="str">
        <f>IF(B264="","",-CUMIPMT($F$7/$F$9,$F$8*$F$9,$F$6,1,B264,0))</f>
        <v/>
      </c>
    </row>
    <row r="265" spans="2:8" x14ac:dyDescent="0.25">
      <c r="B265" t="str">
        <f>IF($B264&lt;$F$8*$F$9,B264+1,"")</f>
        <v/>
      </c>
      <c r="C265" s="4" t="str">
        <f>IF(B265="","",EDATE($F$10,12/$F$9*B265))</f>
        <v/>
      </c>
      <c r="D265" s="1" t="str">
        <f t="shared" si="3"/>
        <v/>
      </c>
      <c r="E265" s="1" t="str">
        <f>IF(B265="","",PPMT($F$7/$F$9,$B$18,$F$8*$F$9-B264,-D264))</f>
        <v/>
      </c>
      <c r="F265" s="1" t="str">
        <f>IF(B265="","",IPMT($F$7/$F$9,B265,$F$8*$F$9,-$F$6))</f>
        <v/>
      </c>
      <c r="G265" t="str">
        <f>IF(B265="","",-CUMPRINC($F$7/$F$9,$F$8*$F$9,$F$6,1,B265,0))</f>
        <v/>
      </c>
      <c r="H265" t="str">
        <f>IF(B265="","",-CUMIPMT($F$7/$F$9,$F$8*$F$9,$F$6,1,B265,0))</f>
        <v/>
      </c>
    </row>
    <row r="266" spans="2:8" x14ac:dyDescent="0.25">
      <c r="B266" t="str">
        <f>IF($B265&lt;$F$8*$F$9,B265+1,"")</f>
        <v/>
      </c>
      <c r="C266" s="4" t="str">
        <f>IF(B266="","",EDATE($F$10,12/$F$9*B266))</f>
        <v/>
      </c>
      <c r="D266" s="1" t="str">
        <f t="shared" si="3"/>
        <v/>
      </c>
      <c r="E266" s="1" t="str">
        <f>IF(B266="","",PPMT($F$7/$F$9,$B$18,$F$8*$F$9-B265,-D265))</f>
        <v/>
      </c>
      <c r="F266" s="1" t="str">
        <f>IF(B266="","",IPMT($F$7/$F$9,B266,$F$8*$F$9,-$F$6))</f>
        <v/>
      </c>
      <c r="G266" t="str">
        <f>IF(B266="","",-CUMPRINC($F$7/$F$9,$F$8*$F$9,$F$6,1,B266,0))</f>
        <v/>
      </c>
      <c r="H266" t="str">
        <f>IF(B266="","",-CUMIPMT($F$7/$F$9,$F$8*$F$9,$F$6,1,B266,0))</f>
        <v/>
      </c>
    </row>
    <row r="267" spans="2:8" x14ac:dyDescent="0.25">
      <c r="B267" t="str">
        <f>IF($B266&lt;$F$8*$F$9,B266+1,"")</f>
        <v/>
      </c>
      <c r="C267" s="4" t="str">
        <f>IF(B267="","",EDATE($F$10,12/$F$9*B267))</f>
        <v/>
      </c>
      <c r="D267" s="1" t="str">
        <f t="shared" si="3"/>
        <v/>
      </c>
      <c r="E267" s="1" t="str">
        <f>IF(B267="","",PPMT($F$7/$F$9,$B$18,$F$8*$F$9-B266,-D266))</f>
        <v/>
      </c>
      <c r="F267" s="1" t="str">
        <f>IF(B267="","",IPMT($F$7/$F$9,B267,$F$8*$F$9,-$F$6))</f>
        <v/>
      </c>
      <c r="G267" t="str">
        <f>IF(B267="","",-CUMPRINC($F$7/$F$9,$F$8*$F$9,$F$6,1,B267,0))</f>
        <v/>
      </c>
      <c r="H267" t="str">
        <f>IF(B267="","",-CUMIPMT($F$7/$F$9,$F$8*$F$9,$F$6,1,B267,0))</f>
        <v/>
      </c>
    </row>
    <row r="268" spans="2:8" x14ac:dyDescent="0.25">
      <c r="B268" t="str">
        <f>IF($B267&lt;$F$8*$F$9,B267+1,"")</f>
        <v/>
      </c>
      <c r="C268" s="4" t="str">
        <f>IF(B268="","",EDATE($F$10,12/$F$9*B268))</f>
        <v/>
      </c>
      <c r="D268" s="1" t="str">
        <f t="shared" si="3"/>
        <v/>
      </c>
      <c r="E268" s="1" t="str">
        <f>IF(B268="","",PPMT($F$7/$F$9,$B$18,$F$8*$F$9-B267,-D267))</f>
        <v/>
      </c>
      <c r="F268" s="1" t="str">
        <f>IF(B268="","",IPMT($F$7/$F$9,B268,$F$8*$F$9,-$F$6))</f>
        <v/>
      </c>
      <c r="G268" t="str">
        <f>IF(B268="","",-CUMPRINC($F$7/$F$9,$F$8*$F$9,$F$6,1,B268,0))</f>
        <v/>
      </c>
      <c r="H268" t="str">
        <f>IF(B268="","",-CUMIPMT($F$7/$F$9,$F$8*$F$9,$F$6,1,B268,0))</f>
        <v/>
      </c>
    </row>
    <row r="269" spans="2:8" x14ac:dyDescent="0.25">
      <c r="B269" t="str">
        <f>IF($B268&lt;$F$8*$F$9,B268+1,"")</f>
        <v/>
      </c>
      <c r="C269" s="4" t="str">
        <f>IF(B269="","",EDATE($F$10,12/$F$9*B269))</f>
        <v/>
      </c>
      <c r="D269" s="1" t="str">
        <f t="shared" si="3"/>
        <v/>
      </c>
      <c r="E269" s="1" t="str">
        <f>IF(B269="","",PPMT($F$7/$F$9,$B$18,$F$8*$F$9-B268,-D268))</f>
        <v/>
      </c>
      <c r="F269" s="1" t="str">
        <f>IF(B269="","",IPMT($F$7/$F$9,B269,$F$8*$F$9,-$F$6))</f>
        <v/>
      </c>
      <c r="G269" t="str">
        <f>IF(B269="","",-CUMPRINC($F$7/$F$9,$F$8*$F$9,$F$6,1,B269,0))</f>
        <v/>
      </c>
      <c r="H269" t="str">
        <f>IF(B269="","",-CUMIPMT($F$7/$F$9,$F$8*$F$9,$F$6,1,B269,0))</f>
        <v/>
      </c>
    </row>
    <row r="270" spans="2:8" x14ac:dyDescent="0.25">
      <c r="B270" t="str">
        <f>IF($B269&lt;$F$8*$F$9,B269+1,"")</f>
        <v/>
      </c>
      <c r="C270" s="4" t="str">
        <f>IF(B270="","",EDATE($F$10,12/$F$9*B270))</f>
        <v/>
      </c>
      <c r="D270" s="1" t="str">
        <f t="shared" si="3"/>
        <v/>
      </c>
      <c r="E270" s="1" t="str">
        <f>IF(B270="","",PPMT($F$7/$F$9,$B$18,$F$8*$F$9-B269,-D269))</f>
        <v/>
      </c>
      <c r="F270" s="1" t="str">
        <f>IF(B270="","",IPMT($F$7/$F$9,B270,$F$8*$F$9,-$F$6))</f>
        <v/>
      </c>
      <c r="G270" t="str">
        <f>IF(B270="","",-CUMPRINC($F$7/$F$9,$F$8*$F$9,$F$6,1,B270,0))</f>
        <v/>
      </c>
      <c r="H270" t="str">
        <f>IF(B270="","",-CUMIPMT($F$7/$F$9,$F$8*$F$9,$F$6,1,B270,0))</f>
        <v/>
      </c>
    </row>
    <row r="271" spans="2:8" x14ac:dyDescent="0.25">
      <c r="B271" t="str">
        <f>IF($B270&lt;$F$8*$F$9,B270+1,"")</f>
        <v/>
      </c>
      <c r="C271" s="4" t="str">
        <f>IF(B271="","",EDATE($F$10,12/$F$9*B271))</f>
        <v/>
      </c>
      <c r="D271" s="1" t="str">
        <f t="shared" si="3"/>
        <v/>
      </c>
      <c r="E271" s="1" t="str">
        <f>IF(B271="","",PPMT($F$7/$F$9,$B$18,$F$8*$F$9-B270,-D270))</f>
        <v/>
      </c>
      <c r="F271" s="1" t="str">
        <f>IF(B271="","",IPMT($F$7/$F$9,B271,$F$8*$F$9,-$F$6))</f>
        <v/>
      </c>
      <c r="G271" t="str">
        <f>IF(B271="","",-CUMPRINC($F$7/$F$9,$F$8*$F$9,$F$6,1,B271,0))</f>
        <v/>
      </c>
      <c r="H271" t="str">
        <f>IF(B271="","",-CUMIPMT($F$7/$F$9,$F$8*$F$9,$F$6,1,B271,0))</f>
        <v/>
      </c>
    </row>
    <row r="272" spans="2:8" x14ac:dyDescent="0.25">
      <c r="B272" t="str">
        <f>IF($B271&lt;$F$8*$F$9,B271+1,"")</f>
        <v/>
      </c>
      <c r="C272" s="4" t="str">
        <f>IF(B272="","",EDATE($F$10,12/$F$9*B272))</f>
        <v/>
      </c>
      <c r="D272" s="1" t="str">
        <f t="shared" si="3"/>
        <v/>
      </c>
      <c r="E272" s="1" t="str">
        <f>IF(B272="","",PPMT($F$7/$F$9,$B$18,$F$8*$F$9-B271,-D271))</f>
        <v/>
      </c>
      <c r="F272" s="1" t="str">
        <f>IF(B272="","",IPMT($F$7/$F$9,B272,$F$8*$F$9,-$F$6))</f>
        <v/>
      </c>
      <c r="G272" t="str">
        <f>IF(B272="","",-CUMPRINC($F$7/$F$9,$F$8*$F$9,$F$6,1,B272,0))</f>
        <v/>
      </c>
      <c r="H272" t="str">
        <f>IF(B272="","",-CUMIPMT($F$7/$F$9,$F$8*$F$9,$F$6,1,B272,0))</f>
        <v/>
      </c>
    </row>
    <row r="273" spans="2:8" x14ac:dyDescent="0.25">
      <c r="B273" t="str">
        <f>IF($B272&lt;$F$8*$F$9,B272+1,"")</f>
        <v/>
      </c>
      <c r="C273" s="4" t="str">
        <f>IF(B273="","",EDATE($F$10,12/$F$9*B273))</f>
        <v/>
      </c>
      <c r="D273" s="1" t="str">
        <f t="shared" si="3"/>
        <v/>
      </c>
      <c r="E273" s="1" t="str">
        <f>IF(B273="","",PPMT($F$7/$F$9,$B$18,$F$8*$F$9-B272,-D272))</f>
        <v/>
      </c>
      <c r="F273" s="1" t="str">
        <f>IF(B273="","",IPMT($F$7/$F$9,B273,$F$8*$F$9,-$F$6))</f>
        <v/>
      </c>
      <c r="G273" t="str">
        <f>IF(B273="","",-CUMPRINC($F$7/$F$9,$F$8*$F$9,$F$6,1,B273,0))</f>
        <v/>
      </c>
      <c r="H273" t="str">
        <f>IF(B273="","",-CUMIPMT($F$7/$F$9,$F$8*$F$9,$F$6,1,B273,0))</f>
        <v/>
      </c>
    </row>
    <row r="274" spans="2:8" x14ac:dyDescent="0.25">
      <c r="B274" t="str">
        <f>IF($B273&lt;$F$8*$F$9,B273+1,"")</f>
        <v/>
      </c>
      <c r="C274" s="4" t="str">
        <f>IF(B274="","",EDATE($F$10,12/$F$9*B274))</f>
        <v/>
      </c>
      <c r="D274" s="1" t="str">
        <f t="shared" si="3"/>
        <v/>
      </c>
      <c r="E274" s="1" t="str">
        <f>IF(B274="","",PPMT($F$7/$F$9,$B$18,$F$8*$F$9-B273,-D273))</f>
        <v/>
      </c>
      <c r="F274" s="1" t="str">
        <f>IF(B274="","",IPMT($F$7/$F$9,B274,$F$8*$F$9,-$F$6))</f>
        <v/>
      </c>
      <c r="G274" t="str">
        <f>IF(B274="","",-CUMPRINC($F$7/$F$9,$F$8*$F$9,$F$6,1,B274,0))</f>
        <v/>
      </c>
      <c r="H274" t="str">
        <f>IF(B274="","",-CUMIPMT($F$7/$F$9,$F$8*$F$9,$F$6,1,B274,0))</f>
        <v/>
      </c>
    </row>
    <row r="275" spans="2:8" x14ac:dyDescent="0.25">
      <c r="B275" t="str">
        <f>IF($B274&lt;$F$8*$F$9,B274+1,"")</f>
        <v/>
      </c>
      <c r="C275" s="4" t="str">
        <f>IF(B275="","",EDATE($F$10,12/$F$9*B275))</f>
        <v/>
      </c>
      <c r="D275" s="1" t="str">
        <f t="shared" si="3"/>
        <v/>
      </c>
      <c r="E275" s="1" t="str">
        <f>IF(B275="","",PPMT($F$7/$F$9,$B$18,$F$8*$F$9-B274,-D274))</f>
        <v/>
      </c>
      <c r="F275" s="1" t="str">
        <f>IF(B275="","",IPMT($F$7/$F$9,B275,$F$8*$F$9,-$F$6))</f>
        <v/>
      </c>
      <c r="G275" t="str">
        <f>IF(B275="","",-CUMPRINC($F$7/$F$9,$F$8*$F$9,$F$6,1,B275,0))</f>
        <v/>
      </c>
      <c r="H275" t="str">
        <f>IF(B275="","",-CUMIPMT($F$7/$F$9,$F$8*$F$9,$F$6,1,B275,0))</f>
        <v/>
      </c>
    </row>
    <row r="276" spans="2:8" x14ac:dyDescent="0.25">
      <c r="B276" t="str">
        <f>IF($B275&lt;$F$8*$F$9,B275+1,"")</f>
        <v/>
      </c>
      <c r="C276" s="4" t="str">
        <f>IF(B276="","",EDATE($F$10,12/$F$9*B276))</f>
        <v/>
      </c>
      <c r="D276" s="1" t="str">
        <f t="shared" ref="D276:D339" si="4">IF(B276="","",D275-E276)</f>
        <v/>
      </c>
      <c r="E276" s="1" t="str">
        <f>IF(B276="","",PPMT($F$7/$F$9,$B$18,$F$8*$F$9-B275,-D275))</f>
        <v/>
      </c>
      <c r="F276" s="1" t="str">
        <f>IF(B276="","",IPMT($F$7/$F$9,B276,$F$8*$F$9,-$F$6))</f>
        <v/>
      </c>
      <c r="G276" t="str">
        <f>IF(B276="","",-CUMPRINC($F$7/$F$9,$F$8*$F$9,$F$6,1,B276,0))</f>
        <v/>
      </c>
      <c r="H276" t="str">
        <f>IF(B276="","",-CUMIPMT($F$7/$F$9,$F$8*$F$9,$F$6,1,B276,0))</f>
        <v/>
      </c>
    </row>
    <row r="277" spans="2:8" x14ac:dyDescent="0.25">
      <c r="B277" t="str">
        <f>IF($B276&lt;$F$8*$F$9,B276+1,"")</f>
        <v/>
      </c>
      <c r="C277" s="4" t="str">
        <f>IF(B277="","",EDATE($F$10,12/$F$9*B277))</f>
        <v/>
      </c>
      <c r="D277" s="1" t="str">
        <f t="shared" si="4"/>
        <v/>
      </c>
      <c r="E277" s="1" t="str">
        <f>IF(B277="","",PPMT($F$7/$F$9,$B$18,$F$8*$F$9-B276,-D276))</f>
        <v/>
      </c>
      <c r="F277" s="1" t="str">
        <f>IF(B277="","",IPMT($F$7/$F$9,B277,$F$8*$F$9,-$F$6))</f>
        <v/>
      </c>
      <c r="G277" t="str">
        <f>IF(B277="","",-CUMPRINC($F$7/$F$9,$F$8*$F$9,$F$6,1,B277,0))</f>
        <v/>
      </c>
      <c r="H277" t="str">
        <f>IF(B277="","",-CUMIPMT($F$7/$F$9,$F$8*$F$9,$F$6,1,B277,0))</f>
        <v/>
      </c>
    </row>
    <row r="278" spans="2:8" x14ac:dyDescent="0.25">
      <c r="B278" t="str">
        <f>IF($B277&lt;$F$8*$F$9,B277+1,"")</f>
        <v/>
      </c>
      <c r="C278" s="4" t="str">
        <f>IF(B278="","",EDATE($F$10,12/$F$9*B278))</f>
        <v/>
      </c>
      <c r="D278" s="1" t="str">
        <f t="shared" si="4"/>
        <v/>
      </c>
      <c r="E278" s="1" t="str">
        <f>IF(B278="","",PPMT($F$7/$F$9,$B$18,$F$8*$F$9-B277,-D277))</f>
        <v/>
      </c>
      <c r="F278" s="1" t="str">
        <f>IF(B278="","",IPMT($F$7/$F$9,B278,$F$8*$F$9,-$F$6))</f>
        <v/>
      </c>
      <c r="G278" t="str">
        <f>IF(B278="","",-CUMPRINC($F$7/$F$9,$F$8*$F$9,$F$6,1,B278,0))</f>
        <v/>
      </c>
      <c r="H278" t="str">
        <f>IF(B278="","",-CUMIPMT($F$7/$F$9,$F$8*$F$9,$F$6,1,B278,0))</f>
        <v/>
      </c>
    </row>
    <row r="279" spans="2:8" x14ac:dyDescent="0.25">
      <c r="B279" t="str">
        <f>IF($B278&lt;$F$8*$F$9,B278+1,"")</f>
        <v/>
      </c>
      <c r="C279" s="4" t="str">
        <f>IF(B279="","",EDATE($F$10,12/$F$9*B279))</f>
        <v/>
      </c>
      <c r="D279" s="1" t="str">
        <f t="shared" si="4"/>
        <v/>
      </c>
      <c r="E279" s="1" t="str">
        <f>IF(B279="","",PPMT($F$7/$F$9,$B$18,$F$8*$F$9-B278,-D278))</f>
        <v/>
      </c>
      <c r="F279" s="1" t="str">
        <f>IF(B279="","",IPMT($F$7/$F$9,B279,$F$8*$F$9,-$F$6))</f>
        <v/>
      </c>
      <c r="G279" t="str">
        <f>IF(B279="","",-CUMPRINC($F$7/$F$9,$F$8*$F$9,$F$6,1,B279,0))</f>
        <v/>
      </c>
      <c r="H279" t="str">
        <f>IF(B279="","",-CUMIPMT($F$7/$F$9,$F$8*$F$9,$F$6,1,B279,0))</f>
        <v/>
      </c>
    </row>
    <row r="280" spans="2:8" x14ac:dyDescent="0.25">
      <c r="B280" t="str">
        <f>IF($B279&lt;$F$8*$F$9,B279+1,"")</f>
        <v/>
      </c>
      <c r="C280" s="4" t="str">
        <f>IF(B280="","",EDATE($F$10,12/$F$9*B280))</f>
        <v/>
      </c>
      <c r="D280" s="1" t="str">
        <f t="shared" si="4"/>
        <v/>
      </c>
      <c r="E280" s="1" t="str">
        <f>IF(B280="","",PPMT($F$7/$F$9,$B$18,$F$8*$F$9-B279,-D279))</f>
        <v/>
      </c>
      <c r="F280" s="1" t="str">
        <f>IF(B280="","",IPMT($F$7/$F$9,B280,$F$8*$F$9,-$F$6))</f>
        <v/>
      </c>
      <c r="G280" t="str">
        <f>IF(B280="","",-CUMPRINC($F$7/$F$9,$F$8*$F$9,$F$6,1,B280,0))</f>
        <v/>
      </c>
      <c r="H280" t="str">
        <f>IF(B280="","",-CUMIPMT($F$7/$F$9,$F$8*$F$9,$F$6,1,B280,0))</f>
        <v/>
      </c>
    </row>
    <row r="281" spans="2:8" x14ac:dyDescent="0.25">
      <c r="B281" t="str">
        <f>IF($B280&lt;$F$8*$F$9,B280+1,"")</f>
        <v/>
      </c>
      <c r="C281" s="4" t="str">
        <f>IF(B281="","",EDATE($F$10,12/$F$9*B281))</f>
        <v/>
      </c>
      <c r="D281" s="1" t="str">
        <f t="shared" si="4"/>
        <v/>
      </c>
      <c r="E281" s="1" t="str">
        <f>IF(B281="","",PPMT($F$7/$F$9,$B$18,$F$8*$F$9-B280,-D280))</f>
        <v/>
      </c>
      <c r="F281" s="1" t="str">
        <f>IF(B281="","",IPMT($F$7/$F$9,B281,$F$8*$F$9,-$F$6))</f>
        <v/>
      </c>
      <c r="G281" t="str">
        <f>IF(B281="","",-CUMPRINC($F$7/$F$9,$F$8*$F$9,$F$6,1,B281,0))</f>
        <v/>
      </c>
      <c r="H281" t="str">
        <f>IF(B281="","",-CUMIPMT($F$7/$F$9,$F$8*$F$9,$F$6,1,B281,0))</f>
        <v/>
      </c>
    </row>
    <row r="282" spans="2:8" x14ac:dyDescent="0.25">
      <c r="B282" t="str">
        <f>IF($B281&lt;$F$8*$F$9,B281+1,"")</f>
        <v/>
      </c>
      <c r="C282" s="4" t="str">
        <f>IF(B282="","",EDATE($F$10,12/$F$9*B282))</f>
        <v/>
      </c>
      <c r="D282" s="1" t="str">
        <f t="shared" si="4"/>
        <v/>
      </c>
      <c r="E282" s="1" t="str">
        <f>IF(B282="","",PPMT($F$7/$F$9,$B$18,$F$8*$F$9-B281,-D281))</f>
        <v/>
      </c>
      <c r="F282" s="1" t="str">
        <f>IF(B282="","",IPMT($F$7/$F$9,B282,$F$8*$F$9,-$F$6))</f>
        <v/>
      </c>
      <c r="G282" t="str">
        <f>IF(B282="","",-CUMPRINC($F$7/$F$9,$F$8*$F$9,$F$6,1,B282,0))</f>
        <v/>
      </c>
      <c r="H282" t="str">
        <f>IF(B282="","",-CUMIPMT($F$7/$F$9,$F$8*$F$9,$F$6,1,B282,0))</f>
        <v/>
      </c>
    </row>
    <row r="283" spans="2:8" x14ac:dyDescent="0.25">
      <c r="B283" t="str">
        <f>IF($B282&lt;$F$8*$F$9,B282+1,"")</f>
        <v/>
      </c>
      <c r="C283" s="4" t="str">
        <f>IF(B283="","",EDATE($F$10,12/$F$9*B283))</f>
        <v/>
      </c>
      <c r="D283" s="1" t="str">
        <f t="shared" si="4"/>
        <v/>
      </c>
      <c r="E283" s="1" t="str">
        <f>IF(B283="","",PPMT($F$7/$F$9,$B$18,$F$8*$F$9-B282,-D282))</f>
        <v/>
      </c>
      <c r="F283" s="1" t="str">
        <f>IF(B283="","",IPMT($F$7/$F$9,B283,$F$8*$F$9,-$F$6))</f>
        <v/>
      </c>
      <c r="G283" t="str">
        <f>IF(B283="","",-CUMPRINC($F$7/$F$9,$F$8*$F$9,$F$6,1,B283,0))</f>
        <v/>
      </c>
      <c r="H283" t="str">
        <f>IF(B283="","",-CUMIPMT($F$7/$F$9,$F$8*$F$9,$F$6,1,B283,0))</f>
        <v/>
      </c>
    </row>
    <row r="284" spans="2:8" x14ac:dyDescent="0.25">
      <c r="B284" t="str">
        <f>IF($B283&lt;$F$8*$F$9,B283+1,"")</f>
        <v/>
      </c>
      <c r="C284" s="4" t="str">
        <f>IF(B284="","",EDATE($F$10,12/$F$9*B284))</f>
        <v/>
      </c>
      <c r="D284" s="1" t="str">
        <f t="shared" si="4"/>
        <v/>
      </c>
      <c r="E284" s="1" t="str">
        <f>IF(B284="","",PPMT($F$7/$F$9,$B$18,$F$8*$F$9-B283,-D283))</f>
        <v/>
      </c>
      <c r="F284" s="1" t="str">
        <f>IF(B284="","",IPMT($F$7/$F$9,B284,$F$8*$F$9,-$F$6))</f>
        <v/>
      </c>
      <c r="G284" t="str">
        <f>IF(B284="","",-CUMPRINC($F$7/$F$9,$F$8*$F$9,$F$6,1,B284,0))</f>
        <v/>
      </c>
      <c r="H284" t="str">
        <f>IF(B284="","",-CUMIPMT($F$7/$F$9,$F$8*$F$9,$F$6,1,B284,0))</f>
        <v/>
      </c>
    </row>
    <row r="285" spans="2:8" x14ac:dyDescent="0.25">
      <c r="B285" t="str">
        <f>IF($B284&lt;$F$8*$F$9,B284+1,"")</f>
        <v/>
      </c>
      <c r="C285" s="4" t="str">
        <f>IF(B285="","",EDATE($F$10,12/$F$9*B285))</f>
        <v/>
      </c>
      <c r="D285" s="1" t="str">
        <f t="shared" si="4"/>
        <v/>
      </c>
      <c r="E285" s="1" t="str">
        <f>IF(B285="","",PPMT($F$7/$F$9,$B$18,$F$8*$F$9-B284,-D284))</f>
        <v/>
      </c>
      <c r="F285" s="1" t="str">
        <f>IF(B285="","",IPMT($F$7/$F$9,B285,$F$8*$F$9,-$F$6))</f>
        <v/>
      </c>
      <c r="G285" t="str">
        <f>IF(B285="","",-CUMPRINC($F$7/$F$9,$F$8*$F$9,$F$6,1,B285,0))</f>
        <v/>
      </c>
      <c r="H285" t="str">
        <f>IF(B285="","",-CUMIPMT($F$7/$F$9,$F$8*$F$9,$F$6,1,B285,0))</f>
        <v/>
      </c>
    </row>
    <row r="286" spans="2:8" x14ac:dyDescent="0.25">
      <c r="B286" t="str">
        <f>IF($B285&lt;$F$8*$F$9,B285+1,"")</f>
        <v/>
      </c>
      <c r="C286" s="4" t="str">
        <f>IF(B286="","",EDATE($F$10,12/$F$9*B286))</f>
        <v/>
      </c>
      <c r="D286" s="1" t="str">
        <f t="shared" si="4"/>
        <v/>
      </c>
      <c r="E286" s="1" t="str">
        <f>IF(B286="","",PPMT($F$7/$F$9,$B$18,$F$8*$F$9-B285,-D285))</f>
        <v/>
      </c>
      <c r="F286" s="1" t="str">
        <f>IF(B286="","",IPMT($F$7/$F$9,B286,$F$8*$F$9,-$F$6))</f>
        <v/>
      </c>
      <c r="G286" t="str">
        <f>IF(B286="","",-CUMPRINC($F$7/$F$9,$F$8*$F$9,$F$6,1,B286,0))</f>
        <v/>
      </c>
      <c r="H286" t="str">
        <f>IF(B286="","",-CUMIPMT($F$7/$F$9,$F$8*$F$9,$F$6,1,B286,0))</f>
        <v/>
      </c>
    </row>
    <row r="287" spans="2:8" x14ac:dyDescent="0.25">
      <c r="B287" t="str">
        <f>IF($B286&lt;$F$8*$F$9,B286+1,"")</f>
        <v/>
      </c>
      <c r="C287" s="4" t="str">
        <f>IF(B287="","",EDATE($F$10,12/$F$9*B287))</f>
        <v/>
      </c>
      <c r="D287" s="1" t="str">
        <f t="shared" si="4"/>
        <v/>
      </c>
      <c r="E287" s="1" t="str">
        <f>IF(B287="","",PPMT($F$7/$F$9,$B$18,$F$8*$F$9-B286,-D286))</f>
        <v/>
      </c>
      <c r="F287" s="1" t="str">
        <f>IF(B287="","",IPMT($F$7/$F$9,B287,$F$8*$F$9,-$F$6))</f>
        <v/>
      </c>
      <c r="G287" t="str">
        <f>IF(B287="","",-CUMPRINC($F$7/$F$9,$F$8*$F$9,$F$6,1,B287,0))</f>
        <v/>
      </c>
      <c r="H287" t="str">
        <f>IF(B287="","",-CUMIPMT($F$7/$F$9,$F$8*$F$9,$F$6,1,B287,0))</f>
        <v/>
      </c>
    </row>
    <row r="288" spans="2:8" x14ac:dyDescent="0.25">
      <c r="B288" t="str">
        <f>IF($B287&lt;$F$8*$F$9,B287+1,"")</f>
        <v/>
      </c>
      <c r="C288" s="4" t="str">
        <f>IF(B288="","",EDATE($F$10,12/$F$9*B288))</f>
        <v/>
      </c>
      <c r="D288" s="1" t="str">
        <f t="shared" si="4"/>
        <v/>
      </c>
      <c r="E288" s="1" t="str">
        <f>IF(B288="","",PPMT($F$7/$F$9,$B$18,$F$8*$F$9-B287,-D287))</f>
        <v/>
      </c>
      <c r="F288" s="1" t="str">
        <f>IF(B288="","",IPMT($F$7/$F$9,B288,$F$8*$F$9,-$F$6))</f>
        <v/>
      </c>
      <c r="G288" t="str">
        <f>IF(B288="","",-CUMPRINC($F$7/$F$9,$F$8*$F$9,$F$6,1,B288,0))</f>
        <v/>
      </c>
      <c r="H288" t="str">
        <f>IF(B288="","",-CUMIPMT($F$7/$F$9,$F$8*$F$9,$F$6,1,B288,0))</f>
        <v/>
      </c>
    </row>
    <row r="289" spans="2:8" x14ac:dyDescent="0.25">
      <c r="B289" t="str">
        <f>IF($B288&lt;$F$8*$F$9,B288+1,"")</f>
        <v/>
      </c>
      <c r="C289" s="4" t="str">
        <f>IF(B289="","",EDATE($F$10,12/$F$9*B289))</f>
        <v/>
      </c>
      <c r="D289" s="1" t="str">
        <f t="shared" si="4"/>
        <v/>
      </c>
      <c r="E289" s="1" t="str">
        <f>IF(B289="","",PPMT($F$7/$F$9,$B$18,$F$8*$F$9-B288,-D288))</f>
        <v/>
      </c>
      <c r="F289" s="1" t="str">
        <f>IF(B289="","",IPMT($F$7/$F$9,B289,$F$8*$F$9,-$F$6))</f>
        <v/>
      </c>
      <c r="G289" t="str">
        <f>IF(B289="","",-CUMPRINC($F$7/$F$9,$F$8*$F$9,$F$6,1,B289,0))</f>
        <v/>
      </c>
      <c r="H289" t="str">
        <f>IF(B289="","",-CUMIPMT($F$7/$F$9,$F$8*$F$9,$F$6,1,B289,0))</f>
        <v/>
      </c>
    </row>
    <row r="290" spans="2:8" x14ac:dyDescent="0.25">
      <c r="B290" t="str">
        <f>IF($B289&lt;$F$8*$F$9,B289+1,"")</f>
        <v/>
      </c>
      <c r="C290" s="4" t="str">
        <f>IF(B290="","",EDATE($F$10,12/$F$9*B290))</f>
        <v/>
      </c>
      <c r="D290" s="1" t="str">
        <f t="shared" si="4"/>
        <v/>
      </c>
      <c r="E290" s="1" t="str">
        <f>IF(B290="","",PPMT($F$7/$F$9,$B$18,$F$8*$F$9-B289,-D289))</f>
        <v/>
      </c>
      <c r="F290" s="1" t="str">
        <f>IF(B290="","",IPMT($F$7/$F$9,B290,$F$8*$F$9,-$F$6))</f>
        <v/>
      </c>
      <c r="G290" t="str">
        <f>IF(B290="","",-CUMPRINC($F$7/$F$9,$F$8*$F$9,$F$6,1,B290,0))</f>
        <v/>
      </c>
      <c r="H290" t="str">
        <f>IF(B290="","",-CUMIPMT($F$7/$F$9,$F$8*$F$9,$F$6,1,B290,0))</f>
        <v/>
      </c>
    </row>
    <row r="291" spans="2:8" x14ac:dyDescent="0.25">
      <c r="B291" t="str">
        <f>IF($B290&lt;$F$8*$F$9,B290+1,"")</f>
        <v/>
      </c>
      <c r="C291" s="4" t="str">
        <f>IF(B291="","",EDATE($F$10,12/$F$9*B291))</f>
        <v/>
      </c>
      <c r="D291" s="1" t="str">
        <f t="shared" si="4"/>
        <v/>
      </c>
      <c r="E291" s="1" t="str">
        <f>IF(B291="","",PPMT($F$7/$F$9,$B$18,$F$8*$F$9-B290,-D290))</f>
        <v/>
      </c>
      <c r="F291" s="1" t="str">
        <f>IF(B291="","",IPMT($F$7/$F$9,B291,$F$8*$F$9,-$F$6))</f>
        <v/>
      </c>
      <c r="G291" t="str">
        <f>IF(B291="","",-CUMPRINC($F$7/$F$9,$F$8*$F$9,$F$6,1,B291,0))</f>
        <v/>
      </c>
      <c r="H291" t="str">
        <f>IF(B291="","",-CUMIPMT($F$7/$F$9,$F$8*$F$9,$F$6,1,B291,0))</f>
        <v/>
      </c>
    </row>
    <row r="292" spans="2:8" x14ac:dyDescent="0.25">
      <c r="B292" t="str">
        <f>IF($B291&lt;$F$8*$F$9,B291+1,"")</f>
        <v/>
      </c>
      <c r="C292" s="4" t="str">
        <f>IF(B292="","",EDATE($F$10,12/$F$9*B292))</f>
        <v/>
      </c>
      <c r="D292" s="1" t="str">
        <f t="shared" si="4"/>
        <v/>
      </c>
      <c r="E292" s="1" t="str">
        <f>IF(B292="","",PPMT($F$7/$F$9,$B$18,$F$8*$F$9-B291,-D291))</f>
        <v/>
      </c>
      <c r="F292" s="1" t="str">
        <f>IF(B292="","",IPMT($F$7/$F$9,B292,$F$8*$F$9,-$F$6))</f>
        <v/>
      </c>
      <c r="G292" t="str">
        <f>IF(B292="","",-CUMPRINC($F$7/$F$9,$F$8*$F$9,$F$6,1,B292,0))</f>
        <v/>
      </c>
      <c r="H292" t="str">
        <f>IF(B292="","",-CUMIPMT($F$7/$F$9,$F$8*$F$9,$F$6,1,B292,0))</f>
        <v/>
      </c>
    </row>
    <row r="293" spans="2:8" x14ac:dyDescent="0.25">
      <c r="B293" t="str">
        <f>IF($B292&lt;$F$8*$F$9,B292+1,"")</f>
        <v/>
      </c>
      <c r="C293" s="4" t="str">
        <f>IF(B293="","",EDATE($F$10,12/$F$9*B293))</f>
        <v/>
      </c>
      <c r="D293" s="1" t="str">
        <f t="shared" si="4"/>
        <v/>
      </c>
      <c r="E293" s="1" t="str">
        <f>IF(B293="","",PPMT($F$7/$F$9,$B$18,$F$8*$F$9-B292,-D292))</f>
        <v/>
      </c>
      <c r="F293" s="1" t="str">
        <f>IF(B293="","",IPMT($F$7/$F$9,B293,$F$8*$F$9,-$F$6))</f>
        <v/>
      </c>
      <c r="G293" t="str">
        <f>IF(B293="","",-CUMPRINC($F$7/$F$9,$F$8*$F$9,$F$6,1,B293,0))</f>
        <v/>
      </c>
      <c r="H293" t="str">
        <f>IF(B293="","",-CUMIPMT($F$7/$F$9,$F$8*$F$9,$F$6,1,B293,0))</f>
        <v/>
      </c>
    </row>
    <row r="294" spans="2:8" x14ac:dyDescent="0.25">
      <c r="B294" t="str">
        <f>IF($B293&lt;$F$8*$F$9,B293+1,"")</f>
        <v/>
      </c>
      <c r="C294" s="4" t="str">
        <f>IF(B294="","",EDATE($F$10,12/$F$9*B294))</f>
        <v/>
      </c>
      <c r="D294" s="1" t="str">
        <f t="shared" si="4"/>
        <v/>
      </c>
      <c r="E294" s="1" t="str">
        <f>IF(B294="","",PPMT($F$7/$F$9,$B$18,$F$8*$F$9-B293,-D293))</f>
        <v/>
      </c>
      <c r="F294" s="1" t="str">
        <f>IF(B294="","",IPMT($F$7/$F$9,B294,$F$8*$F$9,-$F$6))</f>
        <v/>
      </c>
      <c r="G294" t="str">
        <f>IF(B294="","",-CUMPRINC($F$7/$F$9,$F$8*$F$9,$F$6,1,B294,0))</f>
        <v/>
      </c>
      <c r="H294" t="str">
        <f>IF(B294="","",-CUMIPMT($F$7/$F$9,$F$8*$F$9,$F$6,1,B294,0))</f>
        <v/>
      </c>
    </row>
    <row r="295" spans="2:8" x14ac:dyDescent="0.25">
      <c r="B295" t="str">
        <f>IF($B294&lt;$F$8*$F$9,B294+1,"")</f>
        <v/>
      </c>
      <c r="C295" s="4" t="str">
        <f>IF(B295="","",EDATE($F$10,12/$F$9*B295))</f>
        <v/>
      </c>
      <c r="D295" s="1" t="str">
        <f t="shared" si="4"/>
        <v/>
      </c>
      <c r="E295" s="1" t="str">
        <f>IF(B295="","",PPMT($F$7/$F$9,$B$18,$F$8*$F$9-B294,-D294))</f>
        <v/>
      </c>
      <c r="F295" s="1" t="str">
        <f>IF(B295="","",IPMT($F$7/$F$9,B295,$F$8*$F$9,-$F$6))</f>
        <v/>
      </c>
      <c r="G295" t="str">
        <f>IF(B295="","",-CUMPRINC($F$7/$F$9,$F$8*$F$9,$F$6,1,B295,0))</f>
        <v/>
      </c>
      <c r="H295" t="str">
        <f>IF(B295="","",-CUMIPMT($F$7/$F$9,$F$8*$F$9,$F$6,1,B295,0))</f>
        <v/>
      </c>
    </row>
    <row r="296" spans="2:8" x14ac:dyDescent="0.25">
      <c r="B296" t="str">
        <f>IF($B295&lt;$F$8*$F$9,B295+1,"")</f>
        <v/>
      </c>
      <c r="C296" s="4" t="str">
        <f>IF(B296="","",EDATE($F$10,12/$F$9*B296))</f>
        <v/>
      </c>
      <c r="D296" s="1" t="str">
        <f t="shared" si="4"/>
        <v/>
      </c>
      <c r="E296" s="1" t="str">
        <f>IF(B296="","",PPMT($F$7/$F$9,$B$18,$F$8*$F$9-B295,-D295))</f>
        <v/>
      </c>
      <c r="F296" s="1" t="str">
        <f>IF(B296="","",IPMT($F$7/$F$9,B296,$F$8*$F$9,-$F$6))</f>
        <v/>
      </c>
      <c r="G296" t="str">
        <f>IF(B296="","",-CUMPRINC($F$7/$F$9,$F$8*$F$9,$F$6,1,B296,0))</f>
        <v/>
      </c>
      <c r="H296" t="str">
        <f>IF(B296="","",-CUMIPMT($F$7/$F$9,$F$8*$F$9,$F$6,1,B296,0))</f>
        <v/>
      </c>
    </row>
    <row r="297" spans="2:8" x14ac:dyDescent="0.25">
      <c r="B297" t="str">
        <f>IF($B296&lt;$F$8*$F$9,B296+1,"")</f>
        <v/>
      </c>
      <c r="C297" s="4" t="str">
        <f>IF(B297="","",EDATE($F$10,12/$F$9*B297))</f>
        <v/>
      </c>
      <c r="D297" s="1" t="str">
        <f t="shared" si="4"/>
        <v/>
      </c>
      <c r="E297" s="1" t="str">
        <f>IF(B297="","",PPMT($F$7/$F$9,$B$18,$F$8*$F$9-B296,-D296))</f>
        <v/>
      </c>
      <c r="F297" s="1" t="str">
        <f>IF(B297="","",IPMT($F$7/$F$9,B297,$F$8*$F$9,-$F$6))</f>
        <v/>
      </c>
      <c r="G297" t="str">
        <f>IF(B297="","",-CUMPRINC($F$7/$F$9,$F$8*$F$9,$F$6,1,B297,0))</f>
        <v/>
      </c>
      <c r="H297" t="str">
        <f>IF(B297="","",-CUMIPMT($F$7/$F$9,$F$8*$F$9,$F$6,1,B297,0))</f>
        <v/>
      </c>
    </row>
    <row r="298" spans="2:8" x14ac:dyDescent="0.25">
      <c r="B298" t="str">
        <f>IF($B297&lt;$F$8*$F$9,B297+1,"")</f>
        <v/>
      </c>
      <c r="C298" s="4" t="str">
        <f>IF(B298="","",EDATE($F$10,12/$F$9*B298))</f>
        <v/>
      </c>
      <c r="D298" s="1" t="str">
        <f t="shared" si="4"/>
        <v/>
      </c>
      <c r="E298" s="1" t="str">
        <f>IF(B298="","",PPMT($F$7/$F$9,$B$18,$F$8*$F$9-B297,-D297))</f>
        <v/>
      </c>
      <c r="F298" s="1" t="str">
        <f>IF(B298="","",IPMT($F$7/$F$9,B298,$F$8*$F$9,-$F$6))</f>
        <v/>
      </c>
      <c r="G298" t="str">
        <f>IF(B298="","",-CUMPRINC($F$7/$F$9,$F$8*$F$9,$F$6,1,B298,0))</f>
        <v/>
      </c>
      <c r="H298" t="str">
        <f>IF(B298="","",-CUMIPMT($F$7/$F$9,$F$8*$F$9,$F$6,1,B298,0))</f>
        <v/>
      </c>
    </row>
    <row r="299" spans="2:8" x14ac:dyDescent="0.25">
      <c r="B299" t="str">
        <f>IF($B298&lt;$F$8*$F$9,B298+1,"")</f>
        <v/>
      </c>
      <c r="C299" s="4" t="str">
        <f>IF(B299="","",EDATE($F$10,12/$F$9*B299))</f>
        <v/>
      </c>
      <c r="D299" s="1" t="str">
        <f t="shared" si="4"/>
        <v/>
      </c>
      <c r="E299" s="1" t="str">
        <f>IF(B299="","",PPMT($F$7/$F$9,$B$18,$F$8*$F$9-B298,-D298))</f>
        <v/>
      </c>
      <c r="F299" s="1" t="str">
        <f>IF(B299="","",IPMT($F$7/$F$9,B299,$F$8*$F$9,-$F$6))</f>
        <v/>
      </c>
      <c r="G299" t="str">
        <f>IF(B299="","",-CUMPRINC($F$7/$F$9,$F$8*$F$9,$F$6,1,B299,0))</f>
        <v/>
      </c>
      <c r="H299" t="str">
        <f>IF(B299="","",-CUMIPMT($F$7/$F$9,$F$8*$F$9,$F$6,1,B299,0))</f>
        <v/>
      </c>
    </row>
    <row r="300" spans="2:8" x14ac:dyDescent="0.25">
      <c r="B300" t="str">
        <f>IF($B299&lt;$F$8*$F$9,B299+1,"")</f>
        <v/>
      </c>
      <c r="C300" s="4" t="str">
        <f>IF(B300="","",EDATE($F$10,12/$F$9*B300))</f>
        <v/>
      </c>
      <c r="D300" s="1" t="str">
        <f t="shared" si="4"/>
        <v/>
      </c>
      <c r="E300" s="1" t="str">
        <f>IF(B300="","",PPMT($F$7/$F$9,$B$18,$F$8*$F$9-B299,-D299))</f>
        <v/>
      </c>
      <c r="F300" s="1" t="str">
        <f>IF(B300="","",IPMT($F$7/$F$9,B300,$F$8*$F$9,-$F$6))</f>
        <v/>
      </c>
      <c r="G300" t="str">
        <f>IF(B300="","",-CUMPRINC($F$7/$F$9,$F$8*$F$9,$F$6,1,B300,0))</f>
        <v/>
      </c>
      <c r="H300" t="str">
        <f>IF(B300="","",-CUMIPMT($F$7/$F$9,$F$8*$F$9,$F$6,1,B300,0))</f>
        <v/>
      </c>
    </row>
    <row r="301" spans="2:8" x14ac:dyDescent="0.25">
      <c r="B301" t="str">
        <f>IF($B300&lt;$F$8*$F$9,B300+1,"")</f>
        <v/>
      </c>
      <c r="C301" s="4" t="str">
        <f>IF(B301="","",EDATE($F$10,12/$F$9*B301))</f>
        <v/>
      </c>
      <c r="D301" s="1" t="str">
        <f t="shared" si="4"/>
        <v/>
      </c>
      <c r="E301" s="1" t="str">
        <f>IF(B301="","",PPMT($F$7/$F$9,$B$18,$F$8*$F$9-B300,-D300))</f>
        <v/>
      </c>
      <c r="F301" s="1" t="str">
        <f>IF(B301="","",IPMT($F$7/$F$9,B301,$F$8*$F$9,-$F$6))</f>
        <v/>
      </c>
      <c r="G301" t="str">
        <f>IF(B301="","",-CUMPRINC($F$7/$F$9,$F$8*$F$9,$F$6,1,B301,0))</f>
        <v/>
      </c>
      <c r="H301" t="str">
        <f>IF(B301="","",-CUMIPMT($F$7/$F$9,$F$8*$F$9,$F$6,1,B301,0))</f>
        <v/>
      </c>
    </row>
    <row r="302" spans="2:8" x14ac:dyDescent="0.25">
      <c r="B302" t="str">
        <f>IF($B301&lt;$F$8*$F$9,B301+1,"")</f>
        <v/>
      </c>
      <c r="C302" s="4" t="str">
        <f>IF(B302="","",EDATE($F$10,12/$F$9*B302))</f>
        <v/>
      </c>
      <c r="D302" s="1" t="str">
        <f t="shared" si="4"/>
        <v/>
      </c>
      <c r="E302" s="1" t="str">
        <f>IF(B302="","",PPMT($F$7/$F$9,$B$18,$F$8*$F$9-B301,-D301))</f>
        <v/>
      </c>
      <c r="F302" s="1" t="str">
        <f>IF(B302="","",IPMT($F$7/$F$9,B302,$F$8*$F$9,-$F$6))</f>
        <v/>
      </c>
      <c r="G302" t="str">
        <f>IF(B302="","",-CUMPRINC($F$7/$F$9,$F$8*$F$9,$F$6,1,B302,0))</f>
        <v/>
      </c>
      <c r="H302" t="str">
        <f>IF(B302="","",-CUMIPMT($F$7/$F$9,$F$8*$F$9,$F$6,1,B302,0))</f>
        <v/>
      </c>
    </row>
    <row r="303" spans="2:8" x14ac:dyDescent="0.25">
      <c r="B303" t="str">
        <f>IF($B302&lt;$F$8*$F$9,B302+1,"")</f>
        <v/>
      </c>
      <c r="C303" s="4" t="str">
        <f>IF(B303="","",EDATE($F$10,12/$F$9*B303))</f>
        <v/>
      </c>
      <c r="D303" s="1" t="str">
        <f t="shared" si="4"/>
        <v/>
      </c>
      <c r="E303" s="1" t="str">
        <f>IF(B303="","",PPMT($F$7/$F$9,$B$18,$F$8*$F$9-B302,-D302))</f>
        <v/>
      </c>
      <c r="F303" s="1" t="str">
        <f>IF(B303="","",IPMT($F$7/$F$9,B303,$F$8*$F$9,-$F$6))</f>
        <v/>
      </c>
      <c r="G303" t="str">
        <f>IF(B303="","",-CUMPRINC($F$7/$F$9,$F$8*$F$9,$F$6,1,B303,0))</f>
        <v/>
      </c>
      <c r="H303" t="str">
        <f>IF(B303="","",-CUMIPMT($F$7/$F$9,$F$8*$F$9,$F$6,1,B303,0))</f>
        <v/>
      </c>
    </row>
    <row r="304" spans="2:8" x14ac:dyDescent="0.25">
      <c r="B304" t="str">
        <f>IF($B303&lt;$F$8*$F$9,B303+1,"")</f>
        <v/>
      </c>
      <c r="C304" s="4" t="str">
        <f>IF(B304="","",EDATE($F$10,12/$F$9*B304))</f>
        <v/>
      </c>
      <c r="D304" s="1" t="str">
        <f t="shared" si="4"/>
        <v/>
      </c>
      <c r="E304" s="1" t="str">
        <f>IF(B304="","",PPMT($F$7/$F$9,$B$18,$F$8*$F$9-B303,-D303))</f>
        <v/>
      </c>
      <c r="F304" s="1" t="str">
        <f>IF(B304="","",IPMT($F$7/$F$9,B304,$F$8*$F$9,-$F$6))</f>
        <v/>
      </c>
      <c r="G304" t="str">
        <f>IF(B304="","",-CUMPRINC($F$7/$F$9,$F$8*$F$9,$F$6,1,B304,0))</f>
        <v/>
      </c>
      <c r="H304" t="str">
        <f>IF(B304="","",-CUMIPMT($F$7/$F$9,$F$8*$F$9,$F$6,1,B304,0))</f>
        <v/>
      </c>
    </row>
    <row r="305" spans="2:8" x14ac:dyDescent="0.25">
      <c r="B305" t="str">
        <f>IF($B304&lt;$F$8*$F$9,B304+1,"")</f>
        <v/>
      </c>
      <c r="C305" s="4" t="str">
        <f>IF(B305="","",EDATE($F$10,12/$F$9*B305))</f>
        <v/>
      </c>
      <c r="D305" s="1" t="str">
        <f t="shared" si="4"/>
        <v/>
      </c>
      <c r="E305" s="1" t="str">
        <f>IF(B305="","",PPMT($F$7/$F$9,$B$18,$F$8*$F$9-B304,-D304))</f>
        <v/>
      </c>
      <c r="F305" s="1" t="str">
        <f>IF(B305="","",IPMT($F$7/$F$9,B305,$F$8*$F$9,-$F$6))</f>
        <v/>
      </c>
      <c r="G305" t="str">
        <f>IF(B305="","",-CUMPRINC($F$7/$F$9,$F$8*$F$9,$F$6,1,B305,0))</f>
        <v/>
      </c>
      <c r="H305" t="str">
        <f>IF(B305="","",-CUMIPMT($F$7/$F$9,$F$8*$F$9,$F$6,1,B305,0))</f>
        <v/>
      </c>
    </row>
    <row r="306" spans="2:8" x14ac:dyDescent="0.25">
      <c r="B306" t="str">
        <f>IF($B305&lt;$F$8*$F$9,B305+1,"")</f>
        <v/>
      </c>
      <c r="C306" s="4" t="str">
        <f>IF(B306="","",EDATE($F$10,12/$F$9*B306))</f>
        <v/>
      </c>
      <c r="D306" s="1" t="str">
        <f t="shared" si="4"/>
        <v/>
      </c>
      <c r="E306" s="1" t="str">
        <f>IF(B306="","",PPMT($F$7/$F$9,$B$18,$F$8*$F$9-B305,-D305))</f>
        <v/>
      </c>
      <c r="F306" s="1" t="str">
        <f>IF(B306="","",IPMT($F$7/$F$9,B306,$F$8*$F$9,-$F$6))</f>
        <v/>
      </c>
      <c r="G306" t="str">
        <f>IF(B306="","",-CUMPRINC($F$7/$F$9,$F$8*$F$9,$F$6,1,B306,0))</f>
        <v/>
      </c>
      <c r="H306" t="str">
        <f>IF(B306="","",-CUMIPMT($F$7/$F$9,$F$8*$F$9,$F$6,1,B306,0))</f>
        <v/>
      </c>
    </row>
    <row r="307" spans="2:8" x14ac:dyDescent="0.25">
      <c r="B307" t="str">
        <f>IF($B306&lt;$F$8*$F$9,B306+1,"")</f>
        <v/>
      </c>
      <c r="C307" s="4" t="str">
        <f>IF(B307="","",EDATE($F$10,12/$F$9*B307))</f>
        <v/>
      </c>
      <c r="D307" s="1" t="str">
        <f t="shared" si="4"/>
        <v/>
      </c>
      <c r="E307" s="1" t="str">
        <f>IF(B307="","",PPMT($F$7/$F$9,$B$18,$F$8*$F$9-B306,-D306))</f>
        <v/>
      </c>
      <c r="F307" s="1" t="str">
        <f>IF(B307="","",IPMT($F$7/$F$9,B307,$F$8*$F$9,-$F$6))</f>
        <v/>
      </c>
      <c r="G307" t="str">
        <f>IF(B307="","",-CUMPRINC($F$7/$F$9,$F$8*$F$9,$F$6,1,B307,0))</f>
        <v/>
      </c>
      <c r="H307" t="str">
        <f>IF(B307="","",-CUMIPMT($F$7/$F$9,$F$8*$F$9,$F$6,1,B307,0))</f>
        <v/>
      </c>
    </row>
    <row r="308" spans="2:8" x14ac:dyDescent="0.25">
      <c r="B308" t="str">
        <f>IF($B307&lt;$F$8*$F$9,B307+1,"")</f>
        <v/>
      </c>
      <c r="C308" s="4" t="str">
        <f>IF(B308="","",EDATE($F$10,12/$F$9*B308))</f>
        <v/>
      </c>
      <c r="D308" s="1" t="str">
        <f t="shared" si="4"/>
        <v/>
      </c>
      <c r="E308" s="1" t="str">
        <f>IF(B308="","",PPMT($F$7/$F$9,$B$18,$F$8*$F$9-B307,-D307))</f>
        <v/>
      </c>
      <c r="F308" s="1" t="str">
        <f>IF(B308="","",IPMT($F$7/$F$9,B308,$F$8*$F$9,-$F$6))</f>
        <v/>
      </c>
      <c r="G308" t="str">
        <f>IF(B308="","",-CUMPRINC($F$7/$F$9,$F$8*$F$9,$F$6,1,B308,0))</f>
        <v/>
      </c>
      <c r="H308" t="str">
        <f>IF(B308="","",-CUMIPMT($F$7/$F$9,$F$8*$F$9,$F$6,1,B308,0))</f>
        <v/>
      </c>
    </row>
    <row r="309" spans="2:8" x14ac:dyDescent="0.25">
      <c r="B309" t="str">
        <f>IF($B308&lt;$F$8*$F$9,B308+1,"")</f>
        <v/>
      </c>
      <c r="C309" s="4" t="str">
        <f>IF(B309="","",EDATE($F$10,12/$F$9*B309))</f>
        <v/>
      </c>
      <c r="D309" s="1" t="str">
        <f t="shared" si="4"/>
        <v/>
      </c>
      <c r="E309" s="1" t="str">
        <f>IF(B309="","",PPMT($F$7/$F$9,$B$18,$F$8*$F$9-B308,-D308))</f>
        <v/>
      </c>
      <c r="F309" s="1" t="str">
        <f>IF(B309="","",IPMT($F$7/$F$9,B309,$F$8*$F$9,-$F$6))</f>
        <v/>
      </c>
      <c r="G309" t="str">
        <f>IF(B309="","",-CUMPRINC($F$7/$F$9,$F$8*$F$9,$F$6,1,B309,0))</f>
        <v/>
      </c>
      <c r="H309" t="str">
        <f>IF(B309="","",-CUMIPMT($F$7/$F$9,$F$8*$F$9,$F$6,1,B309,0))</f>
        <v/>
      </c>
    </row>
    <row r="310" spans="2:8" x14ac:dyDescent="0.25">
      <c r="B310" t="str">
        <f>IF($B309&lt;$F$8*$F$9,B309+1,"")</f>
        <v/>
      </c>
      <c r="C310" s="4" t="str">
        <f>IF(B310="","",EDATE($F$10,12/$F$9*B310))</f>
        <v/>
      </c>
      <c r="D310" s="1" t="str">
        <f t="shared" si="4"/>
        <v/>
      </c>
      <c r="E310" s="1" t="str">
        <f>IF(B310="","",PPMT($F$7/$F$9,$B$18,$F$8*$F$9-B309,-D309))</f>
        <v/>
      </c>
      <c r="F310" s="1" t="str">
        <f>IF(B310="","",IPMT($F$7/$F$9,B310,$F$8*$F$9,-$F$6))</f>
        <v/>
      </c>
      <c r="G310" t="str">
        <f>IF(B310="","",-CUMPRINC($F$7/$F$9,$F$8*$F$9,$F$6,1,B310,0))</f>
        <v/>
      </c>
      <c r="H310" t="str">
        <f>IF(B310="","",-CUMIPMT($F$7/$F$9,$F$8*$F$9,$F$6,1,B310,0))</f>
        <v/>
      </c>
    </row>
    <row r="311" spans="2:8" x14ac:dyDescent="0.25">
      <c r="B311" t="str">
        <f>IF($B310&lt;$F$8*$F$9,B310+1,"")</f>
        <v/>
      </c>
      <c r="C311" s="4" t="str">
        <f>IF(B311="","",EDATE($F$10,12/$F$9*B311))</f>
        <v/>
      </c>
      <c r="D311" s="1" t="str">
        <f t="shared" si="4"/>
        <v/>
      </c>
      <c r="E311" s="1" t="str">
        <f>IF(B311="","",PPMT($F$7/$F$9,$B$18,$F$8*$F$9-B310,-D310))</f>
        <v/>
      </c>
      <c r="F311" s="1" t="str">
        <f>IF(B311="","",IPMT($F$7/$F$9,B311,$F$8*$F$9,-$F$6))</f>
        <v/>
      </c>
      <c r="G311" t="str">
        <f>IF(B311="","",-CUMPRINC($F$7/$F$9,$F$8*$F$9,$F$6,1,B311,0))</f>
        <v/>
      </c>
      <c r="H311" t="str">
        <f>IF(B311="","",-CUMIPMT($F$7/$F$9,$F$8*$F$9,$F$6,1,B311,0))</f>
        <v/>
      </c>
    </row>
    <row r="312" spans="2:8" x14ac:dyDescent="0.25">
      <c r="B312" t="str">
        <f>IF($B311&lt;$F$8*$F$9,B311+1,"")</f>
        <v/>
      </c>
      <c r="C312" s="4" t="str">
        <f>IF(B312="","",EDATE($F$10,12/$F$9*B312))</f>
        <v/>
      </c>
      <c r="D312" s="1" t="str">
        <f t="shared" si="4"/>
        <v/>
      </c>
      <c r="E312" s="1" t="str">
        <f>IF(B312="","",PPMT($F$7/$F$9,$B$18,$F$8*$F$9-B311,-D311))</f>
        <v/>
      </c>
      <c r="F312" s="1" t="str">
        <f>IF(B312="","",IPMT($F$7/$F$9,B312,$F$8*$F$9,-$F$6))</f>
        <v/>
      </c>
      <c r="G312" t="str">
        <f>IF(B312="","",-CUMPRINC($F$7/$F$9,$F$8*$F$9,$F$6,1,B312,0))</f>
        <v/>
      </c>
      <c r="H312" t="str">
        <f>IF(B312="","",-CUMIPMT($F$7/$F$9,$F$8*$F$9,$F$6,1,B312,0))</f>
        <v/>
      </c>
    </row>
    <row r="313" spans="2:8" x14ac:dyDescent="0.25">
      <c r="B313" t="str">
        <f>IF($B312&lt;$F$8*$F$9,B312+1,"")</f>
        <v/>
      </c>
      <c r="C313" s="4" t="str">
        <f>IF(B313="","",EDATE($F$10,12/$F$9*B313))</f>
        <v/>
      </c>
      <c r="D313" s="1" t="str">
        <f t="shared" si="4"/>
        <v/>
      </c>
      <c r="E313" s="1" t="str">
        <f>IF(B313="","",PPMT($F$7/$F$9,$B$18,$F$8*$F$9-B312,-D312))</f>
        <v/>
      </c>
      <c r="F313" s="1" t="str">
        <f>IF(B313="","",IPMT($F$7/$F$9,B313,$F$8*$F$9,-$F$6))</f>
        <v/>
      </c>
      <c r="G313" t="str">
        <f>IF(B313="","",-CUMPRINC($F$7/$F$9,$F$8*$F$9,$F$6,1,B313,0))</f>
        <v/>
      </c>
      <c r="H313" t="str">
        <f>IF(B313="","",-CUMIPMT($F$7/$F$9,$F$8*$F$9,$F$6,1,B313,0))</f>
        <v/>
      </c>
    </row>
    <row r="314" spans="2:8" x14ac:dyDescent="0.25">
      <c r="B314" t="str">
        <f>IF($B313&lt;$F$8*$F$9,B313+1,"")</f>
        <v/>
      </c>
      <c r="C314" s="4" t="str">
        <f>IF(B314="","",EDATE($F$10,12/$F$9*B314))</f>
        <v/>
      </c>
      <c r="D314" s="1" t="str">
        <f t="shared" si="4"/>
        <v/>
      </c>
      <c r="E314" s="1" t="str">
        <f>IF(B314="","",PPMT($F$7/$F$9,$B$18,$F$8*$F$9-B313,-D313))</f>
        <v/>
      </c>
      <c r="F314" s="1" t="str">
        <f>IF(B314="","",IPMT($F$7/$F$9,B314,$F$8*$F$9,-$F$6))</f>
        <v/>
      </c>
      <c r="G314" t="str">
        <f>IF(B314="","",-CUMPRINC($F$7/$F$9,$F$8*$F$9,$F$6,1,B314,0))</f>
        <v/>
      </c>
      <c r="H314" t="str">
        <f>IF(B314="","",-CUMIPMT($F$7/$F$9,$F$8*$F$9,$F$6,1,B314,0))</f>
        <v/>
      </c>
    </row>
    <row r="315" spans="2:8" x14ac:dyDescent="0.25">
      <c r="B315" t="str">
        <f>IF($B314&lt;$F$8*$F$9,B314+1,"")</f>
        <v/>
      </c>
      <c r="C315" s="4" t="str">
        <f>IF(B315="","",EDATE($F$10,12/$F$9*B315))</f>
        <v/>
      </c>
      <c r="D315" s="1" t="str">
        <f t="shared" si="4"/>
        <v/>
      </c>
      <c r="E315" s="1" t="str">
        <f>IF(B315="","",PPMT($F$7/$F$9,$B$18,$F$8*$F$9-B314,-D314))</f>
        <v/>
      </c>
      <c r="F315" s="1" t="str">
        <f>IF(B315="","",IPMT($F$7/$F$9,B315,$F$8*$F$9,-$F$6))</f>
        <v/>
      </c>
      <c r="G315" t="str">
        <f>IF(B315="","",-CUMPRINC($F$7/$F$9,$F$8*$F$9,$F$6,1,B315,0))</f>
        <v/>
      </c>
      <c r="H315" t="str">
        <f>IF(B315="","",-CUMIPMT($F$7/$F$9,$F$8*$F$9,$F$6,1,B315,0))</f>
        <v/>
      </c>
    </row>
    <row r="316" spans="2:8" x14ac:dyDescent="0.25">
      <c r="B316" t="str">
        <f>IF($B315&lt;$F$8*$F$9,B315+1,"")</f>
        <v/>
      </c>
      <c r="C316" s="4" t="str">
        <f>IF(B316="","",EDATE($F$10,12/$F$9*B316))</f>
        <v/>
      </c>
      <c r="D316" s="1" t="str">
        <f t="shared" si="4"/>
        <v/>
      </c>
      <c r="E316" s="1" t="str">
        <f>IF(B316="","",PPMT($F$7/$F$9,$B$18,$F$8*$F$9-B315,-D315))</f>
        <v/>
      </c>
      <c r="F316" s="1" t="str">
        <f>IF(B316="","",IPMT($F$7/$F$9,B316,$F$8*$F$9,-$F$6))</f>
        <v/>
      </c>
      <c r="G316" t="str">
        <f>IF(B316="","",-CUMPRINC($F$7/$F$9,$F$8*$F$9,$F$6,1,B316,0))</f>
        <v/>
      </c>
      <c r="H316" t="str">
        <f>IF(B316="","",-CUMIPMT($F$7/$F$9,$F$8*$F$9,$F$6,1,B316,0))</f>
        <v/>
      </c>
    </row>
    <row r="317" spans="2:8" x14ac:dyDescent="0.25">
      <c r="B317" t="str">
        <f>IF($B316&lt;$F$8*$F$9,B316+1,"")</f>
        <v/>
      </c>
      <c r="C317" s="4" t="str">
        <f>IF(B317="","",EDATE($F$10,12/$F$9*B317))</f>
        <v/>
      </c>
      <c r="D317" s="1" t="str">
        <f t="shared" si="4"/>
        <v/>
      </c>
      <c r="E317" s="1" t="str">
        <f>IF(B317="","",PPMT($F$7/$F$9,$B$18,$F$8*$F$9-B316,-D316))</f>
        <v/>
      </c>
      <c r="F317" s="1" t="str">
        <f>IF(B317="","",IPMT($F$7/$F$9,B317,$F$8*$F$9,-$F$6))</f>
        <v/>
      </c>
      <c r="G317" t="str">
        <f>IF(B317="","",-CUMPRINC($F$7/$F$9,$F$8*$F$9,$F$6,1,B317,0))</f>
        <v/>
      </c>
      <c r="H317" t="str">
        <f>IF(B317="","",-CUMIPMT($F$7/$F$9,$F$8*$F$9,$F$6,1,B317,0))</f>
        <v/>
      </c>
    </row>
    <row r="318" spans="2:8" x14ac:dyDescent="0.25">
      <c r="B318" t="str">
        <f>IF($B317&lt;$F$8*$F$9,B317+1,"")</f>
        <v/>
      </c>
      <c r="C318" s="4" t="str">
        <f>IF(B318="","",EDATE($F$10,12/$F$9*B318))</f>
        <v/>
      </c>
      <c r="D318" s="1" t="str">
        <f t="shared" si="4"/>
        <v/>
      </c>
      <c r="E318" s="1" t="str">
        <f>IF(B318="","",PPMT($F$7/$F$9,$B$18,$F$8*$F$9-B317,-D317))</f>
        <v/>
      </c>
      <c r="F318" s="1" t="str">
        <f>IF(B318="","",IPMT($F$7/$F$9,B318,$F$8*$F$9,-$F$6))</f>
        <v/>
      </c>
      <c r="G318" t="str">
        <f>IF(B318="","",-CUMPRINC($F$7/$F$9,$F$8*$F$9,$F$6,1,B318,0))</f>
        <v/>
      </c>
      <c r="H318" t="str">
        <f>IF(B318="","",-CUMIPMT($F$7/$F$9,$F$8*$F$9,$F$6,1,B318,0))</f>
        <v/>
      </c>
    </row>
    <row r="319" spans="2:8" x14ac:dyDescent="0.25">
      <c r="B319" t="str">
        <f>IF($B318&lt;$F$8*$F$9,B318+1,"")</f>
        <v/>
      </c>
      <c r="C319" s="4" t="str">
        <f>IF(B319="","",EDATE($F$10,12/$F$9*B319))</f>
        <v/>
      </c>
      <c r="D319" s="1" t="str">
        <f t="shared" si="4"/>
        <v/>
      </c>
      <c r="E319" s="1" t="str">
        <f>IF(B319="","",PPMT($F$7/$F$9,$B$18,$F$8*$F$9-B318,-D318))</f>
        <v/>
      </c>
      <c r="F319" s="1" t="str">
        <f>IF(B319="","",IPMT($F$7/$F$9,B319,$F$8*$F$9,-$F$6))</f>
        <v/>
      </c>
      <c r="G319" t="str">
        <f>IF(B319="","",-CUMPRINC($F$7/$F$9,$F$8*$F$9,$F$6,1,B319,0))</f>
        <v/>
      </c>
      <c r="H319" t="str">
        <f>IF(B319="","",-CUMIPMT($F$7/$F$9,$F$8*$F$9,$F$6,1,B319,0))</f>
        <v/>
      </c>
    </row>
    <row r="320" spans="2:8" x14ac:dyDescent="0.25">
      <c r="B320" t="str">
        <f>IF($B319&lt;$F$8*$F$9,B319+1,"")</f>
        <v/>
      </c>
      <c r="C320" s="4" t="str">
        <f>IF(B320="","",EDATE($F$10,12/$F$9*B320))</f>
        <v/>
      </c>
      <c r="D320" s="1" t="str">
        <f t="shared" si="4"/>
        <v/>
      </c>
      <c r="E320" s="1" t="str">
        <f>IF(B320="","",PPMT($F$7/$F$9,$B$18,$F$8*$F$9-B319,-D319))</f>
        <v/>
      </c>
      <c r="F320" s="1" t="str">
        <f>IF(B320="","",IPMT($F$7/$F$9,B320,$F$8*$F$9,-$F$6))</f>
        <v/>
      </c>
      <c r="G320" t="str">
        <f>IF(B320="","",-CUMPRINC($F$7/$F$9,$F$8*$F$9,$F$6,1,B320,0))</f>
        <v/>
      </c>
      <c r="H320" t="str">
        <f>IF(B320="","",-CUMIPMT($F$7/$F$9,$F$8*$F$9,$F$6,1,B320,0))</f>
        <v/>
      </c>
    </row>
    <row r="321" spans="2:8" x14ac:dyDescent="0.25">
      <c r="B321" t="str">
        <f>IF($B320&lt;$F$8*$F$9,B320+1,"")</f>
        <v/>
      </c>
      <c r="C321" s="4" t="str">
        <f>IF(B321="","",EDATE($F$10,12/$F$9*B321))</f>
        <v/>
      </c>
      <c r="D321" s="1" t="str">
        <f t="shared" si="4"/>
        <v/>
      </c>
      <c r="E321" s="1" t="str">
        <f>IF(B321="","",PPMT($F$7/$F$9,$B$18,$F$8*$F$9-B320,-D320))</f>
        <v/>
      </c>
      <c r="F321" s="1" t="str">
        <f>IF(B321="","",IPMT($F$7/$F$9,B321,$F$8*$F$9,-$F$6))</f>
        <v/>
      </c>
      <c r="G321" t="str">
        <f>IF(B321="","",-CUMPRINC($F$7/$F$9,$F$8*$F$9,$F$6,1,B321,0))</f>
        <v/>
      </c>
      <c r="H321" t="str">
        <f>IF(B321="","",-CUMIPMT($F$7/$F$9,$F$8*$F$9,$F$6,1,B321,0))</f>
        <v/>
      </c>
    </row>
    <row r="322" spans="2:8" x14ac:dyDescent="0.25">
      <c r="B322" t="str">
        <f>IF($B321&lt;$F$8*$F$9,B321+1,"")</f>
        <v/>
      </c>
      <c r="C322" s="4" t="str">
        <f>IF(B322="","",EDATE($F$10,12/$F$9*B322))</f>
        <v/>
      </c>
      <c r="D322" s="1" t="str">
        <f t="shared" si="4"/>
        <v/>
      </c>
      <c r="E322" s="1" t="str">
        <f>IF(B322="","",PPMT($F$7/$F$9,$B$18,$F$8*$F$9-B321,-D321))</f>
        <v/>
      </c>
      <c r="F322" s="1" t="str">
        <f>IF(B322="","",IPMT($F$7/$F$9,B322,$F$8*$F$9,-$F$6))</f>
        <v/>
      </c>
      <c r="G322" t="str">
        <f>IF(B322="","",-CUMPRINC($F$7/$F$9,$F$8*$F$9,$F$6,1,B322,0))</f>
        <v/>
      </c>
      <c r="H322" t="str">
        <f>IF(B322="","",-CUMIPMT($F$7/$F$9,$F$8*$F$9,$F$6,1,B322,0))</f>
        <v/>
      </c>
    </row>
    <row r="323" spans="2:8" x14ac:dyDescent="0.25">
      <c r="B323" t="str">
        <f>IF($B322&lt;$F$8*$F$9,B322+1,"")</f>
        <v/>
      </c>
      <c r="C323" s="4" t="str">
        <f>IF(B323="","",EDATE($F$10,12/$F$9*B323))</f>
        <v/>
      </c>
      <c r="D323" s="1" t="str">
        <f t="shared" si="4"/>
        <v/>
      </c>
      <c r="E323" s="1" t="str">
        <f>IF(B323="","",PPMT($F$7/$F$9,$B$18,$F$8*$F$9-B322,-D322))</f>
        <v/>
      </c>
      <c r="F323" s="1" t="str">
        <f>IF(B323="","",IPMT($F$7/$F$9,B323,$F$8*$F$9,-$F$6))</f>
        <v/>
      </c>
      <c r="G323" t="str">
        <f>IF(B323="","",-CUMPRINC($F$7/$F$9,$F$8*$F$9,$F$6,1,B323,0))</f>
        <v/>
      </c>
      <c r="H323" t="str">
        <f>IF(B323="","",-CUMIPMT($F$7/$F$9,$F$8*$F$9,$F$6,1,B323,0))</f>
        <v/>
      </c>
    </row>
    <row r="324" spans="2:8" x14ac:dyDescent="0.25">
      <c r="B324" t="str">
        <f>IF($B323&lt;$F$8*$F$9,B323+1,"")</f>
        <v/>
      </c>
      <c r="C324" s="4" t="str">
        <f>IF(B324="","",EDATE($F$10,12/$F$9*B324))</f>
        <v/>
      </c>
      <c r="D324" s="1" t="str">
        <f t="shared" si="4"/>
        <v/>
      </c>
      <c r="E324" s="1" t="str">
        <f>IF(B324="","",PPMT($F$7/$F$9,$B$18,$F$8*$F$9-B323,-D323))</f>
        <v/>
      </c>
      <c r="F324" s="1" t="str">
        <f>IF(B324="","",IPMT($F$7/$F$9,B324,$F$8*$F$9,-$F$6))</f>
        <v/>
      </c>
      <c r="G324" t="str">
        <f>IF(B324="","",-CUMPRINC($F$7/$F$9,$F$8*$F$9,$F$6,1,B324,0))</f>
        <v/>
      </c>
      <c r="H324" t="str">
        <f>IF(B324="","",-CUMIPMT($F$7/$F$9,$F$8*$F$9,$F$6,1,B324,0))</f>
        <v/>
      </c>
    </row>
    <row r="325" spans="2:8" x14ac:dyDescent="0.25">
      <c r="B325" t="str">
        <f>IF($B324&lt;$F$8*$F$9,B324+1,"")</f>
        <v/>
      </c>
      <c r="C325" s="4" t="str">
        <f>IF(B325="","",EDATE($F$10,12/$F$9*B325))</f>
        <v/>
      </c>
      <c r="D325" s="1" t="str">
        <f t="shared" si="4"/>
        <v/>
      </c>
      <c r="E325" s="1" t="str">
        <f>IF(B325="","",PPMT($F$7/$F$9,$B$18,$F$8*$F$9-B324,-D324))</f>
        <v/>
      </c>
      <c r="F325" s="1" t="str">
        <f>IF(B325="","",IPMT($F$7/$F$9,B325,$F$8*$F$9,-$F$6))</f>
        <v/>
      </c>
      <c r="G325" t="str">
        <f>IF(B325="","",-CUMPRINC($F$7/$F$9,$F$8*$F$9,$F$6,1,B325,0))</f>
        <v/>
      </c>
      <c r="H325" t="str">
        <f>IF(B325="","",-CUMIPMT($F$7/$F$9,$F$8*$F$9,$F$6,1,B325,0))</f>
        <v/>
      </c>
    </row>
    <row r="326" spans="2:8" x14ac:dyDescent="0.25">
      <c r="B326" t="str">
        <f>IF($B325&lt;$F$8*$F$9,B325+1,"")</f>
        <v/>
      </c>
      <c r="C326" s="4" t="str">
        <f>IF(B326="","",EDATE($F$10,12/$F$9*B326))</f>
        <v/>
      </c>
      <c r="D326" s="1" t="str">
        <f t="shared" si="4"/>
        <v/>
      </c>
      <c r="E326" s="1" t="str">
        <f>IF(B326="","",PPMT($F$7/$F$9,$B$18,$F$8*$F$9-B325,-D325))</f>
        <v/>
      </c>
      <c r="F326" s="1" t="str">
        <f>IF(B326="","",IPMT($F$7/$F$9,B326,$F$8*$F$9,-$F$6))</f>
        <v/>
      </c>
      <c r="G326" t="str">
        <f>IF(B326="","",-CUMPRINC($F$7/$F$9,$F$8*$F$9,$F$6,1,B326,0))</f>
        <v/>
      </c>
      <c r="H326" t="str">
        <f>IF(B326="","",-CUMIPMT($F$7/$F$9,$F$8*$F$9,$F$6,1,B326,0))</f>
        <v/>
      </c>
    </row>
    <row r="327" spans="2:8" x14ac:dyDescent="0.25">
      <c r="B327" t="str">
        <f>IF($B326&lt;$F$8*$F$9,B326+1,"")</f>
        <v/>
      </c>
      <c r="C327" s="4" t="str">
        <f>IF(B327="","",EDATE($F$10,12/$F$9*B327))</f>
        <v/>
      </c>
      <c r="D327" s="1" t="str">
        <f t="shared" si="4"/>
        <v/>
      </c>
      <c r="E327" s="1" t="str">
        <f>IF(B327="","",PPMT($F$7/$F$9,$B$18,$F$8*$F$9-B326,-D326))</f>
        <v/>
      </c>
      <c r="F327" s="1" t="str">
        <f>IF(B327="","",IPMT($F$7/$F$9,B327,$F$8*$F$9,-$F$6))</f>
        <v/>
      </c>
      <c r="G327" t="str">
        <f>IF(B327="","",-CUMPRINC($F$7/$F$9,$F$8*$F$9,$F$6,1,B327,0))</f>
        <v/>
      </c>
      <c r="H327" t="str">
        <f>IF(B327="","",-CUMIPMT($F$7/$F$9,$F$8*$F$9,$F$6,1,B327,0))</f>
        <v/>
      </c>
    </row>
    <row r="328" spans="2:8" x14ac:dyDescent="0.25">
      <c r="B328" t="str">
        <f>IF($B327&lt;$F$8*$F$9,B327+1,"")</f>
        <v/>
      </c>
      <c r="C328" s="4" t="str">
        <f>IF(B328="","",EDATE($F$10,12/$F$9*B328))</f>
        <v/>
      </c>
      <c r="D328" s="1" t="str">
        <f t="shared" si="4"/>
        <v/>
      </c>
      <c r="E328" s="1" t="str">
        <f>IF(B328="","",PPMT($F$7/$F$9,$B$18,$F$8*$F$9-B327,-D327))</f>
        <v/>
      </c>
      <c r="F328" s="1" t="str">
        <f>IF(B328="","",IPMT($F$7/$F$9,B328,$F$8*$F$9,-$F$6))</f>
        <v/>
      </c>
      <c r="G328" t="str">
        <f>IF(B328="","",-CUMPRINC($F$7/$F$9,$F$8*$F$9,$F$6,1,B328,0))</f>
        <v/>
      </c>
      <c r="H328" t="str">
        <f>IF(B328="","",-CUMIPMT($F$7/$F$9,$F$8*$F$9,$F$6,1,B328,0))</f>
        <v/>
      </c>
    </row>
    <row r="329" spans="2:8" x14ac:dyDescent="0.25">
      <c r="B329" t="str">
        <f>IF($B328&lt;$F$8*$F$9,B328+1,"")</f>
        <v/>
      </c>
      <c r="C329" s="4" t="str">
        <f>IF(B329="","",EDATE($F$10,12/$F$9*B329))</f>
        <v/>
      </c>
      <c r="D329" s="1" t="str">
        <f t="shared" si="4"/>
        <v/>
      </c>
      <c r="E329" s="1" t="str">
        <f>IF(B329="","",PPMT($F$7/$F$9,$B$18,$F$8*$F$9-B328,-D328))</f>
        <v/>
      </c>
      <c r="F329" s="1" t="str">
        <f>IF(B329="","",IPMT($F$7/$F$9,B329,$F$8*$F$9,-$F$6))</f>
        <v/>
      </c>
      <c r="G329" t="str">
        <f>IF(B329="","",-CUMPRINC($F$7/$F$9,$F$8*$F$9,$F$6,1,B329,0))</f>
        <v/>
      </c>
      <c r="H329" t="str">
        <f>IF(B329="","",-CUMIPMT($F$7/$F$9,$F$8*$F$9,$F$6,1,B329,0))</f>
        <v/>
      </c>
    </row>
    <row r="330" spans="2:8" x14ac:dyDescent="0.25">
      <c r="B330" t="str">
        <f>IF($B329&lt;$F$8*$F$9,B329+1,"")</f>
        <v/>
      </c>
      <c r="C330" s="4" t="str">
        <f>IF(B330="","",EDATE($F$10,12/$F$9*B330))</f>
        <v/>
      </c>
      <c r="D330" s="1" t="str">
        <f t="shared" si="4"/>
        <v/>
      </c>
      <c r="E330" s="1" t="str">
        <f>IF(B330="","",PPMT($F$7/$F$9,$B$18,$F$8*$F$9-B329,-D329))</f>
        <v/>
      </c>
      <c r="F330" s="1" t="str">
        <f>IF(B330="","",IPMT($F$7/$F$9,B330,$F$8*$F$9,-$F$6))</f>
        <v/>
      </c>
      <c r="G330" t="str">
        <f>IF(B330="","",-CUMPRINC($F$7/$F$9,$F$8*$F$9,$F$6,1,B330,0))</f>
        <v/>
      </c>
      <c r="H330" t="str">
        <f>IF(B330="","",-CUMIPMT($F$7/$F$9,$F$8*$F$9,$F$6,1,B330,0))</f>
        <v/>
      </c>
    </row>
    <row r="331" spans="2:8" x14ac:dyDescent="0.25">
      <c r="B331" t="str">
        <f>IF($B330&lt;$F$8*$F$9,B330+1,"")</f>
        <v/>
      </c>
      <c r="C331" s="4" t="str">
        <f>IF(B331="","",EDATE($F$10,12/$F$9*B331))</f>
        <v/>
      </c>
      <c r="D331" s="1" t="str">
        <f t="shared" si="4"/>
        <v/>
      </c>
      <c r="E331" s="1" t="str">
        <f>IF(B331="","",PPMT($F$7/$F$9,$B$18,$F$8*$F$9-B330,-D330))</f>
        <v/>
      </c>
      <c r="F331" s="1" t="str">
        <f>IF(B331="","",IPMT($F$7/$F$9,B331,$F$8*$F$9,-$F$6))</f>
        <v/>
      </c>
      <c r="G331" t="str">
        <f>IF(B331="","",-CUMPRINC($F$7/$F$9,$F$8*$F$9,$F$6,1,B331,0))</f>
        <v/>
      </c>
      <c r="H331" t="str">
        <f>IF(B331="","",-CUMIPMT($F$7/$F$9,$F$8*$F$9,$F$6,1,B331,0))</f>
        <v/>
      </c>
    </row>
    <row r="332" spans="2:8" x14ac:dyDescent="0.25">
      <c r="B332" t="str">
        <f>IF($B331&lt;$F$8*$F$9,B331+1,"")</f>
        <v/>
      </c>
      <c r="C332" s="4" t="str">
        <f>IF(B332="","",EDATE($F$10,12/$F$9*B332))</f>
        <v/>
      </c>
      <c r="D332" s="1" t="str">
        <f t="shared" si="4"/>
        <v/>
      </c>
      <c r="E332" s="1" t="str">
        <f>IF(B332="","",PPMT($F$7/$F$9,$B$18,$F$8*$F$9-B331,-D331))</f>
        <v/>
      </c>
      <c r="F332" s="1" t="str">
        <f>IF(B332="","",IPMT($F$7/$F$9,B332,$F$8*$F$9,-$F$6))</f>
        <v/>
      </c>
      <c r="G332" t="str">
        <f>IF(B332="","",-CUMPRINC($F$7/$F$9,$F$8*$F$9,$F$6,1,B332,0))</f>
        <v/>
      </c>
      <c r="H332" t="str">
        <f>IF(B332="","",-CUMIPMT($F$7/$F$9,$F$8*$F$9,$F$6,1,B332,0))</f>
        <v/>
      </c>
    </row>
    <row r="333" spans="2:8" x14ac:dyDescent="0.25">
      <c r="B333" t="str">
        <f>IF($B332&lt;$F$8*$F$9,B332+1,"")</f>
        <v/>
      </c>
      <c r="C333" s="4" t="str">
        <f>IF(B333="","",EDATE($F$10,12/$F$9*B333))</f>
        <v/>
      </c>
      <c r="D333" s="1" t="str">
        <f t="shared" si="4"/>
        <v/>
      </c>
      <c r="E333" s="1" t="str">
        <f>IF(B333="","",PPMT($F$7/$F$9,$B$18,$F$8*$F$9-B332,-D332))</f>
        <v/>
      </c>
      <c r="F333" s="1" t="str">
        <f>IF(B333="","",IPMT($F$7/$F$9,B333,$F$8*$F$9,-$F$6))</f>
        <v/>
      </c>
      <c r="G333" t="str">
        <f>IF(B333="","",-CUMPRINC($F$7/$F$9,$F$8*$F$9,$F$6,1,B333,0))</f>
        <v/>
      </c>
      <c r="H333" t="str">
        <f>IF(B333="","",-CUMIPMT($F$7/$F$9,$F$8*$F$9,$F$6,1,B333,0))</f>
        <v/>
      </c>
    </row>
    <row r="334" spans="2:8" x14ac:dyDescent="0.25">
      <c r="B334" t="str">
        <f>IF($B333&lt;$F$8*$F$9,B333+1,"")</f>
        <v/>
      </c>
      <c r="C334" s="4" t="str">
        <f>IF(B334="","",EDATE($F$10,12/$F$9*B334))</f>
        <v/>
      </c>
      <c r="D334" s="1" t="str">
        <f t="shared" si="4"/>
        <v/>
      </c>
      <c r="E334" s="1" t="str">
        <f>IF(B334="","",PPMT($F$7/$F$9,$B$18,$F$8*$F$9-B333,-D333))</f>
        <v/>
      </c>
      <c r="F334" s="1" t="str">
        <f>IF(B334="","",IPMT($F$7/$F$9,B334,$F$8*$F$9,-$F$6))</f>
        <v/>
      </c>
      <c r="G334" t="str">
        <f>IF(B334="","",-CUMPRINC($F$7/$F$9,$F$8*$F$9,$F$6,1,B334,0))</f>
        <v/>
      </c>
      <c r="H334" t="str">
        <f>IF(B334="","",-CUMIPMT($F$7/$F$9,$F$8*$F$9,$F$6,1,B334,0))</f>
        <v/>
      </c>
    </row>
    <row r="335" spans="2:8" x14ac:dyDescent="0.25">
      <c r="B335" t="str">
        <f>IF($B334&lt;$F$8*$F$9,B334+1,"")</f>
        <v/>
      </c>
      <c r="C335" s="4" t="str">
        <f>IF(B335="","",EDATE($F$10,12/$F$9*B335))</f>
        <v/>
      </c>
      <c r="D335" s="1" t="str">
        <f t="shared" si="4"/>
        <v/>
      </c>
      <c r="E335" s="1" t="str">
        <f>IF(B335="","",PPMT($F$7/$F$9,$B$18,$F$8*$F$9-B334,-D334))</f>
        <v/>
      </c>
      <c r="F335" s="1" t="str">
        <f>IF(B335="","",IPMT($F$7/$F$9,B335,$F$8*$F$9,-$F$6))</f>
        <v/>
      </c>
      <c r="G335" t="str">
        <f>IF(B335="","",-CUMPRINC($F$7/$F$9,$F$8*$F$9,$F$6,1,B335,0))</f>
        <v/>
      </c>
      <c r="H335" t="str">
        <f>IF(B335="","",-CUMIPMT($F$7/$F$9,$F$8*$F$9,$F$6,1,B335,0))</f>
        <v/>
      </c>
    </row>
    <row r="336" spans="2:8" x14ac:dyDescent="0.25">
      <c r="B336" t="str">
        <f>IF($B335&lt;$F$8*$F$9,B335+1,"")</f>
        <v/>
      </c>
      <c r="C336" s="4" t="str">
        <f>IF(B336="","",EDATE($F$10,12/$F$9*B336))</f>
        <v/>
      </c>
      <c r="D336" s="1" t="str">
        <f t="shared" si="4"/>
        <v/>
      </c>
      <c r="E336" s="1" t="str">
        <f>IF(B336="","",PPMT($F$7/$F$9,$B$18,$F$8*$F$9-B335,-D335))</f>
        <v/>
      </c>
      <c r="F336" s="1" t="str">
        <f>IF(B336="","",IPMT($F$7/$F$9,B336,$F$8*$F$9,-$F$6))</f>
        <v/>
      </c>
      <c r="G336" t="str">
        <f>IF(B336="","",-CUMPRINC($F$7/$F$9,$F$8*$F$9,$F$6,1,B336,0))</f>
        <v/>
      </c>
      <c r="H336" t="str">
        <f>IF(B336="","",-CUMIPMT($F$7/$F$9,$F$8*$F$9,$F$6,1,B336,0))</f>
        <v/>
      </c>
    </row>
    <row r="337" spans="2:8" x14ac:dyDescent="0.25">
      <c r="B337" t="str">
        <f>IF($B336&lt;$F$8*$F$9,B336+1,"")</f>
        <v/>
      </c>
      <c r="C337" s="4" t="str">
        <f>IF(B337="","",EDATE($F$10,12/$F$9*B337))</f>
        <v/>
      </c>
      <c r="D337" s="1" t="str">
        <f t="shared" si="4"/>
        <v/>
      </c>
      <c r="E337" s="1" t="str">
        <f>IF(B337="","",PPMT($F$7/$F$9,$B$18,$F$8*$F$9-B336,-D336))</f>
        <v/>
      </c>
      <c r="F337" s="1" t="str">
        <f>IF(B337="","",IPMT($F$7/$F$9,B337,$F$8*$F$9,-$F$6))</f>
        <v/>
      </c>
      <c r="G337" t="str">
        <f>IF(B337="","",-CUMPRINC($F$7/$F$9,$F$8*$F$9,$F$6,1,B337,0))</f>
        <v/>
      </c>
      <c r="H337" t="str">
        <f>IF(B337="","",-CUMIPMT($F$7/$F$9,$F$8*$F$9,$F$6,1,B337,0))</f>
        <v/>
      </c>
    </row>
    <row r="338" spans="2:8" x14ac:dyDescent="0.25">
      <c r="B338" t="str">
        <f>IF($B337&lt;$F$8*$F$9,B337+1,"")</f>
        <v/>
      </c>
      <c r="C338" s="4" t="str">
        <f>IF(B338="","",EDATE($F$10,12/$F$9*B338))</f>
        <v/>
      </c>
      <c r="D338" s="1" t="str">
        <f t="shared" si="4"/>
        <v/>
      </c>
      <c r="E338" s="1" t="str">
        <f>IF(B338="","",PPMT($F$7/$F$9,$B$18,$F$8*$F$9-B337,-D337))</f>
        <v/>
      </c>
      <c r="F338" s="1" t="str">
        <f>IF(B338="","",IPMT($F$7/$F$9,B338,$F$8*$F$9,-$F$6))</f>
        <v/>
      </c>
      <c r="G338" t="str">
        <f>IF(B338="","",-CUMPRINC($F$7/$F$9,$F$8*$F$9,$F$6,1,B338,0))</f>
        <v/>
      </c>
      <c r="H338" t="str">
        <f>IF(B338="","",-CUMIPMT($F$7/$F$9,$F$8*$F$9,$F$6,1,B338,0))</f>
        <v/>
      </c>
    </row>
    <row r="339" spans="2:8" x14ac:dyDescent="0.25">
      <c r="B339" t="str">
        <f>IF($B338&lt;$F$8*$F$9,B338+1,"")</f>
        <v/>
      </c>
      <c r="C339" s="4" t="str">
        <f>IF(B339="","",EDATE($F$10,12/$F$9*B339))</f>
        <v/>
      </c>
      <c r="D339" s="1" t="str">
        <f t="shared" si="4"/>
        <v/>
      </c>
      <c r="E339" s="1" t="str">
        <f>IF(B339="","",PPMT($F$7/$F$9,$B$18,$F$8*$F$9-B338,-D338))</f>
        <v/>
      </c>
      <c r="F339" s="1" t="str">
        <f>IF(B339="","",IPMT($F$7/$F$9,B339,$F$8*$F$9,-$F$6))</f>
        <v/>
      </c>
      <c r="G339" t="str">
        <f>IF(B339="","",-CUMPRINC($F$7/$F$9,$F$8*$F$9,$F$6,1,B339,0))</f>
        <v/>
      </c>
      <c r="H339" t="str">
        <f>IF(B339="","",-CUMIPMT($F$7/$F$9,$F$8*$F$9,$F$6,1,B339,0))</f>
        <v/>
      </c>
    </row>
    <row r="340" spans="2:8" x14ac:dyDescent="0.25">
      <c r="B340" t="str">
        <f>IF($B339&lt;$F$8*$F$9,B339+1,"")</f>
        <v/>
      </c>
      <c r="C340" s="4" t="str">
        <f>IF(B340="","",EDATE($F$10,12/$F$9*B340))</f>
        <v/>
      </c>
      <c r="D340" s="1" t="str">
        <f t="shared" ref="D340:D403" si="5">IF(B340="","",D339-E340)</f>
        <v/>
      </c>
      <c r="E340" s="1" t="str">
        <f>IF(B340="","",PPMT($F$7/$F$9,$B$18,$F$8*$F$9-B339,-D339))</f>
        <v/>
      </c>
      <c r="F340" s="1" t="str">
        <f>IF(B340="","",IPMT($F$7/$F$9,B340,$F$8*$F$9,-$F$6))</f>
        <v/>
      </c>
      <c r="G340" t="str">
        <f>IF(B340="","",-CUMPRINC($F$7/$F$9,$F$8*$F$9,$F$6,1,B340,0))</f>
        <v/>
      </c>
      <c r="H340" t="str">
        <f>IF(B340="","",-CUMIPMT($F$7/$F$9,$F$8*$F$9,$F$6,1,B340,0))</f>
        <v/>
      </c>
    </row>
    <row r="341" spans="2:8" x14ac:dyDescent="0.25">
      <c r="B341" t="str">
        <f>IF($B340&lt;$F$8*$F$9,B340+1,"")</f>
        <v/>
      </c>
      <c r="C341" s="4" t="str">
        <f>IF(B341="","",EDATE($F$10,12/$F$9*B341))</f>
        <v/>
      </c>
      <c r="D341" s="1" t="str">
        <f t="shared" si="5"/>
        <v/>
      </c>
      <c r="E341" s="1" t="str">
        <f>IF(B341="","",PPMT($F$7/$F$9,$B$18,$F$8*$F$9-B340,-D340))</f>
        <v/>
      </c>
      <c r="F341" s="1" t="str">
        <f>IF(B341="","",IPMT($F$7/$F$9,B341,$F$8*$F$9,-$F$6))</f>
        <v/>
      </c>
      <c r="G341" t="str">
        <f>IF(B341="","",-CUMPRINC($F$7/$F$9,$F$8*$F$9,$F$6,1,B341,0))</f>
        <v/>
      </c>
      <c r="H341" t="str">
        <f>IF(B341="","",-CUMIPMT($F$7/$F$9,$F$8*$F$9,$F$6,1,B341,0))</f>
        <v/>
      </c>
    </row>
    <row r="342" spans="2:8" x14ac:dyDescent="0.25">
      <c r="B342" t="str">
        <f>IF($B341&lt;$F$8*$F$9,B341+1,"")</f>
        <v/>
      </c>
      <c r="C342" s="4" t="str">
        <f>IF(B342="","",EDATE($F$10,12/$F$9*B342))</f>
        <v/>
      </c>
      <c r="D342" s="1" t="str">
        <f t="shared" si="5"/>
        <v/>
      </c>
      <c r="E342" s="1" t="str">
        <f>IF(B342="","",PPMT($F$7/$F$9,$B$18,$F$8*$F$9-B341,-D341))</f>
        <v/>
      </c>
      <c r="F342" s="1" t="str">
        <f>IF(B342="","",IPMT($F$7/$F$9,B342,$F$8*$F$9,-$F$6))</f>
        <v/>
      </c>
      <c r="G342" t="str">
        <f>IF(B342="","",-CUMPRINC($F$7/$F$9,$F$8*$F$9,$F$6,1,B342,0))</f>
        <v/>
      </c>
      <c r="H342" t="str">
        <f>IF(B342="","",-CUMIPMT($F$7/$F$9,$F$8*$F$9,$F$6,1,B342,0))</f>
        <v/>
      </c>
    </row>
    <row r="343" spans="2:8" x14ac:dyDescent="0.25">
      <c r="B343" t="str">
        <f>IF($B342&lt;$F$8*$F$9,B342+1,"")</f>
        <v/>
      </c>
      <c r="C343" s="4" t="str">
        <f>IF(B343="","",EDATE($F$10,12/$F$9*B343))</f>
        <v/>
      </c>
      <c r="D343" s="1" t="str">
        <f t="shared" si="5"/>
        <v/>
      </c>
      <c r="E343" s="1" t="str">
        <f>IF(B343="","",PPMT($F$7/$F$9,$B$18,$F$8*$F$9-B342,-D342))</f>
        <v/>
      </c>
      <c r="F343" s="1" t="str">
        <f>IF(B343="","",IPMT($F$7/$F$9,B343,$F$8*$F$9,-$F$6))</f>
        <v/>
      </c>
      <c r="G343" t="str">
        <f>IF(B343="","",-CUMPRINC($F$7/$F$9,$F$8*$F$9,$F$6,1,B343,0))</f>
        <v/>
      </c>
      <c r="H343" t="str">
        <f>IF(B343="","",-CUMIPMT($F$7/$F$9,$F$8*$F$9,$F$6,1,B343,0))</f>
        <v/>
      </c>
    </row>
    <row r="344" spans="2:8" x14ac:dyDescent="0.25">
      <c r="B344" t="str">
        <f>IF($B343&lt;$F$8*$F$9,B343+1,"")</f>
        <v/>
      </c>
      <c r="C344" s="4" t="str">
        <f>IF(B344="","",EDATE($F$10,12/$F$9*B344))</f>
        <v/>
      </c>
      <c r="D344" s="1" t="str">
        <f t="shared" si="5"/>
        <v/>
      </c>
      <c r="E344" s="1" t="str">
        <f>IF(B344="","",PPMT($F$7/$F$9,$B$18,$F$8*$F$9-B343,-D343))</f>
        <v/>
      </c>
      <c r="F344" s="1" t="str">
        <f>IF(B344="","",IPMT($F$7/$F$9,B344,$F$8*$F$9,-$F$6))</f>
        <v/>
      </c>
      <c r="G344" t="str">
        <f>IF(B344="","",-CUMPRINC($F$7/$F$9,$F$8*$F$9,$F$6,1,B344,0))</f>
        <v/>
      </c>
      <c r="H344" t="str">
        <f>IF(B344="","",-CUMIPMT($F$7/$F$9,$F$8*$F$9,$F$6,1,B344,0))</f>
        <v/>
      </c>
    </row>
    <row r="345" spans="2:8" x14ac:dyDescent="0.25">
      <c r="B345" t="str">
        <f>IF($B344&lt;$F$8*$F$9,B344+1,"")</f>
        <v/>
      </c>
      <c r="C345" s="4" t="str">
        <f>IF(B345="","",EDATE($F$10,12/$F$9*B345))</f>
        <v/>
      </c>
      <c r="D345" s="1" t="str">
        <f t="shared" si="5"/>
        <v/>
      </c>
      <c r="E345" s="1" t="str">
        <f>IF(B345="","",PPMT($F$7/$F$9,$B$18,$F$8*$F$9-B344,-D344))</f>
        <v/>
      </c>
      <c r="F345" s="1" t="str">
        <f>IF(B345="","",IPMT($F$7/$F$9,B345,$F$8*$F$9,-$F$6))</f>
        <v/>
      </c>
      <c r="G345" t="str">
        <f>IF(B345="","",-CUMPRINC($F$7/$F$9,$F$8*$F$9,$F$6,1,B345,0))</f>
        <v/>
      </c>
      <c r="H345" t="str">
        <f>IF(B345="","",-CUMIPMT($F$7/$F$9,$F$8*$F$9,$F$6,1,B345,0))</f>
        <v/>
      </c>
    </row>
    <row r="346" spans="2:8" x14ac:dyDescent="0.25">
      <c r="B346" t="str">
        <f>IF($B345&lt;$F$8*$F$9,B345+1,"")</f>
        <v/>
      </c>
      <c r="C346" s="4" t="str">
        <f>IF(B346="","",EDATE($F$10,12/$F$9*B346))</f>
        <v/>
      </c>
      <c r="D346" s="1" t="str">
        <f t="shared" si="5"/>
        <v/>
      </c>
      <c r="E346" s="1" t="str">
        <f>IF(B346="","",PPMT($F$7/$F$9,$B$18,$F$8*$F$9-B345,-D345))</f>
        <v/>
      </c>
      <c r="F346" s="1" t="str">
        <f>IF(B346="","",IPMT($F$7/$F$9,B346,$F$8*$F$9,-$F$6))</f>
        <v/>
      </c>
      <c r="G346" t="str">
        <f>IF(B346="","",-CUMPRINC($F$7/$F$9,$F$8*$F$9,$F$6,1,B346,0))</f>
        <v/>
      </c>
      <c r="H346" t="str">
        <f>IF(B346="","",-CUMIPMT($F$7/$F$9,$F$8*$F$9,$F$6,1,B346,0))</f>
        <v/>
      </c>
    </row>
    <row r="347" spans="2:8" x14ac:dyDescent="0.25">
      <c r="B347" t="str">
        <f>IF($B346&lt;$F$8*$F$9,B346+1,"")</f>
        <v/>
      </c>
      <c r="C347" s="4" t="str">
        <f>IF(B347="","",EDATE($F$10,12/$F$9*B347))</f>
        <v/>
      </c>
      <c r="D347" s="1" t="str">
        <f t="shared" si="5"/>
        <v/>
      </c>
      <c r="E347" s="1" t="str">
        <f>IF(B347="","",PPMT($F$7/$F$9,$B$18,$F$8*$F$9-B346,-D346))</f>
        <v/>
      </c>
      <c r="F347" s="1" t="str">
        <f>IF(B347="","",IPMT($F$7/$F$9,B347,$F$8*$F$9,-$F$6))</f>
        <v/>
      </c>
      <c r="G347" t="str">
        <f>IF(B347="","",-CUMPRINC($F$7/$F$9,$F$8*$F$9,$F$6,1,B347,0))</f>
        <v/>
      </c>
      <c r="H347" t="str">
        <f>IF(B347="","",-CUMIPMT($F$7/$F$9,$F$8*$F$9,$F$6,1,B347,0))</f>
        <v/>
      </c>
    </row>
    <row r="348" spans="2:8" x14ac:dyDescent="0.25">
      <c r="B348" t="str">
        <f>IF($B347&lt;$F$8*$F$9,B347+1,"")</f>
        <v/>
      </c>
      <c r="C348" s="4" t="str">
        <f>IF(B348="","",EDATE($F$10,12/$F$9*B348))</f>
        <v/>
      </c>
      <c r="D348" s="1" t="str">
        <f t="shared" si="5"/>
        <v/>
      </c>
      <c r="E348" s="1" t="str">
        <f>IF(B348="","",PPMT($F$7/$F$9,$B$18,$F$8*$F$9-B347,-D347))</f>
        <v/>
      </c>
      <c r="F348" s="1" t="str">
        <f>IF(B348="","",IPMT($F$7/$F$9,B348,$F$8*$F$9,-$F$6))</f>
        <v/>
      </c>
      <c r="G348" t="str">
        <f>IF(B348="","",-CUMPRINC($F$7/$F$9,$F$8*$F$9,$F$6,1,B348,0))</f>
        <v/>
      </c>
      <c r="H348" t="str">
        <f>IF(B348="","",-CUMIPMT($F$7/$F$9,$F$8*$F$9,$F$6,1,B348,0))</f>
        <v/>
      </c>
    </row>
    <row r="349" spans="2:8" x14ac:dyDescent="0.25">
      <c r="B349" t="str">
        <f>IF($B348&lt;$F$8*$F$9,B348+1,"")</f>
        <v/>
      </c>
      <c r="C349" s="4" t="str">
        <f>IF(B349="","",EDATE($F$10,12/$F$9*B349))</f>
        <v/>
      </c>
      <c r="D349" s="1" t="str">
        <f t="shared" si="5"/>
        <v/>
      </c>
      <c r="E349" s="1" t="str">
        <f>IF(B349="","",PPMT($F$7/$F$9,$B$18,$F$8*$F$9-B348,-D348))</f>
        <v/>
      </c>
      <c r="F349" s="1" t="str">
        <f>IF(B349="","",IPMT($F$7/$F$9,B349,$F$8*$F$9,-$F$6))</f>
        <v/>
      </c>
      <c r="G349" t="str">
        <f>IF(B349="","",-CUMPRINC($F$7/$F$9,$F$8*$F$9,$F$6,1,B349,0))</f>
        <v/>
      </c>
      <c r="H349" t="str">
        <f>IF(B349="","",-CUMIPMT($F$7/$F$9,$F$8*$F$9,$F$6,1,B349,0))</f>
        <v/>
      </c>
    </row>
    <row r="350" spans="2:8" x14ac:dyDescent="0.25">
      <c r="B350" t="str">
        <f>IF($B349&lt;$F$8*$F$9,B349+1,"")</f>
        <v/>
      </c>
      <c r="C350" s="4" t="str">
        <f>IF(B350="","",EDATE($F$10,12/$F$9*B350))</f>
        <v/>
      </c>
      <c r="D350" s="1" t="str">
        <f t="shared" si="5"/>
        <v/>
      </c>
      <c r="E350" s="1" t="str">
        <f>IF(B350="","",PPMT($F$7/$F$9,$B$18,$F$8*$F$9-B349,-D349))</f>
        <v/>
      </c>
      <c r="F350" s="1" t="str">
        <f>IF(B350="","",IPMT($F$7/$F$9,B350,$F$8*$F$9,-$F$6))</f>
        <v/>
      </c>
      <c r="G350" t="str">
        <f>IF(B350="","",-CUMPRINC($F$7/$F$9,$F$8*$F$9,$F$6,1,B350,0))</f>
        <v/>
      </c>
      <c r="H350" t="str">
        <f>IF(B350="","",-CUMIPMT($F$7/$F$9,$F$8*$F$9,$F$6,1,B350,0))</f>
        <v/>
      </c>
    </row>
    <row r="351" spans="2:8" x14ac:dyDescent="0.25">
      <c r="B351" t="str">
        <f>IF($B350&lt;$F$8*$F$9,B350+1,"")</f>
        <v/>
      </c>
      <c r="C351" s="4" t="str">
        <f>IF(B351="","",EDATE($F$10,12/$F$9*B351))</f>
        <v/>
      </c>
      <c r="D351" s="1" t="str">
        <f t="shared" si="5"/>
        <v/>
      </c>
      <c r="E351" s="1" t="str">
        <f>IF(B351="","",PPMT($F$7/$F$9,$B$18,$F$8*$F$9-B350,-D350))</f>
        <v/>
      </c>
      <c r="F351" s="1" t="str">
        <f>IF(B351="","",IPMT($F$7/$F$9,B351,$F$8*$F$9,-$F$6))</f>
        <v/>
      </c>
      <c r="G351" t="str">
        <f>IF(B351="","",-CUMPRINC($F$7/$F$9,$F$8*$F$9,$F$6,1,B351,0))</f>
        <v/>
      </c>
      <c r="H351" t="str">
        <f>IF(B351="","",-CUMIPMT($F$7/$F$9,$F$8*$F$9,$F$6,1,B351,0))</f>
        <v/>
      </c>
    </row>
    <row r="352" spans="2:8" x14ac:dyDescent="0.25">
      <c r="B352" t="str">
        <f>IF($B351&lt;$F$8*$F$9,B351+1,"")</f>
        <v/>
      </c>
      <c r="C352" s="4" t="str">
        <f>IF(B352="","",EDATE($F$10,12/$F$9*B352))</f>
        <v/>
      </c>
      <c r="D352" s="1" t="str">
        <f t="shared" si="5"/>
        <v/>
      </c>
      <c r="E352" s="1" t="str">
        <f>IF(B352="","",PPMT($F$7/$F$9,$B$18,$F$8*$F$9-B351,-D351))</f>
        <v/>
      </c>
      <c r="F352" s="1" t="str">
        <f>IF(B352="","",IPMT($F$7/$F$9,B352,$F$8*$F$9,-$F$6))</f>
        <v/>
      </c>
      <c r="G352" t="str">
        <f>IF(B352="","",-CUMPRINC($F$7/$F$9,$F$8*$F$9,$F$6,1,B352,0))</f>
        <v/>
      </c>
      <c r="H352" t="str">
        <f>IF(B352="","",-CUMIPMT($F$7/$F$9,$F$8*$F$9,$F$6,1,B352,0))</f>
        <v/>
      </c>
    </row>
    <row r="353" spans="2:8" x14ac:dyDescent="0.25">
      <c r="B353" t="str">
        <f>IF($B352&lt;$F$8*$F$9,B352+1,"")</f>
        <v/>
      </c>
      <c r="C353" s="4" t="str">
        <f>IF(B353="","",EDATE($F$10,12/$F$9*B353))</f>
        <v/>
      </c>
      <c r="D353" s="1" t="str">
        <f t="shared" si="5"/>
        <v/>
      </c>
      <c r="E353" s="1" t="str">
        <f>IF(B353="","",PPMT($F$7/$F$9,$B$18,$F$8*$F$9-B352,-D352))</f>
        <v/>
      </c>
      <c r="F353" s="1" t="str">
        <f>IF(B353="","",IPMT($F$7/$F$9,B353,$F$8*$F$9,-$F$6))</f>
        <v/>
      </c>
      <c r="G353" t="str">
        <f>IF(B353="","",-CUMPRINC($F$7/$F$9,$F$8*$F$9,$F$6,1,B353,0))</f>
        <v/>
      </c>
      <c r="H353" t="str">
        <f>IF(B353="","",-CUMIPMT($F$7/$F$9,$F$8*$F$9,$F$6,1,B353,0))</f>
        <v/>
      </c>
    </row>
    <row r="354" spans="2:8" x14ac:dyDescent="0.25">
      <c r="B354" t="str">
        <f>IF($B353&lt;$F$8*$F$9,B353+1,"")</f>
        <v/>
      </c>
      <c r="C354" s="4" t="str">
        <f>IF(B354="","",EDATE($F$10,12/$F$9*B354))</f>
        <v/>
      </c>
      <c r="D354" s="1" t="str">
        <f t="shared" si="5"/>
        <v/>
      </c>
      <c r="E354" s="1" t="str">
        <f>IF(B354="","",PPMT($F$7/$F$9,$B$18,$F$8*$F$9-B353,-D353))</f>
        <v/>
      </c>
      <c r="F354" s="1" t="str">
        <f>IF(B354="","",IPMT($F$7/$F$9,B354,$F$8*$F$9,-$F$6))</f>
        <v/>
      </c>
      <c r="G354" t="str">
        <f>IF(B354="","",-CUMPRINC($F$7/$F$9,$F$8*$F$9,$F$6,1,B354,0))</f>
        <v/>
      </c>
      <c r="H354" t="str">
        <f>IF(B354="","",-CUMIPMT($F$7/$F$9,$F$8*$F$9,$F$6,1,B354,0))</f>
        <v/>
      </c>
    </row>
    <row r="355" spans="2:8" x14ac:dyDescent="0.25">
      <c r="B355" t="str">
        <f>IF($B354&lt;$F$8*$F$9,B354+1,"")</f>
        <v/>
      </c>
      <c r="C355" s="4" t="str">
        <f>IF(B355="","",EDATE($F$10,12/$F$9*B355))</f>
        <v/>
      </c>
      <c r="D355" s="1" t="str">
        <f t="shared" si="5"/>
        <v/>
      </c>
      <c r="E355" s="1" t="str">
        <f>IF(B355="","",PPMT($F$7/$F$9,$B$18,$F$8*$F$9-B354,-D354))</f>
        <v/>
      </c>
      <c r="F355" s="1" t="str">
        <f>IF(B355="","",IPMT($F$7/$F$9,B355,$F$8*$F$9,-$F$6))</f>
        <v/>
      </c>
      <c r="G355" t="str">
        <f>IF(B355="","",-CUMPRINC($F$7/$F$9,$F$8*$F$9,$F$6,1,B355,0))</f>
        <v/>
      </c>
      <c r="H355" t="str">
        <f>IF(B355="","",-CUMIPMT($F$7/$F$9,$F$8*$F$9,$F$6,1,B355,0))</f>
        <v/>
      </c>
    </row>
    <row r="356" spans="2:8" x14ac:dyDescent="0.25">
      <c r="B356" t="str">
        <f>IF($B355&lt;$F$8*$F$9,B355+1,"")</f>
        <v/>
      </c>
      <c r="C356" s="4" t="str">
        <f>IF(B356="","",EDATE($F$10,12/$F$9*B356))</f>
        <v/>
      </c>
      <c r="D356" s="1" t="str">
        <f t="shared" si="5"/>
        <v/>
      </c>
      <c r="E356" s="1" t="str">
        <f>IF(B356="","",PPMT($F$7/$F$9,$B$18,$F$8*$F$9-B355,-D355))</f>
        <v/>
      </c>
      <c r="F356" s="1" t="str">
        <f>IF(B356="","",IPMT($F$7/$F$9,B356,$F$8*$F$9,-$F$6))</f>
        <v/>
      </c>
      <c r="G356" t="str">
        <f>IF(B356="","",-CUMPRINC($F$7/$F$9,$F$8*$F$9,$F$6,1,B356,0))</f>
        <v/>
      </c>
      <c r="H356" t="str">
        <f>IF(B356="","",-CUMIPMT($F$7/$F$9,$F$8*$F$9,$F$6,1,B356,0))</f>
        <v/>
      </c>
    </row>
    <row r="357" spans="2:8" x14ac:dyDescent="0.25">
      <c r="B357" t="str">
        <f>IF($B356&lt;$F$8*$F$9,B356+1,"")</f>
        <v/>
      </c>
      <c r="C357" s="4" t="str">
        <f>IF(B357="","",EDATE($F$10,12/$F$9*B357))</f>
        <v/>
      </c>
      <c r="D357" s="1" t="str">
        <f t="shared" si="5"/>
        <v/>
      </c>
      <c r="E357" s="1" t="str">
        <f>IF(B357="","",PPMT($F$7/$F$9,$B$18,$F$8*$F$9-B356,-D356))</f>
        <v/>
      </c>
      <c r="F357" s="1" t="str">
        <f>IF(B357="","",IPMT($F$7/$F$9,B357,$F$8*$F$9,-$F$6))</f>
        <v/>
      </c>
      <c r="G357" t="str">
        <f>IF(B357="","",-CUMPRINC($F$7/$F$9,$F$8*$F$9,$F$6,1,B357,0))</f>
        <v/>
      </c>
      <c r="H357" t="str">
        <f>IF(B357="","",-CUMIPMT($F$7/$F$9,$F$8*$F$9,$F$6,1,B357,0))</f>
        <v/>
      </c>
    </row>
    <row r="358" spans="2:8" x14ac:dyDescent="0.25">
      <c r="B358" t="str">
        <f>IF($B357&lt;$F$8*$F$9,B357+1,"")</f>
        <v/>
      </c>
      <c r="C358" s="4" t="str">
        <f>IF(B358="","",EDATE($F$10,12/$F$9*B358))</f>
        <v/>
      </c>
      <c r="D358" s="1" t="str">
        <f t="shared" si="5"/>
        <v/>
      </c>
      <c r="E358" s="1" t="str">
        <f>IF(B358="","",PPMT($F$7/$F$9,$B$18,$F$8*$F$9-B357,-D357))</f>
        <v/>
      </c>
      <c r="F358" s="1" t="str">
        <f>IF(B358="","",IPMT($F$7/$F$9,B358,$F$8*$F$9,-$F$6))</f>
        <v/>
      </c>
      <c r="G358" t="str">
        <f>IF(B358="","",-CUMPRINC($F$7/$F$9,$F$8*$F$9,$F$6,1,B358,0))</f>
        <v/>
      </c>
      <c r="H358" t="str">
        <f>IF(B358="","",-CUMIPMT($F$7/$F$9,$F$8*$F$9,$F$6,1,B358,0))</f>
        <v/>
      </c>
    </row>
    <row r="359" spans="2:8" x14ac:dyDescent="0.25">
      <c r="B359" t="str">
        <f>IF($B358&lt;$F$8*$F$9,B358+1,"")</f>
        <v/>
      </c>
      <c r="C359" s="4" t="str">
        <f>IF(B359="","",EDATE($F$10,12/$F$9*B359))</f>
        <v/>
      </c>
      <c r="D359" s="1" t="str">
        <f t="shared" si="5"/>
        <v/>
      </c>
      <c r="E359" s="1" t="str">
        <f>IF(B359="","",PPMT($F$7/$F$9,$B$18,$F$8*$F$9-B358,-D358))</f>
        <v/>
      </c>
      <c r="F359" s="1" t="str">
        <f>IF(B359="","",IPMT($F$7/$F$9,B359,$F$8*$F$9,-$F$6))</f>
        <v/>
      </c>
      <c r="G359" t="str">
        <f>IF(B359="","",-CUMPRINC($F$7/$F$9,$F$8*$F$9,$F$6,1,B359,0))</f>
        <v/>
      </c>
      <c r="H359" t="str">
        <f>IF(B359="","",-CUMIPMT($F$7/$F$9,$F$8*$F$9,$F$6,1,B359,0))</f>
        <v/>
      </c>
    </row>
    <row r="360" spans="2:8" x14ac:dyDescent="0.25">
      <c r="B360" t="str">
        <f>IF($B359&lt;$F$8*$F$9,B359+1,"")</f>
        <v/>
      </c>
      <c r="C360" s="4" t="str">
        <f>IF(B360="","",EDATE($F$10,12/$F$9*B360))</f>
        <v/>
      </c>
      <c r="D360" s="1" t="str">
        <f t="shared" si="5"/>
        <v/>
      </c>
      <c r="E360" s="1" t="str">
        <f>IF(B360="","",PPMT($F$7/$F$9,$B$18,$F$8*$F$9-B359,-D359))</f>
        <v/>
      </c>
      <c r="F360" s="1" t="str">
        <f>IF(B360="","",IPMT($F$7/$F$9,B360,$F$8*$F$9,-$F$6))</f>
        <v/>
      </c>
      <c r="G360" t="str">
        <f>IF(B360="","",-CUMPRINC($F$7/$F$9,$F$8*$F$9,$F$6,1,B360,0))</f>
        <v/>
      </c>
      <c r="H360" t="str">
        <f>IF(B360="","",-CUMIPMT($F$7/$F$9,$F$8*$F$9,$F$6,1,B360,0))</f>
        <v/>
      </c>
    </row>
    <row r="361" spans="2:8" x14ac:dyDescent="0.25">
      <c r="B361" t="str">
        <f>IF($B360&lt;$F$8*$F$9,B360+1,"")</f>
        <v/>
      </c>
      <c r="C361" s="4" t="str">
        <f>IF(B361="","",EDATE($F$10,12/$F$9*B361))</f>
        <v/>
      </c>
      <c r="D361" s="1" t="str">
        <f t="shared" si="5"/>
        <v/>
      </c>
      <c r="E361" s="1" t="str">
        <f>IF(B361="","",PPMT($F$7/$F$9,$B$18,$F$8*$F$9-B360,-D360))</f>
        <v/>
      </c>
      <c r="F361" s="1" t="str">
        <f>IF(B361="","",IPMT($F$7/$F$9,B361,$F$8*$F$9,-$F$6))</f>
        <v/>
      </c>
      <c r="G361" t="str">
        <f>IF(B361="","",-CUMPRINC($F$7/$F$9,$F$8*$F$9,$F$6,1,B361,0))</f>
        <v/>
      </c>
      <c r="H361" t="str">
        <f>IF(B361="","",-CUMIPMT($F$7/$F$9,$F$8*$F$9,$F$6,1,B361,0))</f>
        <v/>
      </c>
    </row>
    <row r="362" spans="2:8" x14ac:dyDescent="0.25">
      <c r="B362" t="str">
        <f>IF($B361&lt;$F$8*$F$9,B361+1,"")</f>
        <v/>
      </c>
      <c r="C362" s="4" t="str">
        <f>IF(B362="","",EDATE($F$10,12/$F$9*B362))</f>
        <v/>
      </c>
      <c r="D362" s="1" t="str">
        <f t="shared" si="5"/>
        <v/>
      </c>
      <c r="E362" s="1" t="str">
        <f>IF(B362="","",PPMT($F$7/$F$9,$B$18,$F$8*$F$9-B361,-D361))</f>
        <v/>
      </c>
      <c r="F362" s="1" t="str">
        <f>IF(B362="","",IPMT($F$7/$F$9,B362,$F$8*$F$9,-$F$6))</f>
        <v/>
      </c>
      <c r="G362" t="str">
        <f>IF(B362="","",-CUMPRINC($F$7/$F$9,$F$8*$F$9,$F$6,1,B362,0))</f>
        <v/>
      </c>
      <c r="H362" t="str">
        <f>IF(B362="","",-CUMIPMT($F$7/$F$9,$F$8*$F$9,$F$6,1,B362,0))</f>
        <v/>
      </c>
    </row>
    <row r="363" spans="2:8" x14ac:dyDescent="0.25">
      <c r="B363" t="str">
        <f>IF($B362&lt;$F$8*$F$9,B362+1,"")</f>
        <v/>
      </c>
      <c r="C363" s="4" t="str">
        <f>IF(B363="","",EDATE($F$10,12/$F$9*B363))</f>
        <v/>
      </c>
      <c r="D363" s="1" t="str">
        <f t="shared" si="5"/>
        <v/>
      </c>
      <c r="E363" s="1" t="str">
        <f>IF(B363="","",PPMT($F$7/$F$9,$B$18,$F$8*$F$9-B362,-D362))</f>
        <v/>
      </c>
      <c r="F363" s="1" t="str">
        <f>IF(B363="","",IPMT($F$7/$F$9,B363,$F$8*$F$9,-$F$6))</f>
        <v/>
      </c>
      <c r="G363" t="str">
        <f>IF(B363="","",-CUMPRINC($F$7/$F$9,$F$8*$F$9,$F$6,1,B363,0))</f>
        <v/>
      </c>
      <c r="H363" t="str">
        <f>IF(B363="","",-CUMIPMT($F$7/$F$9,$F$8*$F$9,$F$6,1,B363,0))</f>
        <v/>
      </c>
    </row>
    <row r="364" spans="2:8" x14ac:dyDescent="0.25">
      <c r="B364" t="str">
        <f>IF($B363&lt;$F$8*$F$9,B363+1,"")</f>
        <v/>
      </c>
      <c r="C364" s="4" t="str">
        <f>IF(B364="","",EDATE($F$10,12/$F$9*B364))</f>
        <v/>
      </c>
      <c r="D364" s="1" t="str">
        <f t="shared" si="5"/>
        <v/>
      </c>
      <c r="E364" s="1" t="str">
        <f>IF(B364="","",PPMT($F$7/$F$9,$B$18,$F$8*$F$9-B363,-D363))</f>
        <v/>
      </c>
      <c r="F364" s="1" t="str">
        <f>IF(B364="","",IPMT($F$7/$F$9,B364,$F$8*$F$9,-$F$6))</f>
        <v/>
      </c>
      <c r="G364" t="str">
        <f>IF(B364="","",-CUMPRINC($F$7/$F$9,$F$8*$F$9,$F$6,1,B364,0))</f>
        <v/>
      </c>
      <c r="H364" t="str">
        <f>IF(B364="","",-CUMIPMT($F$7/$F$9,$F$8*$F$9,$F$6,1,B364,0))</f>
        <v/>
      </c>
    </row>
    <row r="365" spans="2:8" x14ac:dyDescent="0.25">
      <c r="B365" t="str">
        <f>IF($B364&lt;$F$8*$F$9,B364+1,"")</f>
        <v/>
      </c>
      <c r="C365" s="4" t="str">
        <f>IF(B365="","",EDATE($F$10,12/$F$9*B365))</f>
        <v/>
      </c>
      <c r="D365" s="1" t="str">
        <f t="shared" si="5"/>
        <v/>
      </c>
      <c r="E365" s="1" t="str">
        <f>IF(B365="","",PPMT($F$7/$F$9,$B$18,$F$8*$F$9-B364,-D364))</f>
        <v/>
      </c>
      <c r="F365" s="1" t="str">
        <f>IF(B365="","",IPMT($F$7/$F$9,B365,$F$8*$F$9,-$F$6))</f>
        <v/>
      </c>
      <c r="G365" t="str">
        <f>IF(B365="","",-CUMPRINC($F$7/$F$9,$F$8*$F$9,$F$6,1,B365,0))</f>
        <v/>
      </c>
      <c r="H365" t="str">
        <f>IF(B365="","",-CUMIPMT($F$7/$F$9,$F$8*$F$9,$F$6,1,B365,0))</f>
        <v/>
      </c>
    </row>
    <row r="366" spans="2:8" x14ac:dyDescent="0.25">
      <c r="B366" t="str">
        <f>IF($B365&lt;$F$8*$F$9,B365+1,"")</f>
        <v/>
      </c>
      <c r="C366" s="4" t="str">
        <f>IF(B366="","",EDATE($F$10,12/$F$9*B366))</f>
        <v/>
      </c>
      <c r="D366" s="1" t="str">
        <f t="shared" si="5"/>
        <v/>
      </c>
      <c r="E366" s="1" t="str">
        <f>IF(B366="","",PPMT($F$7/$F$9,$B$18,$F$8*$F$9-B365,-D365))</f>
        <v/>
      </c>
      <c r="F366" s="1" t="str">
        <f>IF(B366="","",IPMT($F$7/$F$9,B366,$F$8*$F$9,-$F$6))</f>
        <v/>
      </c>
      <c r="G366" t="str">
        <f>IF(B366="","",-CUMPRINC($F$7/$F$9,$F$8*$F$9,$F$6,1,B366,0))</f>
        <v/>
      </c>
      <c r="H366" t="str">
        <f>IF(B366="","",-CUMIPMT($F$7/$F$9,$F$8*$F$9,$F$6,1,B366,0))</f>
        <v/>
      </c>
    </row>
    <row r="367" spans="2:8" x14ac:dyDescent="0.25">
      <c r="B367" t="str">
        <f>IF($B366&lt;$F$8*$F$9,B366+1,"")</f>
        <v/>
      </c>
      <c r="C367" s="4" t="str">
        <f>IF(B367="","",EDATE($F$10,12/$F$9*B367))</f>
        <v/>
      </c>
      <c r="D367" s="1" t="str">
        <f t="shared" si="5"/>
        <v/>
      </c>
      <c r="E367" s="1" t="str">
        <f>IF(B367="","",PPMT($F$7/$F$9,$B$18,$F$8*$F$9-B366,-D366))</f>
        <v/>
      </c>
      <c r="F367" s="1" t="str">
        <f>IF(B367="","",IPMT($F$7/$F$9,B367,$F$8*$F$9,-$F$6))</f>
        <v/>
      </c>
      <c r="G367" t="str">
        <f>IF(B367="","",-CUMPRINC($F$7/$F$9,$F$8*$F$9,$F$6,1,B367,0))</f>
        <v/>
      </c>
      <c r="H367" t="str">
        <f>IF(B367="","",-CUMIPMT($F$7/$F$9,$F$8*$F$9,$F$6,1,B367,0))</f>
        <v/>
      </c>
    </row>
    <row r="368" spans="2:8" x14ac:dyDescent="0.25">
      <c r="B368" t="str">
        <f>IF($B367&lt;$F$8*$F$9,B367+1,"")</f>
        <v/>
      </c>
      <c r="C368" s="4" t="str">
        <f>IF(B368="","",EDATE($F$10,12/$F$9*B368))</f>
        <v/>
      </c>
      <c r="D368" s="1" t="str">
        <f t="shared" si="5"/>
        <v/>
      </c>
      <c r="E368" s="1" t="str">
        <f>IF(B368="","",PPMT($F$7/$F$9,$B$18,$F$8*$F$9-B367,-D367))</f>
        <v/>
      </c>
      <c r="F368" s="1" t="str">
        <f>IF(B368="","",IPMT($F$7/$F$9,B368,$F$8*$F$9,-$F$6))</f>
        <v/>
      </c>
      <c r="G368" t="str">
        <f>IF(B368="","",-CUMPRINC($F$7/$F$9,$F$8*$F$9,$F$6,1,B368,0))</f>
        <v/>
      </c>
      <c r="H368" t="str">
        <f>IF(B368="","",-CUMIPMT($F$7/$F$9,$F$8*$F$9,$F$6,1,B368,0))</f>
        <v/>
      </c>
    </row>
    <row r="369" spans="2:8" x14ac:dyDescent="0.25">
      <c r="B369" t="str">
        <f>IF($B368&lt;$F$8*$F$9,B368+1,"")</f>
        <v/>
      </c>
      <c r="C369" s="4" t="str">
        <f>IF(B369="","",EDATE($F$10,12/$F$9*B369))</f>
        <v/>
      </c>
      <c r="D369" s="1" t="str">
        <f t="shared" si="5"/>
        <v/>
      </c>
      <c r="E369" s="1" t="str">
        <f>IF(B369="","",PPMT($F$7/$F$9,$B$18,$F$8*$F$9-B368,-D368))</f>
        <v/>
      </c>
      <c r="F369" s="1" t="str">
        <f>IF(B369="","",IPMT($F$7/$F$9,B369,$F$8*$F$9,-$F$6))</f>
        <v/>
      </c>
      <c r="G369" t="str">
        <f>IF(B369="","",-CUMPRINC($F$7/$F$9,$F$8*$F$9,$F$6,1,B369,0))</f>
        <v/>
      </c>
      <c r="H369" t="str">
        <f>IF(B369="","",-CUMIPMT($F$7/$F$9,$F$8*$F$9,$F$6,1,B369,0))</f>
        <v/>
      </c>
    </row>
    <row r="370" spans="2:8" x14ac:dyDescent="0.25">
      <c r="B370" t="str">
        <f>IF($B369&lt;$F$8*$F$9,B369+1,"")</f>
        <v/>
      </c>
      <c r="C370" s="4" t="str">
        <f>IF(B370="","",EDATE($F$10,12/$F$9*B370))</f>
        <v/>
      </c>
      <c r="D370" s="1" t="str">
        <f t="shared" si="5"/>
        <v/>
      </c>
      <c r="E370" s="1" t="str">
        <f>IF(B370="","",PPMT($F$7/$F$9,$B$18,$F$8*$F$9-B369,-D369))</f>
        <v/>
      </c>
      <c r="F370" s="1" t="str">
        <f>IF(B370="","",IPMT($F$7/$F$9,B370,$F$8*$F$9,-$F$6))</f>
        <v/>
      </c>
      <c r="G370" t="str">
        <f>IF(B370="","",-CUMPRINC($F$7/$F$9,$F$8*$F$9,$F$6,1,B370,0))</f>
        <v/>
      </c>
      <c r="H370" t="str">
        <f>IF(B370="","",-CUMIPMT($F$7/$F$9,$F$8*$F$9,$F$6,1,B370,0))</f>
        <v/>
      </c>
    </row>
    <row r="371" spans="2:8" x14ac:dyDescent="0.25">
      <c r="B371" t="str">
        <f>IF($B370&lt;$F$8*$F$9,B370+1,"")</f>
        <v/>
      </c>
      <c r="C371" s="4" t="str">
        <f>IF(B371="","",EDATE($F$10,12/$F$9*B371))</f>
        <v/>
      </c>
      <c r="D371" s="1" t="str">
        <f t="shared" si="5"/>
        <v/>
      </c>
      <c r="E371" s="1" t="str">
        <f>IF(B371="","",PPMT($F$7/$F$9,$B$18,$F$8*$F$9-B370,-D370))</f>
        <v/>
      </c>
      <c r="F371" s="1" t="str">
        <f>IF(B371="","",IPMT($F$7/$F$9,B371,$F$8*$F$9,-$F$6))</f>
        <v/>
      </c>
      <c r="G371" t="str">
        <f>IF(B371="","",-CUMPRINC($F$7/$F$9,$F$8*$F$9,$F$6,1,B371,0))</f>
        <v/>
      </c>
      <c r="H371" t="str">
        <f>IF(B371="","",-CUMIPMT($F$7/$F$9,$F$8*$F$9,$F$6,1,B371,0))</f>
        <v/>
      </c>
    </row>
    <row r="372" spans="2:8" x14ac:dyDescent="0.25">
      <c r="B372" t="str">
        <f>IF($B371&lt;$F$8*$F$9,B371+1,"")</f>
        <v/>
      </c>
      <c r="C372" s="4" t="str">
        <f>IF(B372="","",EDATE($F$10,12/$F$9*B372))</f>
        <v/>
      </c>
      <c r="D372" s="1" t="str">
        <f t="shared" si="5"/>
        <v/>
      </c>
      <c r="E372" s="1" t="str">
        <f>IF(B372="","",PPMT($F$7/$F$9,$B$18,$F$8*$F$9-B371,-D371))</f>
        <v/>
      </c>
      <c r="F372" s="1" t="str">
        <f>IF(B372="","",IPMT($F$7/$F$9,B372,$F$8*$F$9,-$F$6))</f>
        <v/>
      </c>
      <c r="G372" t="str">
        <f>IF(B372="","",-CUMPRINC($F$7/$F$9,$F$8*$F$9,$F$6,1,B372,0))</f>
        <v/>
      </c>
      <c r="H372" t="str">
        <f>IF(B372="","",-CUMIPMT($F$7/$F$9,$F$8*$F$9,$F$6,1,B372,0))</f>
        <v/>
      </c>
    </row>
    <row r="373" spans="2:8" x14ac:dyDescent="0.25">
      <c r="B373" t="str">
        <f>IF($B372&lt;$F$8*$F$9,B372+1,"")</f>
        <v/>
      </c>
      <c r="C373" s="4" t="str">
        <f>IF(B373="","",EDATE($F$10,12/$F$9*B373))</f>
        <v/>
      </c>
      <c r="D373" s="1" t="str">
        <f t="shared" si="5"/>
        <v/>
      </c>
      <c r="E373" s="1" t="str">
        <f>IF(B373="","",PPMT($F$7/$F$9,$B$18,$F$8*$F$9-B372,-D372))</f>
        <v/>
      </c>
      <c r="F373" s="1" t="str">
        <f>IF(B373="","",IPMT($F$7/$F$9,B373,$F$8*$F$9,-$F$6))</f>
        <v/>
      </c>
      <c r="G373" t="str">
        <f>IF(B373="","",-CUMPRINC($F$7/$F$9,$F$8*$F$9,$F$6,1,B373,0))</f>
        <v/>
      </c>
      <c r="H373" t="str">
        <f>IF(B373="","",-CUMIPMT($F$7/$F$9,$F$8*$F$9,$F$6,1,B373,0))</f>
        <v/>
      </c>
    </row>
    <row r="374" spans="2:8" x14ac:dyDescent="0.25">
      <c r="B374" t="str">
        <f>IF($B373&lt;$F$8*$F$9,B373+1,"")</f>
        <v/>
      </c>
      <c r="C374" s="4" t="str">
        <f>IF(B374="","",EDATE($F$10,12/$F$9*B374))</f>
        <v/>
      </c>
      <c r="D374" s="1" t="str">
        <f t="shared" si="5"/>
        <v/>
      </c>
      <c r="E374" s="1" t="str">
        <f>IF(B374="","",PPMT($F$7/$F$9,$B$18,$F$8*$F$9-B373,-D373))</f>
        <v/>
      </c>
      <c r="F374" s="1" t="str">
        <f>IF(B374="","",IPMT($F$7/$F$9,B374,$F$8*$F$9,-$F$6))</f>
        <v/>
      </c>
      <c r="G374" t="str">
        <f>IF(B374="","",-CUMPRINC($F$7/$F$9,$F$8*$F$9,$F$6,1,B374,0))</f>
        <v/>
      </c>
      <c r="H374" t="str">
        <f>IF(B374="","",-CUMIPMT($F$7/$F$9,$F$8*$F$9,$F$6,1,B374,0))</f>
        <v/>
      </c>
    </row>
    <row r="375" spans="2:8" x14ac:dyDescent="0.25">
      <c r="B375" t="str">
        <f>IF($B374&lt;$F$8*$F$9,B374+1,"")</f>
        <v/>
      </c>
      <c r="C375" s="4" t="str">
        <f>IF(B375="","",EDATE($F$10,12/$F$9*B375))</f>
        <v/>
      </c>
      <c r="D375" s="1" t="str">
        <f t="shared" si="5"/>
        <v/>
      </c>
      <c r="E375" s="1" t="str">
        <f>IF(B375="","",PPMT($F$7/$F$9,$B$18,$F$8*$F$9-B374,-D374))</f>
        <v/>
      </c>
      <c r="F375" s="1" t="str">
        <f>IF(B375="","",IPMT($F$7/$F$9,B375,$F$8*$F$9,-$F$6))</f>
        <v/>
      </c>
      <c r="G375" t="str">
        <f>IF(B375="","",-CUMPRINC($F$7/$F$9,$F$8*$F$9,$F$6,1,B375,0))</f>
        <v/>
      </c>
      <c r="H375" t="str">
        <f>IF(B375="","",-CUMIPMT($F$7/$F$9,$F$8*$F$9,$F$6,1,B375,0))</f>
        <v/>
      </c>
    </row>
    <row r="376" spans="2:8" x14ac:dyDescent="0.25">
      <c r="B376" t="str">
        <f>IF($B375&lt;$F$8*$F$9,B375+1,"")</f>
        <v/>
      </c>
      <c r="C376" s="4" t="str">
        <f>IF(B376="","",EDATE($F$10,12/$F$9*B376))</f>
        <v/>
      </c>
      <c r="D376" s="1" t="str">
        <f t="shared" si="5"/>
        <v/>
      </c>
      <c r="E376" s="1" t="str">
        <f>IF(B376="","",PPMT($F$7/$F$9,$B$18,$F$8*$F$9-B375,-D375))</f>
        <v/>
      </c>
      <c r="F376" s="1" t="str">
        <f>IF(B376="","",IPMT($F$7/$F$9,B376,$F$8*$F$9,-$F$6))</f>
        <v/>
      </c>
      <c r="G376" t="str">
        <f>IF(B376="","",-CUMPRINC($F$7/$F$9,$F$8*$F$9,$F$6,1,B376,0))</f>
        <v/>
      </c>
      <c r="H376" t="str">
        <f>IF(B376="","",-CUMIPMT($F$7/$F$9,$F$8*$F$9,$F$6,1,B376,0))</f>
        <v/>
      </c>
    </row>
    <row r="377" spans="2:8" x14ac:dyDescent="0.25">
      <c r="B377" t="str">
        <f>IF($B376&lt;$F$8*$F$9,B376+1,"")</f>
        <v/>
      </c>
      <c r="C377" s="4" t="str">
        <f>IF(B377="","",EDATE($F$10,12/$F$9*B377))</f>
        <v/>
      </c>
      <c r="D377" s="1" t="str">
        <f t="shared" si="5"/>
        <v/>
      </c>
      <c r="E377" s="1" t="str">
        <f>IF(B377="","",PPMT($F$7/$F$9,$B$18,$F$8*$F$9-B376,-D376))</f>
        <v/>
      </c>
      <c r="F377" s="1" t="str">
        <f>IF(B377="","",IPMT($F$7/$F$9,B377,$F$8*$F$9,-$F$6))</f>
        <v/>
      </c>
      <c r="G377" t="str">
        <f>IF(B377="","",-CUMPRINC($F$7/$F$9,$F$8*$F$9,$F$6,1,B377,0))</f>
        <v/>
      </c>
      <c r="H377" t="str">
        <f>IF(B377="","",-CUMIPMT($F$7/$F$9,$F$8*$F$9,$F$6,1,B377,0))</f>
        <v/>
      </c>
    </row>
    <row r="378" spans="2:8" x14ac:dyDescent="0.25">
      <c r="B378" t="str">
        <f>IF($B377&lt;$F$8*$F$9,B377+1,"")</f>
        <v/>
      </c>
      <c r="C378" s="4" t="str">
        <f>IF(B378="","",EDATE($F$10,12/$F$9*B378))</f>
        <v/>
      </c>
      <c r="D378" s="1" t="str">
        <f t="shared" si="5"/>
        <v/>
      </c>
      <c r="E378" s="1" t="str">
        <f>IF(B378="","",PPMT($F$7/$F$9,$B$18,$F$8*$F$9-B377,-D377))</f>
        <v/>
      </c>
      <c r="F378" s="1" t="str">
        <f>IF(B378="","",IPMT($F$7/$F$9,B378,$F$8*$F$9,-$F$6))</f>
        <v/>
      </c>
      <c r="G378" t="str">
        <f>IF(B378="","",-CUMPRINC($F$7/$F$9,$F$8*$F$9,$F$6,1,B378,0))</f>
        <v/>
      </c>
      <c r="H378" t="str">
        <f>IF(B378="","",-CUMIPMT($F$7/$F$9,$F$8*$F$9,$F$6,1,B378,0))</f>
        <v/>
      </c>
    </row>
    <row r="379" spans="2:8" x14ac:dyDescent="0.25">
      <c r="B379" t="str">
        <f>IF($B378&lt;$F$8*$F$9,B378+1,"")</f>
        <v/>
      </c>
      <c r="C379" s="4" t="str">
        <f>IF(B379="","",EDATE($F$10,12/$F$9*B379))</f>
        <v/>
      </c>
      <c r="D379" s="1" t="str">
        <f t="shared" si="5"/>
        <v/>
      </c>
      <c r="E379" s="1" t="str">
        <f>IF(B379="","",PPMT($F$7/$F$9,$B$18,$F$8*$F$9-B378,-D378))</f>
        <v/>
      </c>
      <c r="F379" s="1" t="str">
        <f>IF(B379="","",IPMT($F$7/$F$9,B379,$F$8*$F$9,-$F$6))</f>
        <v/>
      </c>
      <c r="G379" t="str">
        <f>IF(B379="","",-CUMPRINC($F$7/$F$9,$F$8*$F$9,$F$6,1,B379,0))</f>
        <v/>
      </c>
      <c r="H379" t="str">
        <f>IF(B379="","",-CUMIPMT($F$7/$F$9,$F$8*$F$9,$F$6,1,B379,0))</f>
        <v/>
      </c>
    </row>
    <row r="380" spans="2:8" x14ac:dyDescent="0.25">
      <c r="B380" t="str">
        <f>IF($B379&lt;$F$8*$F$9,B379+1,"")</f>
        <v/>
      </c>
      <c r="C380" s="4" t="str">
        <f>IF(B380="","",EDATE($F$10,12/$F$9*B380))</f>
        <v/>
      </c>
      <c r="D380" s="1" t="str">
        <f t="shared" si="5"/>
        <v/>
      </c>
      <c r="E380" s="1" t="str">
        <f>IF(B380="","",PPMT($F$7/$F$9,$B$18,$F$8*$F$9-B379,-D379))</f>
        <v/>
      </c>
      <c r="F380" s="1" t="str">
        <f>IF(B380="","",IPMT($F$7/$F$9,B380,$F$8*$F$9,-$F$6))</f>
        <v/>
      </c>
      <c r="G380" t="str">
        <f>IF(B380="","",-CUMPRINC($F$7/$F$9,$F$8*$F$9,$F$6,1,B380,0))</f>
        <v/>
      </c>
      <c r="H380" t="str">
        <f>IF(B380="","",-CUMIPMT($F$7/$F$9,$F$8*$F$9,$F$6,1,B380,0))</f>
        <v/>
      </c>
    </row>
    <row r="381" spans="2:8" x14ac:dyDescent="0.25">
      <c r="B381" t="str">
        <f>IF($B380&lt;$F$8*$F$9,B380+1,"")</f>
        <v/>
      </c>
      <c r="C381" s="4" t="str">
        <f>IF(B381="","",EDATE($F$10,12/$F$9*B381))</f>
        <v/>
      </c>
      <c r="D381" s="1" t="str">
        <f t="shared" si="5"/>
        <v/>
      </c>
      <c r="E381" s="1" t="str">
        <f>IF(B381="","",PPMT($F$7/$F$9,$B$18,$F$8*$F$9-B380,-D380))</f>
        <v/>
      </c>
      <c r="F381" s="1" t="str">
        <f>IF(B381="","",IPMT($F$7/$F$9,B381,$F$8*$F$9,-$F$6))</f>
        <v/>
      </c>
      <c r="G381" t="str">
        <f>IF(B381="","",-CUMPRINC($F$7/$F$9,$F$8*$F$9,$F$6,1,B381,0))</f>
        <v/>
      </c>
      <c r="H381" t="str">
        <f>IF(B381="","",-CUMIPMT($F$7/$F$9,$F$8*$F$9,$F$6,1,B381,0))</f>
        <v/>
      </c>
    </row>
    <row r="382" spans="2:8" x14ac:dyDescent="0.25">
      <c r="B382" t="str">
        <f>IF($B381&lt;$F$8*$F$9,B381+1,"")</f>
        <v/>
      </c>
      <c r="C382" s="4" t="str">
        <f>IF(B382="","",EDATE($F$10,12/$F$9*B382))</f>
        <v/>
      </c>
      <c r="D382" s="1" t="str">
        <f t="shared" si="5"/>
        <v/>
      </c>
      <c r="E382" s="1" t="str">
        <f>IF(B382="","",PPMT($F$7/$F$9,$B$18,$F$8*$F$9-B381,-D381))</f>
        <v/>
      </c>
      <c r="F382" s="1" t="str">
        <f>IF(B382="","",IPMT($F$7/$F$9,B382,$F$8*$F$9,-$F$6))</f>
        <v/>
      </c>
      <c r="G382" t="str">
        <f>IF(B382="","",-CUMPRINC($F$7/$F$9,$F$8*$F$9,$F$6,1,B382,0))</f>
        <v/>
      </c>
      <c r="H382" t="str">
        <f>IF(B382="","",-CUMIPMT($F$7/$F$9,$F$8*$F$9,$F$6,1,B382,0))</f>
        <v/>
      </c>
    </row>
    <row r="383" spans="2:8" x14ac:dyDescent="0.25">
      <c r="B383" t="str">
        <f>IF($B382&lt;$F$8*$F$9,B382+1,"")</f>
        <v/>
      </c>
      <c r="C383" s="4" t="str">
        <f>IF(B383="","",EDATE($F$10,12/$F$9*B383))</f>
        <v/>
      </c>
      <c r="D383" s="1" t="str">
        <f t="shared" si="5"/>
        <v/>
      </c>
      <c r="E383" s="1" t="str">
        <f>IF(B383="","",PPMT($F$7/$F$9,$B$18,$F$8*$F$9-B382,-D382))</f>
        <v/>
      </c>
      <c r="F383" s="1" t="str">
        <f>IF(B383="","",IPMT($F$7/$F$9,B383,$F$8*$F$9,-$F$6))</f>
        <v/>
      </c>
      <c r="G383" t="str">
        <f>IF(B383="","",-CUMPRINC($F$7/$F$9,$F$8*$F$9,$F$6,1,B383,0))</f>
        <v/>
      </c>
      <c r="H383" t="str">
        <f>IF(B383="","",-CUMIPMT($F$7/$F$9,$F$8*$F$9,$F$6,1,B383,0))</f>
        <v/>
      </c>
    </row>
    <row r="384" spans="2:8" x14ac:dyDescent="0.25">
      <c r="B384" t="str">
        <f>IF($B383&lt;$F$8*$F$9,B383+1,"")</f>
        <v/>
      </c>
      <c r="C384" s="4" t="str">
        <f>IF(B384="","",EDATE($F$10,12/$F$9*B384))</f>
        <v/>
      </c>
      <c r="D384" s="1" t="str">
        <f t="shared" si="5"/>
        <v/>
      </c>
      <c r="E384" s="1" t="str">
        <f>IF(B384="","",PPMT($F$7/$F$9,$B$18,$F$8*$F$9-B383,-D383))</f>
        <v/>
      </c>
      <c r="F384" s="1" t="str">
        <f>IF(B384="","",IPMT($F$7/$F$9,B384,$F$8*$F$9,-$F$6))</f>
        <v/>
      </c>
      <c r="G384" t="str">
        <f>IF(B384="","",-CUMPRINC($F$7/$F$9,$F$8*$F$9,$F$6,1,B384,0))</f>
        <v/>
      </c>
      <c r="H384" t="str">
        <f>IF(B384="","",-CUMIPMT($F$7/$F$9,$F$8*$F$9,$F$6,1,B384,0))</f>
        <v/>
      </c>
    </row>
    <row r="385" spans="2:8" x14ac:dyDescent="0.25">
      <c r="B385" t="str">
        <f>IF($B384&lt;$F$8*$F$9,B384+1,"")</f>
        <v/>
      </c>
      <c r="C385" s="4" t="str">
        <f>IF(B385="","",EDATE($F$10,12/$F$9*B385))</f>
        <v/>
      </c>
      <c r="D385" s="1" t="str">
        <f t="shared" si="5"/>
        <v/>
      </c>
      <c r="E385" s="1" t="str">
        <f>IF(B385="","",PPMT($F$7/$F$9,$B$18,$F$8*$F$9-B384,-D384))</f>
        <v/>
      </c>
      <c r="F385" s="1" t="str">
        <f>IF(B385="","",IPMT($F$7/$F$9,B385,$F$8*$F$9,-$F$6))</f>
        <v/>
      </c>
      <c r="G385" t="str">
        <f>IF(B385="","",-CUMPRINC($F$7/$F$9,$F$8*$F$9,$F$6,1,B385,0))</f>
        <v/>
      </c>
      <c r="H385" t="str">
        <f>IF(B385="","",-CUMIPMT($F$7/$F$9,$F$8*$F$9,$F$6,1,B385,0))</f>
        <v/>
      </c>
    </row>
    <row r="386" spans="2:8" x14ac:dyDescent="0.25">
      <c r="B386" t="str">
        <f>IF($B385&lt;$F$8*$F$9,B385+1,"")</f>
        <v/>
      </c>
      <c r="C386" s="4" t="str">
        <f>IF(B386="","",EDATE($F$10,12/$F$9*B386))</f>
        <v/>
      </c>
      <c r="D386" s="1" t="str">
        <f t="shared" si="5"/>
        <v/>
      </c>
      <c r="E386" s="1" t="str">
        <f>IF(B386="","",PPMT($F$7/$F$9,$B$18,$F$8*$F$9-B385,-D385))</f>
        <v/>
      </c>
      <c r="F386" s="1" t="str">
        <f>IF(B386="","",IPMT($F$7/$F$9,B386,$F$8*$F$9,-$F$6))</f>
        <v/>
      </c>
      <c r="G386" t="str">
        <f>IF(B386="","",-CUMPRINC($F$7/$F$9,$F$8*$F$9,$F$6,1,B386,0))</f>
        <v/>
      </c>
      <c r="H386" t="str">
        <f>IF(B386="","",-CUMIPMT($F$7/$F$9,$F$8*$F$9,$F$6,1,B386,0))</f>
        <v/>
      </c>
    </row>
    <row r="387" spans="2:8" x14ac:dyDescent="0.25">
      <c r="B387" t="str">
        <f>IF($B386&lt;$F$8*$F$9,B386+1,"")</f>
        <v/>
      </c>
      <c r="C387" s="4" t="str">
        <f>IF(B387="","",EDATE($F$10,12/$F$9*B387))</f>
        <v/>
      </c>
      <c r="D387" s="1" t="str">
        <f t="shared" si="5"/>
        <v/>
      </c>
      <c r="E387" s="1" t="str">
        <f>IF(B387="","",PPMT($F$7/$F$9,$B$18,$F$8*$F$9-B386,-D386))</f>
        <v/>
      </c>
      <c r="F387" s="1" t="str">
        <f>IF(B387="","",IPMT($F$7/$F$9,B387,$F$8*$F$9,-$F$6))</f>
        <v/>
      </c>
      <c r="G387" t="str">
        <f>IF(B387="","",-CUMPRINC($F$7/$F$9,$F$8*$F$9,$F$6,1,B387,0))</f>
        <v/>
      </c>
      <c r="H387" t="str">
        <f>IF(B387="","",-CUMIPMT($F$7/$F$9,$F$8*$F$9,$F$6,1,B387,0))</f>
        <v/>
      </c>
    </row>
    <row r="388" spans="2:8" x14ac:dyDescent="0.25">
      <c r="B388" t="str">
        <f>IF($B387&lt;$F$8*$F$9,B387+1,"")</f>
        <v/>
      </c>
      <c r="C388" s="4" t="str">
        <f>IF(B388="","",EDATE($F$10,12/$F$9*B388))</f>
        <v/>
      </c>
      <c r="D388" s="1" t="str">
        <f t="shared" si="5"/>
        <v/>
      </c>
      <c r="E388" s="1" t="str">
        <f>IF(B388="","",PPMT($F$7/$F$9,$B$18,$F$8*$F$9-B387,-D387))</f>
        <v/>
      </c>
      <c r="F388" s="1" t="str">
        <f>IF(B388="","",IPMT($F$7/$F$9,B388,$F$8*$F$9,-$F$6))</f>
        <v/>
      </c>
      <c r="G388" t="str">
        <f>IF(B388="","",-CUMPRINC($F$7/$F$9,$F$8*$F$9,$F$6,1,B388,0))</f>
        <v/>
      </c>
      <c r="H388" t="str">
        <f>IF(B388="","",-CUMIPMT($F$7/$F$9,$F$8*$F$9,$F$6,1,B388,0))</f>
        <v/>
      </c>
    </row>
    <row r="389" spans="2:8" x14ac:dyDescent="0.25">
      <c r="B389" t="str">
        <f>IF($B388&lt;$F$8*$F$9,B388+1,"")</f>
        <v/>
      </c>
      <c r="C389" s="4" t="str">
        <f>IF(B389="","",EDATE($F$10,12/$F$9*B389))</f>
        <v/>
      </c>
      <c r="D389" s="1" t="str">
        <f t="shared" si="5"/>
        <v/>
      </c>
      <c r="E389" s="1" t="str">
        <f>IF(B389="","",PPMT($F$7/$F$9,$B$18,$F$8*$F$9-B388,-D388))</f>
        <v/>
      </c>
      <c r="F389" s="1" t="str">
        <f>IF(B389="","",IPMT($F$7/$F$9,B389,$F$8*$F$9,-$F$6))</f>
        <v/>
      </c>
      <c r="G389" t="str">
        <f>IF(B389="","",-CUMPRINC($F$7/$F$9,$F$8*$F$9,$F$6,1,B389,0))</f>
        <v/>
      </c>
      <c r="H389" t="str">
        <f>IF(B389="","",-CUMIPMT($F$7/$F$9,$F$8*$F$9,$F$6,1,B389,0))</f>
        <v/>
      </c>
    </row>
    <row r="390" spans="2:8" x14ac:dyDescent="0.25">
      <c r="B390" t="str">
        <f>IF($B389&lt;$F$8*$F$9,B389+1,"")</f>
        <v/>
      </c>
      <c r="C390" s="4" t="str">
        <f>IF(B390="","",EDATE($F$10,12/$F$9*B390))</f>
        <v/>
      </c>
      <c r="D390" s="1" t="str">
        <f t="shared" si="5"/>
        <v/>
      </c>
      <c r="E390" s="1" t="str">
        <f>IF(B390="","",PPMT($F$7/$F$9,$B$18,$F$8*$F$9-B389,-D389))</f>
        <v/>
      </c>
      <c r="F390" s="1" t="str">
        <f>IF(B390="","",IPMT($F$7/$F$9,B390,$F$8*$F$9,-$F$6))</f>
        <v/>
      </c>
      <c r="G390" t="str">
        <f>IF(B390="","",-CUMPRINC($F$7/$F$9,$F$8*$F$9,$F$6,1,B390,0))</f>
        <v/>
      </c>
      <c r="H390" t="str">
        <f>IF(B390="","",-CUMIPMT($F$7/$F$9,$F$8*$F$9,$F$6,1,B390,0))</f>
        <v/>
      </c>
    </row>
    <row r="391" spans="2:8" x14ac:dyDescent="0.25">
      <c r="B391" t="str">
        <f>IF($B390&lt;$F$8*$F$9,B390+1,"")</f>
        <v/>
      </c>
      <c r="C391" s="4" t="str">
        <f>IF(B391="","",EDATE($F$10,12/$F$9*B391))</f>
        <v/>
      </c>
      <c r="D391" s="1" t="str">
        <f t="shared" si="5"/>
        <v/>
      </c>
      <c r="E391" s="1" t="str">
        <f>IF(B391="","",PPMT($F$7/$F$9,$B$18,$F$8*$F$9-B390,-D390))</f>
        <v/>
      </c>
      <c r="F391" s="1" t="str">
        <f>IF(B391="","",IPMT($F$7/$F$9,B391,$F$8*$F$9,-$F$6))</f>
        <v/>
      </c>
      <c r="G391" t="str">
        <f>IF(B391="","",-CUMPRINC($F$7/$F$9,$F$8*$F$9,$F$6,1,B391,0))</f>
        <v/>
      </c>
      <c r="H391" t="str">
        <f>IF(B391="","",-CUMIPMT($F$7/$F$9,$F$8*$F$9,$F$6,1,B391,0))</f>
        <v/>
      </c>
    </row>
    <row r="392" spans="2:8" x14ac:dyDescent="0.25">
      <c r="B392" t="str">
        <f>IF($B391&lt;$F$8*$F$9,B391+1,"")</f>
        <v/>
      </c>
      <c r="C392" s="4" t="str">
        <f>IF(B392="","",EDATE($F$10,12/$F$9*B392))</f>
        <v/>
      </c>
      <c r="D392" s="1" t="str">
        <f t="shared" si="5"/>
        <v/>
      </c>
      <c r="E392" s="1" t="str">
        <f>IF(B392="","",PPMT($F$7/$F$9,$B$18,$F$8*$F$9-B391,-D391))</f>
        <v/>
      </c>
      <c r="F392" s="1" t="str">
        <f>IF(B392="","",IPMT($F$7/$F$9,B392,$F$8*$F$9,-$F$6))</f>
        <v/>
      </c>
      <c r="G392" t="str">
        <f>IF(B392="","",-CUMPRINC($F$7/$F$9,$F$8*$F$9,$F$6,1,B392,0))</f>
        <v/>
      </c>
      <c r="H392" t="str">
        <f>IF(B392="","",-CUMIPMT($F$7/$F$9,$F$8*$F$9,$F$6,1,B392,0))</f>
        <v/>
      </c>
    </row>
    <row r="393" spans="2:8" x14ac:dyDescent="0.25">
      <c r="B393" t="str">
        <f>IF($B392&lt;$F$8*$F$9,B392+1,"")</f>
        <v/>
      </c>
      <c r="C393" s="4" t="str">
        <f>IF(B393="","",EDATE($F$10,12/$F$9*B393))</f>
        <v/>
      </c>
      <c r="D393" s="1" t="str">
        <f t="shared" si="5"/>
        <v/>
      </c>
      <c r="E393" s="1" t="str">
        <f>IF(B393="","",PPMT($F$7/$F$9,$B$18,$F$8*$F$9-B392,-D392))</f>
        <v/>
      </c>
      <c r="F393" s="1" t="str">
        <f>IF(B393="","",IPMT($F$7/$F$9,B393,$F$8*$F$9,-$F$6))</f>
        <v/>
      </c>
      <c r="G393" t="str">
        <f>IF(B393="","",-CUMPRINC($F$7/$F$9,$F$8*$F$9,$F$6,1,B393,0))</f>
        <v/>
      </c>
      <c r="H393" t="str">
        <f>IF(B393="","",-CUMIPMT($F$7/$F$9,$F$8*$F$9,$F$6,1,B393,0))</f>
        <v/>
      </c>
    </row>
    <row r="394" spans="2:8" x14ac:dyDescent="0.25">
      <c r="B394" t="str">
        <f>IF($B393&lt;$F$8*$F$9,B393+1,"")</f>
        <v/>
      </c>
      <c r="C394" s="4" t="str">
        <f>IF(B394="","",EDATE($F$10,12/$F$9*B394))</f>
        <v/>
      </c>
      <c r="D394" s="1" t="str">
        <f t="shared" si="5"/>
        <v/>
      </c>
      <c r="E394" s="1" t="str">
        <f>IF(B394="","",PPMT($F$7/$F$9,$B$18,$F$8*$F$9-B393,-D393))</f>
        <v/>
      </c>
      <c r="F394" s="1" t="str">
        <f>IF(B394="","",IPMT($F$7/$F$9,B394,$F$8*$F$9,-$F$6))</f>
        <v/>
      </c>
      <c r="G394" t="str">
        <f>IF(B394="","",-CUMPRINC($F$7/$F$9,$F$8*$F$9,$F$6,1,B394,0))</f>
        <v/>
      </c>
      <c r="H394" t="str">
        <f>IF(B394="","",-CUMIPMT($F$7/$F$9,$F$8*$F$9,$F$6,1,B394,0))</f>
        <v/>
      </c>
    </row>
    <row r="395" spans="2:8" x14ac:dyDescent="0.25">
      <c r="B395" t="str">
        <f>IF($B394&lt;$F$8*$F$9,B394+1,"")</f>
        <v/>
      </c>
      <c r="C395" s="4" t="str">
        <f>IF(B395="","",EDATE($F$10,12/$F$9*B395))</f>
        <v/>
      </c>
      <c r="D395" s="1" t="str">
        <f t="shared" si="5"/>
        <v/>
      </c>
      <c r="E395" s="1" t="str">
        <f>IF(B395="","",PPMT($F$7/$F$9,$B$18,$F$8*$F$9-B394,-D394))</f>
        <v/>
      </c>
      <c r="F395" s="1" t="str">
        <f>IF(B395="","",IPMT($F$7/$F$9,B395,$F$8*$F$9,-$F$6))</f>
        <v/>
      </c>
      <c r="G395" t="str">
        <f>IF(B395="","",-CUMPRINC($F$7/$F$9,$F$8*$F$9,$F$6,1,B395,0))</f>
        <v/>
      </c>
      <c r="H395" t="str">
        <f>IF(B395="","",-CUMIPMT($F$7/$F$9,$F$8*$F$9,$F$6,1,B395,0))</f>
        <v/>
      </c>
    </row>
    <row r="396" spans="2:8" x14ac:dyDescent="0.25">
      <c r="B396" t="str">
        <f>IF($B395&lt;$F$8*$F$9,B395+1,"")</f>
        <v/>
      </c>
      <c r="C396" s="4" t="str">
        <f>IF(B396="","",EDATE($F$10,12/$F$9*B396))</f>
        <v/>
      </c>
      <c r="D396" s="1" t="str">
        <f t="shared" si="5"/>
        <v/>
      </c>
      <c r="E396" s="1" t="str">
        <f>IF(B396="","",PPMT($F$7/$F$9,$B$18,$F$8*$F$9-B395,-D395))</f>
        <v/>
      </c>
      <c r="F396" s="1" t="str">
        <f>IF(B396="","",IPMT($F$7/$F$9,B396,$F$8*$F$9,-$F$6))</f>
        <v/>
      </c>
      <c r="G396" t="str">
        <f>IF(B396="","",-CUMPRINC($F$7/$F$9,$F$8*$F$9,$F$6,1,B396,0))</f>
        <v/>
      </c>
      <c r="H396" t="str">
        <f>IF(B396="","",-CUMIPMT($F$7/$F$9,$F$8*$F$9,$F$6,1,B396,0))</f>
        <v/>
      </c>
    </row>
    <row r="397" spans="2:8" x14ac:dyDescent="0.25">
      <c r="B397" t="str">
        <f>IF($B396&lt;$F$8*$F$9,B396+1,"")</f>
        <v/>
      </c>
      <c r="C397" s="4" t="str">
        <f>IF(B397="","",EDATE($F$10,12/$F$9*B397))</f>
        <v/>
      </c>
      <c r="D397" s="1" t="str">
        <f t="shared" si="5"/>
        <v/>
      </c>
      <c r="E397" s="1" t="str">
        <f>IF(B397="","",PPMT($F$7/$F$9,$B$18,$F$8*$F$9-B396,-D396))</f>
        <v/>
      </c>
      <c r="F397" s="1" t="str">
        <f>IF(B397="","",IPMT($F$7/$F$9,B397,$F$8*$F$9,-$F$6))</f>
        <v/>
      </c>
      <c r="G397" t="str">
        <f>IF(B397="","",-CUMPRINC($F$7/$F$9,$F$8*$F$9,$F$6,1,B397,0))</f>
        <v/>
      </c>
      <c r="H397" t="str">
        <f>IF(B397="","",-CUMIPMT($F$7/$F$9,$F$8*$F$9,$F$6,1,B397,0))</f>
        <v/>
      </c>
    </row>
    <row r="398" spans="2:8" x14ac:dyDescent="0.25">
      <c r="B398" t="str">
        <f>IF($B397&lt;$F$8*$F$9,B397+1,"")</f>
        <v/>
      </c>
      <c r="C398" s="4" t="str">
        <f>IF(B398="","",EDATE($F$10,12/$F$9*B398))</f>
        <v/>
      </c>
      <c r="D398" s="1" t="str">
        <f t="shared" si="5"/>
        <v/>
      </c>
      <c r="E398" s="1" t="str">
        <f>IF(B398="","",PPMT($F$7/$F$9,$B$18,$F$8*$F$9-B397,-D397))</f>
        <v/>
      </c>
      <c r="F398" s="1" t="str">
        <f>IF(B398="","",IPMT($F$7/$F$9,B398,$F$8*$F$9,-$F$6))</f>
        <v/>
      </c>
      <c r="G398" t="str">
        <f>IF(B398="","",-CUMPRINC($F$7/$F$9,$F$8*$F$9,$F$6,1,B398,0))</f>
        <v/>
      </c>
      <c r="H398" t="str">
        <f>IF(B398="","",-CUMIPMT($F$7/$F$9,$F$8*$F$9,$F$6,1,B398,0))</f>
        <v/>
      </c>
    </row>
    <row r="399" spans="2:8" x14ac:dyDescent="0.25">
      <c r="B399" t="str">
        <f>IF($B398&lt;$F$8*$F$9,B398+1,"")</f>
        <v/>
      </c>
      <c r="C399" s="4" t="str">
        <f>IF(B399="","",EDATE($F$10,12/$F$9*B399))</f>
        <v/>
      </c>
      <c r="D399" s="1" t="str">
        <f t="shared" si="5"/>
        <v/>
      </c>
      <c r="E399" s="1" t="str">
        <f>IF(B399="","",PPMT($F$7/$F$9,$B$18,$F$8*$F$9-B398,-D398))</f>
        <v/>
      </c>
      <c r="F399" s="1" t="str">
        <f>IF(B399="","",IPMT($F$7/$F$9,B399,$F$8*$F$9,-$F$6))</f>
        <v/>
      </c>
      <c r="G399" t="str">
        <f>IF(B399="","",-CUMPRINC($F$7/$F$9,$F$8*$F$9,$F$6,1,B399,0))</f>
        <v/>
      </c>
      <c r="H399" t="str">
        <f>IF(B399="","",-CUMIPMT($F$7/$F$9,$F$8*$F$9,$F$6,1,B399,0))</f>
        <v/>
      </c>
    </row>
    <row r="400" spans="2:8" x14ac:dyDescent="0.25">
      <c r="B400" t="str">
        <f>IF($B399&lt;$F$8*$F$9,B399+1,"")</f>
        <v/>
      </c>
      <c r="C400" s="4" t="str">
        <f>IF(B400="","",EDATE($F$10,12/$F$9*B400))</f>
        <v/>
      </c>
      <c r="D400" s="1" t="str">
        <f t="shared" si="5"/>
        <v/>
      </c>
      <c r="E400" s="1" t="str">
        <f>IF(B400="","",PPMT($F$7/$F$9,$B$18,$F$8*$F$9-B399,-D399))</f>
        <v/>
      </c>
      <c r="F400" s="1" t="str">
        <f>IF(B400="","",IPMT($F$7/$F$9,B400,$F$8*$F$9,-$F$6))</f>
        <v/>
      </c>
      <c r="G400" t="str">
        <f>IF(B400="","",-CUMPRINC($F$7/$F$9,$F$8*$F$9,$F$6,1,B400,0))</f>
        <v/>
      </c>
      <c r="H400" t="str">
        <f>IF(B400="","",-CUMIPMT($F$7/$F$9,$F$8*$F$9,$F$6,1,B400,0))</f>
        <v/>
      </c>
    </row>
    <row r="401" spans="2:8" x14ac:dyDescent="0.25">
      <c r="B401" t="str">
        <f>IF($B400&lt;$F$8*$F$9,B400+1,"")</f>
        <v/>
      </c>
      <c r="C401" s="4" t="str">
        <f>IF(B401="","",EDATE($F$10,12/$F$9*B401))</f>
        <v/>
      </c>
      <c r="D401" s="1" t="str">
        <f t="shared" si="5"/>
        <v/>
      </c>
      <c r="E401" s="1" t="str">
        <f>IF(B401="","",PPMT($F$7/$F$9,$B$18,$F$8*$F$9-B400,-D400))</f>
        <v/>
      </c>
      <c r="F401" s="1" t="str">
        <f>IF(B401="","",IPMT($F$7/$F$9,B401,$F$8*$F$9,-$F$6))</f>
        <v/>
      </c>
      <c r="G401" t="str">
        <f>IF(B401="","",-CUMPRINC($F$7/$F$9,$F$8*$F$9,$F$6,1,B401,0))</f>
        <v/>
      </c>
      <c r="H401" t="str">
        <f>IF(B401="","",-CUMIPMT($F$7/$F$9,$F$8*$F$9,$F$6,1,B401,0))</f>
        <v/>
      </c>
    </row>
    <row r="402" spans="2:8" x14ac:dyDescent="0.25">
      <c r="B402" t="str">
        <f>IF($B401&lt;$F$8*$F$9,B401+1,"")</f>
        <v/>
      </c>
      <c r="C402" s="4" t="str">
        <f>IF(B402="","",EDATE($F$10,12/$F$9*B402))</f>
        <v/>
      </c>
      <c r="D402" s="1" t="str">
        <f t="shared" si="5"/>
        <v/>
      </c>
      <c r="E402" s="1" t="str">
        <f>IF(B402="","",PPMT($F$7/$F$9,$B$18,$F$8*$F$9-B401,-D401))</f>
        <v/>
      </c>
      <c r="F402" s="1" t="str">
        <f>IF(B402="","",IPMT($F$7/$F$9,B402,$F$8*$F$9,-$F$6))</f>
        <v/>
      </c>
      <c r="G402" t="str">
        <f>IF(B402="","",-CUMPRINC($F$7/$F$9,$F$8*$F$9,$F$6,1,B402,0))</f>
        <v/>
      </c>
      <c r="H402" t="str">
        <f>IF(B402="","",-CUMIPMT($F$7/$F$9,$F$8*$F$9,$F$6,1,B402,0))</f>
        <v/>
      </c>
    </row>
    <row r="403" spans="2:8" x14ac:dyDescent="0.25">
      <c r="B403" t="str">
        <f>IF($B402&lt;$F$8*$F$9,B402+1,"")</f>
        <v/>
      </c>
      <c r="C403" s="4" t="str">
        <f>IF(B403="","",EDATE($F$10,12/$F$9*B403))</f>
        <v/>
      </c>
      <c r="D403" s="1" t="str">
        <f t="shared" si="5"/>
        <v/>
      </c>
      <c r="E403" s="1" t="str">
        <f>IF(B403="","",PPMT($F$7/$F$9,$B$18,$F$8*$F$9-B402,-D402))</f>
        <v/>
      </c>
      <c r="F403" s="1" t="str">
        <f>IF(B403="","",IPMT($F$7/$F$9,B403,$F$8*$F$9,-$F$6))</f>
        <v/>
      </c>
      <c r="G403" t="str">
        <f>IF(B403="","",-CUMPRINC($F$7/$F$9,$F$8*$F$9,$F$6,1,B403,0))</f>
        <v/>
      </c>
      <c r="H403" t="str">
        <f>IF(B403="","",-CUMIPMT($F$7/$F$9,$F$8*$F$9,$F$6,1,B403,0))</f>
        <v/>
      </c>
    </row>
    <row r="404" spans="2:8" x14ac:dyDescent="0.25">
      <c r="B404" t="str">
        <f>IF($B403&lt;$F$8*$F$9,B403+1,"")</f>
        <v/>
      </c>
      <c r="C404" s="4" t="str">
        <f>IF(B404="","",EDATE($F$10,12/$F$9*B404))</f>
        <v/>
      </c>
      <c r="D404" s="1" t="str">
        <f t="shared" ref="D404:D467" si="6">IF(B404="","",D403-E404)</f>
        <v/>
      </c>
      <c r="E404" s="1" t="str">
        <f>IF(B404="","",PPMT($F$7/$F$9,$B$18,$F$8*$F$9-B403,-D403))</f>
        <v/>
      </c>
      <c r="F404" s="1" t="str">
        <f>IF(B404="","",IPMT($F$7/$F$9,B404,$F$8*$F$9,-$F$6))</f>
        <v/>
      </c>
      <c r="G404" t="str">
        <f>IF(B404="","",-CUMPRINC($F$7/$F$9,$F$8*$F$9,$F$6,1,B404,0))</f>
        <v/>
      </c>
      <c r="H404" t="str">
        <f>IF(B404="","",-CUMIPMT($F$7/$F$9,$F$8*$F$9,$F$6,1,B404,0))</f>
        <v/>
      </c>
    </row>
    <row r="405" spans="2:8" x14ac:dyDescent="0.25">
      <c r="B405" t="str">
        <f>IF($B404&lt;$F$8*$F$9,B404+1,"")</f>
        <v/>
      </c>
      <c r="C405" s="4" t="str">
        <f>IF(B405="","",EDATE($F$10,12/$F$9*B405))</f>
        <v/>
      </c>
      <c r="D405" s="1" t="str">
        <f t="shared" si="6"/>
        <v/>
      </c>
      <c r="E405" s="1" t="str">
        <f>IF(B405="","",PPMT($F$7/$F$9,$B$18,$F$8*$F$9-B404,-D404))</f>
        <v/>
      </c>
      <c r="F405" s="1" t="str">
        <f>IF(B405="","",IPMT($F$7/$F$9,B405,$F$8*$F$9,-$F$6))</f>
        <v/>
      </c>
      <c r="G405" t="str">
        <f>IF(B405="","",-CUMPRINC($F$7/$F$9,$F$8*$F$9,$F$6,1,B405,0))</f>
        <v/>
      </c>
      <c r="H405" t="str">
        <f>IF(B405="","",-CUMIPMT($F$7/$F$9,$F$8*$F$9,$F$6,1,B405,0))</f>
        <v/>
      </c>
    </row>
    <row r="406" spans="2:8" x14ac:dyDescent="0.25">
      <c r="B406" t="str">
        <f>IF($B405&lt;$F$8*$F$9,B405+1,"")</f>
        <v/>
      </c>
      <c r="C406" s="4" t="str">
        <f>IF(B406="","",EDATE($F$10,12/$F$9*B406))</f>
        <v/>
      </c>
      <c r="D406" s="1" t="str">
        <f t="shared" si="6"/>
        <v/>
      </c>
      <c r="E406" s="1" t="str">
        <f>IF(B406="","",PPMT($F$7/$F$9,$B$18,$F$8*$F$9-B405,-D405))</f>
        <v/>
      </c>
      <c r="F406" s="1" t="str">
        <f>IF(B406="","",IPMT($F$7/$F$9,B406,$F$8*$F$9,-$F$6))</f>
        <v/>
      </c>
      <c r="G406" t="str">
        <f>IF(B406="","",-CUMPRINC($F$7/$F$9,$F$8*$F$9,$F$6,1,B406,0))</f>
        <v/>
      </c>
      <c r="H406" t="str">
        <f>IF(B406="","",-CUMIPMT($F$7/$F$9,$F$8*$F$9,$F$6,1,B406,0))</f>
        <v/>
      </c>
    </row>
    <row r="407" spans="2:8" x14ac:dyDescent="0.25">
      <c r="B407" t="str">
        <f>IF($B406&lt;$F$8*$F$9,B406+1,"")</f>
        <v/>
      </c>
      <c r="C407" s="4" t="str">
        <f>IF(B407="","",EDATE($F$10,12/$F$9*B407))</f>
        <v/>
      </c>
      <c r="D407" s="1" t="str">
        <f t="shared" si="6"/>
        <v/>
      </c>
      <c r="E407" s="1" t="str">
        <f>IF(B407="","",PPMT($F$7/$F$9,$B$18,$F$8*$F$9-B406,-D406))</f>
        <v/>
      </c>
      <c r="F407" s="1" t="str">
        <f>IF(B407="","",IPMT($F$7/$F$9,B407,$F$8*$F$9,-$F$6))</f>
        <v/>
      </c>
      <c r="G407" t="str">
        <f>IF(B407="","",-CUMPRINC($F$7/$F$9,$F$8*$F$9,$F$6,1,B407,0))</f>
        <v/>
      </c>
      <c r="H407" t="str">
        <f>IF(B407="","",-CUMIPMT($F$7/$F$9,$F$8*$F$9,$F$6,1,B407,0))</f>
        <v/>
      </c>
    </row>
    <row r="408" spans="2:8" x14ac:dyDescent="0.25">
      <c r="B408" t="str">
        <f>IF($B407&lt;$F$8*$F$9,B407+1,"")</f>
        <v/>
      </c>
      <c r="C408" s="4" t="str">
        <f>IF(B408="","",EDATE($F$10,12/$F$9*B408))</f>
        <v/>
      </c>
      <c r="D408" s="1" t="str">
        <f t="shared" si="6"/>
        <v/>
      </c>
      <c r="E408" s="1" t="str">
        <f>IF(B408="","",PPMT($F$7/$F$9,$B$18,$F$8*$F$9-B407,-D407))</f>
        <v/>
      </c>
      <c r="F408" s="1" t="str">
        <f>IF(B408="","",IPMT($F$7/$F$9,B408,$F$8*$F$9,-$F$6))</f>
        <v/>
      </c>
      <c r="G408" t="str">
        <f>IF(B408="","",-CUMPRINC($F$7/$F$9,$F$8*$F$9,$F$6,1,B408,0))</f>
        <v/>
      </c>
      <c r="H408" t="str">
        <f>IF(B408="","",-CUMIPMT($F$7/$F$9,$F$8*$F$9,$F$6,1,B408,0))</f>
        <v/>
      </c>
    </row>
    <row r="409" spans="2:8" x14ac:dyDescent="0.25">
      <c r="B409" t="str">
        <f>IF($B408&lt;$F$8*$F$9,B408+1,"")</f>
        <v/>
      </c>
      <c r="C409" s="4" t="str">
        <f>IF(B409="","",EDATE($F$10,12/$F$9*B409))</f>
        <v/>
      </c>
      <c r="D409" s="1" t="str">
        <f t="shared" si="6"/>
        <v/>
      </c>
      <c r="E409" s="1" t="str">
        <f>IF(B409="","",PPMT($F$7/$F$9,$B$18,$F$8*$F$9-B408,-D408))</f>
        <v/>
      </c>
      <c r="F409" s="1" t="str">
        <f>IF(B409="","",IPMT($F$7/$F$9,B409,$F$8*$F$9,-$F$6))</f>
        <v/>
      </c>
      <c r="G409" t="str">
        <f>IF(B409="","",-CUMPRINC($F$7/$F$9,$F$8*$F$9,$F$6,1,B409,0))</f>
        <v/>
      </c>
      <c r="H409" t="str">
        <f>IF(B409="","",-CUMIPMT($F$7/$F$9,$F$8*$F$9,$F$6,1,B409,0))</f>
        <v/>
      </c>
    </row>
    <row r="410" spans="2:8" x14ac:dyDescent="0.25">
      <c r="B410" t="str">
        <f>IF($B409&lt;$F$8*$F$9,B409+1,"")</f>
        <v/>
      </c>
      <c r="C410" s="4" t="str">
        <f>IF(B410="","",EDATE($F$10,12/$F$9*B410))</f>
        <v/>
      </c>
      <c r="D410" s="1" t="str">
        <f t="shared" si="6"/>
        <v/>
      </c>
      <c r="E410" s="1" t="str">
        <f>IF(B410="","",PPMT($F$7/$F$9,$B$18,$F$8*$F$9-B409,-D409))</f>
        <v/>
      </c>
      <c r="F410" s="1" t="str">
        <f>IF(B410="","",IPMT($F$7/$F$9,B410,$F$8*$F$9,-$F$6))</f>
        <v/>
      </c>
      <c r="G410" t="str">
        <f>IF(B410="","",-CUMPRINC($F$7/$F$9,$F$8*$F$9,$F$6,1,B410,0))</f>
        <v/>
      </c>
      <c r="H410" t="str">
        <f>IF(B410="","",-CUMIPMT($F$7/$F$9,$F$8*$F$9,$F$6,1,B410,0))</f>
        <v/>
      </c>
    </row>
    <row r="411" spans="2:8" x14ac:dyDescent="0.25">
      <c r="B411" t="str">
        <f>IF($B410&lt;$F$8*$F$9,B410+1,"")</f>
        <v/>
      </c>
      <c r="C411" s="4" t="str">
        <f>IF(B411="","",EDATE($F$10,12/$F$9*B411))</f>
        <v/>
      </c>
      <c r="D411" s="1" t="str">
        <f t="shared" si="6"/>
        <v/>
      </c>
      <c r="E411" s="1" t="str">
        <f>IF(B411="","",PPMT($F$7/$F$9,$B$18,$F$8*$F$9-B410,-D410))</f>
        <v/>
      </c>
      <c r="F411" s="1" t="str">
        <f>IF(B411="","",IPMT($F$7/$F$9,B411,$F$8*$F$9,-$F$6))</f>
        <v/>
      </c>
      <c r="G411" t="str">
        <f>IF(B411="","",-CUMPRINC($F$7/$F$9,$F$8*$F$9,$F$6,1,B411,0))</f>
        <v/>
      </c>
      <c r="H411" t="str">
        <f>IF(B411="","",-CUMIPMT($F$7/$F$9,$F$8*$F$9,$F$6,1,B411,0))</f>
        <v/>
      </c>
    </row>
    <row r="412" spans="2:8" x14ac:dyDescent="0.25">
      <c r="B412" t="str">
        <f>IF($B411&lt;$F$8*$F$9,B411+1,"")</f>
        <v/>
      </c>
      <c r="C412" s="4" t="str">
        <f>IF(B412="","",EDATE($F$10,12/$F$9*B412))</f>
        <v/>
      </c>
      <c r="D412" s="1" t="str">
        <f t="shared" si="6"/>
        <v/>
      </c>
      <c r="E412" s="1" t="str">
        <f>IF(B412="","",PPMT($F$7/$F$9,$B$18,$F$8*$F$9-B411,-D411))</f>
        <v/>
      </c>
      <c r="F412" s="1" t="str">
        <f>IF(B412="","",IPMT($F$7/$F$9,B412,$F$8*$F$9,-$F$6))</f>
        <v/>
      </c>
      <c r="G412" t="str">
        <f>IF(B412="","",-CUMPRINC($F$7/$F$9,$F$8*$F$9,$F$6,1,B412,0))</f>
        <v/>
      </c>
      <c r="H412" t="str">
        <f>IF(B412="","",-CUMIPMT($F$7/$F$9,$F$8*$F$9,$F$6,1,B412,0))</f>
        <v/>
      </c>
    </row>
    <row r="413" spans="2:8" x14ac:dyDescent="0.25">
      <c r="B413" t="str">
        <f>IF($B412&lt;$F$8*$F$9,B412+1,"")</f>
        <v/>
      </c>
      <c r="C413" s="4" t="str">
        <f>IF(B413="","",EDATE($F$10,12/$F$9*B413))</f>
        <v/>
      </c>
      <c r="D413" s="1" t="str">
        <f t="shared" si="6"/>
        <v/>
      </c>
      <c r="E413" s="1" t="str">
        <f>IF(B413="","",PPMT($F$7/$F$9,$B$18,$F$8*$F$9-B412,-D412))</f>
        <v/>
      </c>
      <c r="F413" s="1" t="str">
        <f>IF(B413="","",IPMT($F$7/$F$9,B413,$F$8*$F$9,-$F$6))</f>
        <v/>
      </c>
      <c r="G413" t="str">
        <f>IF(B413="","",-CUMPRINC($F$7/$F$9,$F$8*$F$9,$F$6,1,B413,0))</f>
        <v/>
      </c>
      <c r="H413" t="str">
        <f>IF(B413="","",-CUMIPMT($F$7/$F$9,$F$8*$F$9,$F$6,1,B413,0))</f>
        <v/>
      </c>
    </row>
    <row r="414" spans="2:8" x14ac:dyDescent="0.25">
      <c r="B414" t="str">
        <f>IF($B413&lt;$F$8*$F$9,B413+1,"")</f>
        <v/>
      </c>
      <c r="C414" s="4" t="str">
        <f>IF(B414="","",EDATE($F$10,12/$F$9*B414))</f>
        <v/>
      </c>
      <c r="D414" s="1" t="str">
        <f t="shared" si="6"/>
        <v/>
      </c>
      <c r="E414" s="1" t="str">
        <f>IF(B414="","",PPMT($F$7/$F$9,$B$18,$F$8*$F$9-B413,-D413))</f>
        <v/>
      </c>
      <c r="F414" s="1" t="str">
        <f>IF(B414="","",IPMT($F$7/$F$9,B414,$F$8*$F$9,-$F$6))</f>
        <v/>
      </c>
      <c r="G414" t="str">
        <f>IF(B414="","",-CUMPRINC($F$7/$F$9,$F$8*$F$9,$F$6,1,B414,0))</f>
        <v/>
      </c>
      <c r="H414" t="str">
        <f>IF(B414="","",-CUMIPMT($F$7/$F$9,$F$8*$F$9,$F$6,1,B414,0))</f>
        <v/>
      </c>
    </row>
    <row r="415" spans="2:8" x14ac:dyDescent="0.25">
      <c r="B415" t="str">
        <f>IF($B414&lt;$F$8*$F$9,B414+1,"")</f>
        <v/>
      </c>
      <c r="C415" s="4" t="str">
        <f>IF(B415="","",EDATE($F$10,12/$F$9*B415))</f>
        <v/>
      </c>
      <c r="D415" s="1" t="str">
        <f t="shared" si="6"/>
        <v/>
      </c>
      <c r="E415" s="1" t="str">
        <f>IF(B415="","",PPMT($F$7/$F$9,$B$18,$F$8*$F$9-B414,-D414))</f>
        <v/>
      </c>
      <c r="F415" s="1" t="str">
        <f>IF(B415="","",IPMT($F$7/$F$9,B415,$F$8*$F$9,-$F$6))</f>
        <v/>
      </c>
      <c r="G415" t="str">
        <f>IF(B415="","",-CUMPRINC($F$7/$F$9,$F$8*$F$9,$F$6,1,B415,0))</f>
        <v/>
      </c>
      <c r="H415" t="str">
        <f>IF(B415="","",-CUMIPMT($F$7/$F$9,$F$8*$F$9,$F$6,1,B415,0))</f>
        <v/>
      </c>
    </row>
    <row r="416" spans="2:8" x14ac:dyDescent="0.25">
      <c r="B416" t="str">
        <f>IF($B415&lt;$F$8*$F$9,B415+1,"")</f>
        <v/>
      </c>
      <c r="C416" s="4" t="str">
        <f>IF(B416="","",EDATE($F$10,12/$F$9*B416))</f>
        <v/>
      </c>
      <c r="D416" s="1" t="str">
        <f t="shared" si="6"/>
        <v/>
      </c>
      <c r="E416" s="1" t="str">
        <f>IF(B416="","",PPMT($F$7/$F$9,$B$18,$F$8*$F$9-B415,-D415))</f>
        <v/>
      </c>
      <c r="F416" s="1" t="str">
        <f>IF(B416="","",IPMT($F$7/$F$9,B416,$F$8*$F$9,-$F$6))</f>
        <v/>
      </c>
      <c r="G416" t="str">
        <f>IF(B416="","",-CUMPRINC($F$7/$F$9,$F$8*$F$9,$F$6,1,B416,0))</f>
        <v/>
      </c>
      <c r="H416" t="str">
        <f>IF(B416="","",-CUMIPMT($F$7/$F$9,$F$8*$F$9,$F$6,1,B416,0))</f>
        <v/>
      </c>
    </row>
    <row r="417" spans="2:8" x14ac:dyDescent="0.25">
      <c r="B417" t="str">
        <f>IF($B416&lt;$F$8*$F$9,B416+1,"")</f>
        <v/>
      </c>
      <c r="C417" s="4" t="str">
        <f>IF(B417="","",EDATE($F$10,12/$F$9*B417))</f>
        <v/>
      </c>
      <c r="D417" s="1" t="str">
        <f t="shared" si="6"/>
        <v/>
      </c>
      <c r="E417" s="1" t="str">
        <f>IF(B417="","",PPMT($F$7/$F$9,$B$18,$F$8*$F$9-B416,-D416))</f>
        <v/>
      </c>
      <c r="F417" s="1" t="str">
        <f>IF(B417="","",IPMT($F$7/$F$9,B417,$F$8*$F$9,-$F$6))</f>
        <v/>
      </c>
      <c r="G417" t="str">
        <f>IF(B417="","",-CUMPRINC($F$7/$F$9,$F$8*$F$9,$F$6,1,B417,0))</f>
        <v/>
      </c>
      <c r="H417" t="str">
        <f>IF(B417="","",-CUMIPMT($F$7/$F$9,$F$8*$F$9,$F$6,1,B417,0))</f>
        <v/>
      </c>
    </row>
    <row r="418" spans="2:8" x14ac:dyDescent="0.25">
      <c r="B418" t="str">
        <f>IF($B417&lt;$F$8*$F$9,B417+1,"")</f>
        <v/>
      </c>
      <c r="C418" s="4" t="str">
        <f>IF(B418="","",EDATE($F$10,12/$F$9*B418))</f>
        <v/>
      </c>
      <c r="D418" s="1" t="str">
        <f t="shared" si="6"/>
        <v/>
      </c>
      <c r="E418" s="1" t="str">
        <f>IF(B418="","",PPMT($F$7/$F$9,$B$18,$F$8*$F$9-B417,-D417))</f>
        <v/>
      </c>
      <c r="F418" s="1" t="str">
        <f>IF(B418="","",IPMT($F$7/$F$9,B418,$F$8*$F$9,-$F$6))</f>
        <v/>
      </c>
      <c r="G418" t="str">
        <f>IF(B418="","",-CUMPRINC($F$7/$F$9,$F$8*$F$9,$F$6,1,B418,0))</f>
        <v/>
      </c>
      <c r="H418" t="str">
        <f>IF(B418="","",-CUMIPMT($F$7/$F$9,$F$8*$F$9,$F$6,1,B418,0))</f>
        <v/>
      </c>
    </row>
    <row r="419" spans="2:8" x14ac:dyDescent="0.25">
      <c r="B419" t="str">
        <f>IF($B418&lt;$F$8*$F$9,B418+1,"")</f>
        <v/>
      </c>
      <c r="C419" s="4" t="str">
        <f>IF(B419="","",EDATE($F$10,12/$F$9*B419))</f>
        <v/>
      </c>
      <c r="D419" s="1" t="str">
        <f t="shared" si="6"/>
        <v/>
      </c>
      <c r="E419" s="1" t="str">
        <f>IF(B419="","",PPMT($F$7/$F$9,$B$18,$F$8*$F$9-B418,-D418))</f>
        <v/>
      </c>
      <c r="F419" s="1" t="str">
        <f>IF(B419="","",IPMT($F$7/$F$9,B419,$F$8*$F$9,-$F$6))</f>
        <v/>
      </c>
      <c r="G419" t="str">
        <f>IF(B419="","",-CUMPRINC($F$7/$F$9,$F$8*$F$9,$F$6,1,B419,0))</f>
        <v/>
      </c>
      <c r="H419" t="str">
        <f>IF(B419="","",-CUMIPMT($F$7/$F$9,$F$8*$F$9,$F$6,1,B419,0))</f>
        <v/>
      </c>
    </row>
    <row r="420" spans="2:8" x14ac:dyDescent="0.25">
      <c r="B420" t="str">
        <f>IF($B419&lt;$F$8*$F$9,B419+1,"")</f>
        <v/>
      </c>
      <c r="C420" s="4" t="str">
        <f>IF(B420="","",EDATE($F$10,12/$F$9*B420))</f>
        <v/>
      </c>
      <c r="D420" s="1" t="str">
        <f t="shared" si="6"/>
        <v/>
      </c>
      <c r="E420" s="1" t="str">
        <f>IF(B420="","",PPMT($F$7/$F$9,$B$18,$F$8*$F$9-B419,-D419))</f>
        <v/>
      </c>
      <c r="F420" s="1" t="str">
        <f>IF(B420="","",IPMT($F$7/$F$9,B420,$F$8*$F$9,-$F$6))</f>
        <v/>
      </c>
      <c r="G420" t="str">
        <f>IF(B420="","",-CUMPRINC($F$7/$F$9,$F$8*$F$9,$F$6,1,B420,0))</f>
        <v/>
      </c>
      <c r="H420" t="str">
        <f>IF(B420="","",-CUMIPMT($F$7/$F$9,$F$8*$F$9,$F$6,1,B420,0))</f>
        <v/>
      </c>
    </row>
    <row r="421" spans="2:8" x14ac:dyDescent="0.25">
      <c r="B421" t="str">
        <f>IF($B420&lt;$F$8*$F$9,B420+1,"")</f>
        <v/>
      </c>
      <c r="C421" s="4" t="str">
        <f>IF(B421="","",EDATE($F$10,12/$F$9*B421))</f>
        <v/>
      </c>
      <c r="D421" s="1" t="str">
        <f t="shared" si="6"/>
        <v/>
      </c>
      <c r="E421" s="1" t="str">
        <f>IF(B421="","",PPMT($F$7/$F$9,$B$18,$F$8*$F$9-B420,-D420))</f>
        <v/>
      </c>
      <c r="F421" s="1" t="str">
        <f>IF(B421="","",IPMT($F$7/$F$9,B421,$F$8*$F$9,-$F$6))</f>
        <v/>
      </c>
      <c r="G421" t="str">
        <f>IF(B421="","",-CUMPRINC($F$7/$F$9,$F$8*$F$9,$F$6,1,B421,0))</f>
        <v/>
      </c>
      <c r="H421" t="str">
        <f>IF(B421="","",-CUMIPMT($F$7/$F$9,$F$8*$F$9,$F$6,1,B421,0))</f>
        <v/>
      </c>
    </row>
    <row r="422" spans="2:8" x14ac:dyDescent="0.25">
      <c r="B422" t="str">
        <f>IF($B421&lt;$F$8*$F$9,B421+1,"")</f>
        <v/>
      </c>
      <c r="C422" s="4" t="str">
        <f>IF(B422="","",EDATE($F$10,12/$F$9*B422))</f>
        <v/>
      </c>
      <c r="D422" s="1" t="str">
        <f t="shared" si="6"/>
        <v/>
      </c>
      <c r="E422" s="1" t="str">
        <f>IF(B422="","",PPMT($F$7/$F$9,$B$18,$F$8*$F$9-B421,-D421))</f>
        <v/>
      </c>
      <c r="F422" s="1" t="str">
        <f>IF(B422="","",IPMT($F$7/$F$9,B422,$F$8*$F$9,-$F$6))</f>
        <v/>
      </c>
      <c r="G422" t="str">
        <f>IF(B422="","",-CUMPRINC($F$7/$F$9,$F$8*$F$9,$F$6,1,B422,0))</f>
        <v/>
      </c>
      <c r="H422" t="str">
        <f>IF(B422="","",-CUMIPMT($F$7/$F$9,$F$8*$F$9,$F$6,1,B422,0))</f>
        <v/>
      </c>
    </row>
    <row r="423" spans="2:8" x14ac:dyDescent="0.25">
      <c r="B423" t="str">
        <f>IF($B422&lt;$F$8*$F$9,B422+1,"")</f>
        <v/>
      </c>
      <c r="C423" s="4" t="str">
        <f>IF(B423="","",EDATE($F$10,12/$F$9*B423))</f>
        <v/>
      </c>
      <c r="D423" s="1" t="str">
        <f t="shared" si="6"/>
        <v/>
      </c>
      <c r="E423" s="1" t="str">
        <f>IF(B423="","",PPMT($F$7/$F$9,$B$18,$F$8*$F$9-B422,-D422))</f>
        <v/>
      </c>
      <c r="F423" s="1" t="str">
        <f>IF(B423="","",IPMT($F$7/$F$9,B423,$F$8*$F$9,-$F$6))</f>
        <v/>
      </c>
      <c r="G423" t="str">
        <f>IF(B423="","",-CUMPRINC($F$7/$F$9,$F$8*$F$9,$F$6,1,B423,0))</f>
        <v/>
      </c>
      <c r="H423" t="str">
        <f>IF(B423="","",-CUMIPMT($F$7/$F$9,$F$8*$F$9,$F$6,1,B423,0))</f>
        <v/>
      </c>
    </row>
    <row r="424" spans="2:8" x14ac:dyDescent="0.25">
      <c r="B424" t="str">
        <f>IF($B423&lt;$F$8*$F$9,B423+1,"")</f>
        <v/>
      </c>
      <c r="C424" s="4" t="str">
        <f>IF(B424="","",EDATE($F$10,12/$F$9*B424))</f>
        <v/>
      </c>
      <c r="D424" s="1" t="str">
        <f t="shared" si="6"/>
        <v/>
      </c>
      <c r="E424" s="1" t="str">
        <f>IF(B424="","",PPMT($F$7/$F$9,$B$18,$F$8*$F$9-B423,-D423))</f>
        <v/>
      </c>
      <c r="F424" s="1" t="str">
        <f>IF(B424="","",IPMT($F$7/$F$9,B424,$F$8*$F$9,-$F$6))</f>
        <v/>
      </c>
      <c r="G424" t="str">
        <f>IF(B424="","",-CUMPRINC($F$7/$F$9,$F$8*$F$9,$F$6,1,B424,0))</f>
        <v/>
      </c>
      <c r="H424" t="str">
        <f>IF(B424="","",-CUMIPMT($F$7/$F$9,$F$8*$F$9,$F$6,1,B424,0))</f>
        <v/>
      </c>
    </row>
    <row r="425" spans="2:8" x14ac:dyDescent="0.25">
      <c r="B425" t="str">
        <f>IF($B424&lt;$F$8*$F$9,B424+1,"")</f>
        <v/>
      </c>
      <c r="C425" s="4" t="str">
        <f>IF(B425="","",EDATE($F$10,12/$F$9*B425))</f>
        <v/>
      </c>
      <c r="D425" s="1" t="str">
        <f t="shared" si="6"/>
        <v/>
      </c>
      <c r="E425" s="1" t="str">
        <f>IF(B425="","",PPMT($F$7/$F$9,$B$18,$F$8*$F$9-B424,-D424))</f>
        <v/>
      </c>
      <c r="F425" s="1" t="str">
        <f>IF(B425="","",IPMT($F$7/$F$9,B425,$F$8*$F$9,-$F$6))</f>
        <v/>
      </c>
      <c r="G425" t="str">
        <f>IF(B425="","",-CUMPRINC($F$7/$F$9,$F$8*$F$9,$F$6,1,B425,0))</f>
        <v/>
      </c>
      <c r="H425" t="str">
        <f>IF(B425="","",-CUMIPMT($F$7/$F$9,$F$8*$F$9,$F$6,1,B425,0))</f>
        <v/>
      </c>
    </row>
    <row r="426" spans="2:8" x14ac:dyDescent="0.25">
      <c r="B426" t="str">
        <f>IF($B425&lt;$F$8*$F$9,B425+1,"")</f>
        <v/>
      </c>
      <c r="C426" s="4" t="str">
        <f>IF(B426="","",EDATE($F$10,12/$F$9*B426))</f>
        <v/>
      </c>
      <c r="D426" s="1" t="str">
        <f t="shared" si="6"/>
        <v/>
      </c>
      <c r="E426" s="1" t="str">
        <f>IF(B426="","",PPMT($F$7/$F$9,$B$18,$F$8*$F$9-B425,-D425))</f>
        <v/>
      </c>
      <c r="F426" s="1" t="str">
        <f>IF(B426="","",IPMT($F$7/$F$9,B426,$F$8*$F$9,-$F$6))</f>
        <v/>
      </c>
      <c r="G426" t="str">
        <f>IF(B426="","",-CUMPRINC($F$7/$F$9,$F$8*$F$9,$F$6,1,B426,0))</f>
        <v/>
      </c>
      <c r="H426" t="str">
        <f>IF(B426="","",-CUMIPMT($F$7/$F$9,$F$8*$F$9,$F$6,1,B426,0))</f>
        <v/>
      </c>
    </row>
    <row r="427" spans="2:8" x14ac:dyDescent="0.25">
      <c r="B427" t="str">
        <f>IF($B426&lt;$F$8*$F$9,B426+1,"")</f>
        <v/>
      </c>
      <c r="C427" s="4" t="str">
        <f>IF(B427="","",EDATE($F$10,12/$F$9*B427))</f>
        <v/>
      </c>
      <c r="D427" s="1" t="str">
        <f t="shared" si="6"/>
        <v/>
      </c>
      <c r="E427" s="1" t="str">
        <f>IF(B427="","",PPMT($F$7/$F$9,$B$18,$F$8*$F$9-B426,-D426))</f>
        <v/>
      </c>
      <c r="F427" s="1" t="str">
        <f>IF(B427="","",IPMT($F$7/$F$9,B427,$F$8*$F$9,-$F$6))</f>
        <v/>
      </c>
      <c r="G427" t="str">
        <f>IF(B427="","",-CUMPRINC($F$7/$F$9,$F$8*$F$9,$F$6,1,B427,0))</f>
        <v/>
      </c>
      <c r="H427" t="str">
        <f>IF(B427="","",-CUMIPMT($F$7/$F$9,$F$8*$F$9,$F$6,1,B427,0))</f>
        <v/>
      </c>
    </row>
    <row r="428" spans="2:8" x14ac:dyDescent="0.25">
      <c r="B428" t="str">
        <f>IF($B427&lt;$F$8*$F$9,B427+1,"")</f>
        <v/>
      </c>
      <c r="C428" s="4" t="str">
        <f>IF(B428="","",EDATE($F$10,12/$F$9*B428))</f>
        <v/>
      </c>
      <c r="D428" s="1" t="str">
        <f t="shared" si="6"/>
        <v/>
      </c>
      <c r="E428" s="1" t="str">
        <f>IF(B428="","",PPMT($F$7/$F$9,$B$18,$F$8*$F$9-B427,-D427))</f>
        <v/>
      </c>
      <c r="F428" s="1" t="str">
        <f>IF(B428="","",IPMT($F$7/$F$9,B428,$F$8*$F$9,-$F$6))</f>
        <v/>
      </c>
      <c r="G428" t="str">
        <f>IF(B428="","",-CUMPRINC($F$7/$F$9,$F$8*$F$9,$F$6,1,B428,0))</f>
        <v/>
      </c>
      <c r="H428" t="str">
        <f>IF(B428="","",-CUMIPMT($F$7/$F$9,$F$8*$F$9,$F$6,1,B428,0))</f>
        <v/>
      </c>
    </row>
    <row r="429" spans="2:8" x14ac:dyDescent="0.25">
      <c r="B429" t="str">
        <f>IF($B428&lt;$F$8*$F$9,B428+1,"")</f>
        <v/>
      </c>
      <c r="C429" s="4" t="str">
        <f>IF(B429="","",EDATE($F$10,12/$F$9*B429))</f>
        <v/>
      </c>
      <c r="D429" s="1" t="str">
        <f t="shared" si="6"/>
        <v/>
      </c>
      <c r="E429" s="1" t="str">
        <f>IF(B429="","",PPMT($F$7/$F$9,$B$18,$F$8*$F$9-B428,-D428))</f>
        <v/>
      </c>
      <c r="F429" s="1" t="str">
        <f>IF(B429="","",IPMT($F$7/$F$9,B429,$F$8*$F$9,-$F$6))</f>
        <v/>
      </c>
      <c r="G429" t="str">
        <f>IF(B429="","",-CUMPRINC($F$7/$F$9,$F$8*$F$9,$F$6,1,B429,0))</f>
        <v/>
      </c>
      <c r="H429" t="str">
        <f>IF(B429="","",-CUMIPMT($F$7/$F$9,$F$8*$F$9,$F$6,1,B429,0))</f>
        <v/>
      </c>
    </row>
    <row r="430" spans="2:8" x14ac:dyDescent="0.25">
      <c r="B430" t="str">
        <f>IF($B429&lt;$F$8*$F$9,B429+1,"")</f>
        <v/>
      </c>
      <c r="C430" s="4" t="str">
        <f>IF(B430="","",EDATE($F$10,12/$F$9*B430))</f>
        <v/>
      </c>
      <c r="D430" s="1" t="str">
        <f t="shared" si="6"/>
        <v/>
      </c>
      <c r="E430" s="1" t="str">
        <f>IF(B430="","",PPMT($F$7/$F$9,$B$18,$F$8*$F$9-B429,-D429))</f>
        <v/>
      </c>
      <c r="F430" s="1" t="str">
        <f>IF(B430="","",IPMT($F$7/$F$9,B430,$F$8*$F$9,-$F$6))</f>
        <v/>
      </c>
      <c r="G430" t="str">
        <f>IF(B430="","",-CUMPRINC($F$7/$F$9,$F$8*$F$9,$F$6,1,B430,0))</f>
        <v/>
      </c>
      <c r="H430" t="str">
        <f>IF(B430="","",-CUMIPMT($F$7/$F$9,$F$8*$F$9,$F$6,1,B430,0))</f>
        <v/>
      </c>
    </row>
    <row r="431" spans="2:8" x14ac:dyDescent="0.25">
      <c r="B431" t="str">
        <f>IF($B430&lt;$F$8*$F$9,B430+1,"")</f>
        <v/>
      </c>
      <c r="C431" s="4" t="str">
        <f>IF(B431="","",EDATE($F$10,12/$F$9*B431))</f>
        <v/>
      </c>
      <c r="D431" s="1" t="str">
        <f t="shared" si="6"/>
        <v/>
      </c>
      <c r="E431" s="1" t="str">
        <f>IF(B431="","",PPMT($F$7/$F$9,$B$18,$F$8*$F$9-B430,-D430))</f>
        <v/>
      </c>
      <c r="F431" s="1" t="str">
        <f>IF(B431="","",IPMT($F$7/$F$9,B431,$F$8*$F$9,-$F$6))</f>
        <v/>
      </c>
      <c r="G431" t="str">
        <f>IF(B431="","",-CUMPRINC($F$7/$F$9,$F$8*$F$9,$F$6,1,B431,0))</f>
        <v/>
      </c>
      <c r="H431" t="str">
        <f>IF(B431="","",-CUMIPMT($F$7/$F$9,$F$8*$F$9,$F$6,1,B431,0))</f>
        <v/>
      </c>
    </row>
    <row r="432" spans="2:8" x14ac:dyDescent="0.25">
      <c r="B432" t="str">
        <f>IF($B431&lt;$F$8*$F$9,B431+1,"")</f>
        <v/>
      </c>
      <c r="C432" s="4" t="str">
        <f>IF(B432="","",EDATE($F$10,12/$F$9*B432))</f>
        <v/>
      </c>
      <c r="D432" s="1" t="str">
        <f t="shared" si="6"/>
        <v/>
      </c>
      <c r="E432" s="1" t="str">
        <f>IF(B432="","",PPMT($F$7/$F$9,$B$18,$F$8*$F$9-B431,-D431))</f>
        <v/>
      </c>
      <c r="F432" s="1" t="str">
        <f>IF(B432="","",IPMT($F$7/$F$9,B432,$F$8*$F$9,-$F$6))</f>
        <v/>
      </c>
      <c r="G432" t="str">
        <f>IF(B432="","",-CUMPRINC($F$7/$F$9,$F$8*$F$9,$F$6,1,B432,0))</f>
        <v/>
      </c>
      <c r="H432" t="str">
        <f>IF(B432="","",-CUMIPMT($F$7/$F$9,$F$8*$F$9,$F$6,1,B432,0))</f>
        <v/>
      </c>
    </row>
    <row r="433" spans="2:8" x14ac:dyDescent="0.25">
      <c r="B433" t="str">
        <f>IF($B432&lt;$F$8*$F$9,B432+1,"")</f>
        <v/>
      </c>
      <c r="C433" s="4" t="str">
        <f>IF(B433="","",EDATE($F$10,12/$F$9*B433))</f>
        <v/>
      </c>
      <c r="D433" s="1" t="str">
        <f t="shared" si="6"/>
        <v/>
      </c>
      <c r="E433" s="1" t="str">
        <f>IF(B433="","",PPMT($F$7/$F$9,$B$18,$F$8*$F$9-B432,-D432))</f>
        <v/>
      </c>
      <c r="F433" s="1" t="str">
        <f>IF(B433="","",IPMT($F$7/$F$9,B433,$F$8*$F$9,-$F$6))</f>
        <v/>
      </c>
      <c r="G433" t="str">
        <f>IF(B433="","",-CUMPRINC($F$7/$F$9,$F$8*$F$9,$F$6,1,B433,0))</f>
        <v/>
      </c>
      <c r="H433" t="str">
        <f>IF(B433="","",-CUMIPMT($F$7/$F$9,$F$8*$F$9,$F$6,1,B433,0))</f>
        <v/>
      </c>
    </row>
    <row r="434" spans="2:8" x14ac:dyDescent="0.25">
      <c r="B434" t="str">
        <f>IF($B433&lt;$F$8*$F$9,B433+1,"")</f>
        <v/>
      </c>
      <c r="C434" s="4" t="str">
        <f>IF(B434="","",EDATE($F$10,12/$F$9*B434))</f>
        <v/>
      </c>
      <c r="D434" s="1" t="str">
        <f t="shared" si="6"/>
        <v/>
      </c>
      <c r="E434" s="1" t="str">
        <f>IF(B434="","",PPMT($F$7/$F$9,$B$18,$F$8*$F$9-B433,-D433))</f>
        <v/>
      </c>
      <c r="F434" s="1" t="str">
        <f>IF(B434="","",IPMT($F$7/$F$9,B434,$F$8*$F$9,-$F$6))</f>
        <v/>
      </c>
      <c r="G434" t="str">
        <f>IF(B434="","",-CUMPRINC($F$7/$F$9,$F$8*$F$9,$F$6,1,B434,0))</f>
        <v/>
      </c>
      <c r="H434" t="str">
        <f>IF(B434="","",-CUMIPMT($F$7/$F$9,$F$8*$F$9,$F$6,1,B434,0))</f>
        <v/>
      </c>
    </row>
    <row r="435" spans="2:8" x14ac:dyDescent="0.25">
      <c r="B435" t="str">
        <f>IF($B434&lt;$F$8*$F$9,B434+1,"")</f>
        <v/>
      </c>
      <c r="C435" s="4" t="str">
        <f>IF(B435="","",EDATE($F$10,12/$F$9*B435))</f>
        <v/>
      </c>
      <c r="D435" s="1" t="str">
        <f t="shared" si="6"/>
        <v/>
      </c>
      <c r="E435" s="1" t="str">
        <f>IF(B435="","",PPMT($F$7/$F$9,$B$18,$F$8*$F$9-B434,-D434))</f>
        <v/>
      </c>
      <c r="F435" s="1" t="str">
        <f>IF(B435="","",IPMT($F$7/$F$9,B435,$F$8*$F$9,-$F$6))</f>
        <v/>
      </c>
      <c r="G435" t="str">
        <f>IF(B435="","",-CUMPRINC($F$7/$F$9,$F$8*$F$9,$F$6,1,B435,0))</f>
        <v/>
      </c>
      <c r="H435" t="str">
        <f>IF(B435="","",-CUMIPMT($F$7/$F$9,$F$8*$F$9,$F$6,1,B435,0))</f>
        <v/>
      </c>
    </row>
    <row r="436" spans="2:8" x14ac:dyDescent="0.25">
      <c r="B436" t="str">
        <f>IF($B435&lt;$F$8*$F$9,B435+1,"")</f>
        <v/>
      </c>
      <c r="C436" s="4" t="str">
        <f>IF(B436="","",EDATE($F$10,12/$F$9*B436))</f>
        <v/>
      </c>
      <c r="D436" s="1" t="str">
        <f t="shared" si="6"/>
        <v/>
      </c>
      <c r="E436" s="1" t="str">
        <f>IF(B436="","",PPMT($F$7/$F$9,$B$18,$F$8*$F$9-B435,-D435))</f>
        <v/>
      </c>
      <c r="F436" s="1" t="str">
        <f>IF(B436="","",IPMT($F$7/$F$9,B436,$F$8*$F$9,-$F$6))</f>
        <v/>
      </c>
      <c r="G436" t="str">
        <f>IF(B436="","",-CUMPRINC($F$7/$F$9,$F$8*$F$9,$F$6,1,B436,0))</f>
        <v/>
      </c>
      <c r="H436" t="str">
        <f>IF(B436="","",-CUMIPMT($F$7/$F$9,$F$8*$F$9,$F$6,1,B436,0))</f>
        <v/>
      </c>
    </row>
    <row r="437" spans="2:8" x14ac:dyDescent="0.25">
      <c r="B437" t="str">
        <f>IF($B436&lt;$F$8*$F$9,B436+1,"")</f>
        <v/>
      </c>
      <c r="C437" s="4" t="str">
        <f>IF(B437="","",EDATE($F$10,12/$F$9*B437))</f>
        <v/>
      </c>
      <c r="D437" s="1" t="str">
        <f t="shared" si="6"/>
        <v/>
      </c>
      <c r="E437" s="1" t="str">
        <f>IF(B437="","",PPMT($F$7/$F$9,$B$18,$F$8*$F$9-B436,-D436))</f>
        <v/>
      </c>
      <c r="F437" s="1" t="str">
        <f>IF(B437="","",IPMT($F$7/$F$9,B437,$F$8*$F$9,-$F$6))</f>
        <v/>
      </c>
      <c r="G437" t="str">
        <f>IF(B437="","",-CUMPRINC($F$7/$F$9,$F$8*$F$9,$F$6,1,B437,0))</f>
        <v/>
      </c>
      <c r="H437" t="str">
        <f>IF(B437="","",-CUMIPMT($F$7/$F$9,$F$8*$F$9,$F$6,1,B437,0))</f>
        <v/>
      </c>
    </row>
    <row r="438" spans="2:8" x14ac:dyDescent="0.25">
      <c r="B438" t="str">
        <f>IF($B437&lt;$F$8*$F$9,B437+1,"")</f>
        <v/>
      </c>
      <c r="C438" s="4" t="str">
        <f>IF(B438="","",EDATE($F$10,12/$F$9*B438))</f>
        <v/>
      </c>
      <c r="D438" s="1" t="str">
        <f t="shared" si="6"/>
        <v/>
      </c>
      <c r="E438" s="1" t="str">
        <f>IF(B438="","",PPMT($F$7/$F$9,$B$18,$F$8*$F$9-B437,-D437))</f>
        <v/>
      </c>
      <c r="F438" s="1" t="str">
        <f>IF(B438="","",IPMT($F$7/$F$9,B438,$F$8*$F$9,-$F$6))</f>
        <v/>
      </c>
      <c r="G438" t="str">
        <f>IF(B438="","",-CUMPRINC($F$7/$F$9,$F$8*$F$9,$F$6,1,B438,0))</f>
        <v/>
      </c>
      <c r="H438" t="str">
        <f>IF(B438="","",-CUMIPMT($F$7/$F$9,$F$8*$F$9,$F$6,1,B438,0))</f>
        <v/>
      </c>
    </row>
    <row r="439" spans="2:8" x14ac:dyDescent="0.25">
      <c r="B439" t="str">
        <f>IF($B438&lt;$F$8*$F$9,B438+1,"")</f>
        <v/>
      </c>
      <c r="C439" s="4" t="str">
        <f>IF(B439="","",EDATE($F$10,12/$F$9*B439))</f>
        <v/>
      </c>
      <c r="D439" s="1" t="str">
        <f t="shared" si="6"/>
        <v/>
      </c>
      <c r="E439" s="1" t="str">
        <f>IF(B439="","",PPMT($F$7/$F$9,$B$18,$F$8*$F$9-B438,-D438))</f>
        <v/>
      </c>
      <c r="F439" s="1" t="str">
        <f>IF(B439="","",IPMT($F$7/$F$9,B439,$F$8*$F$9,-$F$6))</f>
        <v/>
      </c>
      <c r="G439" t="str">
        <f>IF(B439="","",-CUMPRINC($F$7/$F$9,$F$8*$F$9,$F$6,1,B439,0))</f>
        <v/>
      </c>
      <c r="H439" t="str">
        <f>IF(B439="","",-CUMIPMT($F$7/$F$9,$F$8*$F$9,$F$6,1,B439,0))</f>
        <v/>
      </c>
    </row>
    <row r="440" spans="2:8" x14ac:dyDescent="0.25">
      <c r="B440" t="str">
        <f>IF($B439&lt;$F$8*$F$9,B439+1,"")</f>
        <v/>
      </c>
      <c r="C440" s="4" t="str">
        <f>IF(B440="","",EDATE($F$10,12/$F$9*B440))</f>
        <v/>
      </c>
      <c r="D440" s="1" t="str">
        <f t="shared" si="6"/>
        <v/>
      </c>
      <c r="E440" s="1" t="str">
        <f>IF(B440="","",PPMT($F$7/$F$9,$B$18,$F$8*$F$9-B439,-D439))</f>
        <v/>
      </c>
      <c r="F440" s="1" t="str">
        <f>IF(B440="","",IPMT($F$7/$F$9,B440,$F$8*$F$9,-$F$6))</f>
        <v/>
      </c>
      <c r="G440" t="str">
        <f>IF(B440="","",-CUMPRINC($F$7/$F$9,$F$8*$F$9,$F$6,1,B440,0))</f>
        <v/>
      </c>
      <c r="H440" t="str">
        <f>IF(B440="","",-CUMIPMT($F$7/$F$9,$F$8*$F$9,$F$6,1,B440,0))</f>
        <v/>
      </c>
    </row>
    <row r="441" spans="2:8" x14ac:dyDescent="0.25">
      <c r="B441" t="str">
        <f>IF($B440&lt;$F$8*$F$9,B440+1,"")</f>
        <v/>
      </c>
      <c r="C441" s="4" t="str">
        <f>IF(B441="","",EDATE($F$10,12/$F$9*B441))</f>
        <v/>
      </c>
      <c r="D441" s="1" t="str">
        <f t="shared" si="6"/>
        <v/>
      </c>
      <c r="E441" s="1" t="str">
        <f>IF(B441="","",PPMT($F$7/$F$9,$B$18,$F$8*$F$9-B440,-D440))</f>
        <v/>
      </c>
      <c r="F441" s="1" t="str">
        <f>IF(B441="","",IPMT($F$7/$F$9,B441,$F$8*$F$9,-$F$6))</f>
        <v/>
      </c>
      <c r="G441" t="str">
        <f>IF(B441="","",-CUMPRINC($F$7/$F$9,$F$8*$F$9,$F$6,1,B441,0))</f>
        <v/>
      </c>
      <c r="H441" t="str">
        <f>IF(B441="","",-CUMIPMT($F$7/$F$9,$F$8*$F$9,$F$6,1,B441,0))</f>
        <v/>
      </c>
    </row>
    <row r="442" spans="2:8" x14ac:dyDescent="0.25">
      <c r="B442" t="str">
        <f>IF($B441&lt;$F$8*$F$9,B441+1,"")</f>
        <v/>
      </c>
      <c r="C442" s="4" t="str">
        <f>IF(B442="","",EDATE($F$10,12/$F$9*B442))</f>
        <v/>
      </c>
      <c r="D442" s="1" t="str">
        <f t="shared" si="6"/>
        <v/>
      </c>
      <c r="E442" s="1" t="str">
        <f>IF(B442="","",PPMT($F$7/$F$9,$B$18,$F$8*$F$9-B441,-D441))</f>
        <v/>
      </c>
      <c r="F442" s="1" t="str">
        <f>IF(B442="","",IPMT($F$7/$F$9,B442,$F$8*$F$9,-$F$6))</f>
        <v/>
      </c>
      <c r="G442" t="str">
        <f>IF(B442="","",-CUMPRINC($F$7/$F$9,$F$8*$F$9,$F$6,1,B442,0))</f>
        <v/>
      </c>
      <c r="H442" t="str">
        <f>IF(B442="","",-CUMIPMT($F$7/$F$9,$F$8*$F$9,$F$6,1,B442,0))</f>
        <v/>
      </c>
    </row>
    <row r="443" spans="2:8" x14ac:dyDescent="0.25">
      <c r="B443" t="str">
        <f>IF($B442&lt;$F$8*$F$9,B442+1,"")</f>
        <v/>
      </c>
      <c r="C443" s="4" t="str">
        <f>IF(B443="","",EDATE($F$10,12/$F$9*B443))</f>
        <v/>
      </c>
      <c r="D443" s="1" t="str">
        <f t="shared" si="6"/>
        <v/>
      </c>
      <c r="E443" s="1" t="str">
        <f>IF(B443="","",PPMT($F$7/$F$9,$B$18,$F$8*$F$9-B442,-D442))</f>
        <v/>
      </c>
      <c r="F443" s="1" t="str">
        <f>IF(B443="","",IPMT($F$7/$F$9,B443,$F$8*$F$9,-$F$6))</f>
        <v/>
      </c>
      <c r="G443" t="str">
        <f>IF(B443="","",-CUMPRINC($F$7/$F$9,$F$8*$F$9,$F$6,1,B443,0))</f>
        <v/>
      </c>
      <c r="H443" t="str">
        <f>IF(B443="","",-CUMIPMT($F$7/$F$9,$F$8*$F$9,$F$6,1,B443,0))</f>
        <v/>
      </c>
    </row>
    <row r="444" spans="2:8" x14ac:dyDescent="0.25">
      <c r="B444" t="str">
        <f>IF($B443&lt;$F$8*$F$9,B443+1,"")</f>
        <v/>
      </c>
      <c r="C444" s="4" t="str">
        <f>IF(B444="","",EDATE($F$10,12/$F$9*B444))</f>
        <v/>
      </c>
      <c r="D444" s="1" t="str">
        <f t="shared" si="6"/>
        <v/>
      </c>
      <c r="E444" s="1" t="str">
        <f>IF(B444="","",PPMT($F$7/$F$9,$B$18,$F$8*$F$9-B443,-D443))</f>
        <v/>
      </c>
      <c r="F444" s="1" t="str">
        <f>IF(B444="","",IPMT($F$7/$F$9,B444,$F$8*$F$9,-$F$6))</f>
        <v/>
      </c>
      <c r="G444" t="str">
        <f>IF(B444="","",-CUMPRINC($F$7/$F$9,$F$8*$F$9,$F$6,1,B444,0))</f>
        <v/>
      </c>
      <c r="H444" t="str">
        <f>IF(B444="","",-CUMIPMT($F$7/$F$9,$F$8*$F$9,$F$6,1,B444,0))</f>
        <v/>
      </c>
    </row>
    <row r="445" spans="2:8" x14ac:dyDescent="0.25">
      <c r="B445" t="str">
        <f>IF($B444&lt;$F$8*$F$9,B444+1,"")</f>
        <v/>
      </c>
      <c r="C445" s="4" t="str">
        <f>IF(B445="","",EDATE($F$10,12/$F$9*B445))</f>
        <v/>
      </c>
      <c r="D445" s="1" t="str">
        <f t="shared" si="6"/>
        <v/>
      </c>
      <c r="E445" s="1" t="str">
        <f>IF(B445="","",PPMT($F$7/$F$9,$B$18,$F$8*$F$9-B444,-D444))</f>
        <v/>
      </c>
      <c r="F445" s="1" t="str">
        <f>IF(B445="","",IPMT($F$7/$F$9,B445,$F$8*$F$9,-$F$6))</f>
        <v/>
      </c>
      <c r="G445" t="str">
        <f>IF(B445="","",-CUMPRINC($F$7/$F$9,$F$8*$F$9,$F$6,1,B445,0))</f>
        <v/>
      </c>
      <c r="H445" t="str">
        <f>IF(B445="","",-CUMIPMT($F$7/$F$9,$F$8*$F$9,$F$6,1,B445,0))</f>
        <v/>
      </c>
    </row>
    <row r="446" spans="2:8" x14ac:dyDescent="0.25">
      <c r="B446" t="str">
        <f>IF($B445&lt;$F$8*$F$9,B445+1,"")</f>
        <v/>
      </c>
      <c r="C446" s="4" t="str">
        <f>IF(B446="","",EDATE($F$10,12/$F$9*B446))</f>
        <v/>
      </c>
      <c r="D446" s="1" t="str">
        <f t="shared" si="6"/>
        <v/>
      </c>
      <c r="E446" s="1" t="str">
        <f>IF(B446="","",PPMT($F$7/$F$9,$B$18,$F$8*$F$9-B445,-D445))</f>
        <v/>
      </c>
      <c r="F446" s="1" t="str">
        <f>IF(B446="","",IPMT($F$7/$F$9,B446,$F$8*$F$9,-$F$6))</f>
        <v/>
      </c>
      <c r="G446" t="str">
        <f>IF(B446="","",-CUMPRINC($F$7/$F$9,$F$8*$F$9,$F$6,1,B446,0))</f>
        <v/>
      </c>
      <c r="H446" t="str">
        <f>IF(B446="","",-CUMIPMT($F$7/$F$9,$F$8*$F$9,$F$6,1,B446,0))</f>
        <v/>
      </c>
    </row>
    <row r="447" spans="2:8" x14ac:dyDescent="0.25">
      <c r="B447" t="str">
        <f>IF($B446&lt;$F$8*$F$9,B446+1,"")</f>
        <v/>
      </c>
      <c r="C447" s="4" t="str">
        <f>IF(B447="","",EDATE($F$10,12/$F$9*B447))</f>
        <v/>
      </c>
      <c r="D447" s="1" t="str">
        <f t="shared" si="6"/>
        <v/>
      </c>
      <c r="E447" s="1" t="str">
        <f>IF(B447="","",PPMT($F$7/$F$9,$B$18,$F$8*$F$9-B446,-D446))</f>
        <v/>
      </c>
      <c r="F447" s="1" t="str">
        <f>IF(B447="","",IPMT($F$7/$F$9,B447,$F$8*$F$9,-$F$6))</f>
        <v/>
      </c>
      <c r="G447" t="str">
        <f>IF(B447="","",-CUMPRINC($F$7/$F$9,$F$8*$F$9,$F$6,1,B447,0))</f>
        <v/>
      </c>
      <c r="H447" t="str">
        <f>IF(B447="","",-CUMIPMT($F$7/$F$9,$F$8*$F$9,$F$6,1,B447,0))</f>
        <v/>
      </c>
    </row>
    <row r="448" spans="2:8" x14ac:dyDescent="0.25">
      <c r="B448" t="str">
        <f>IF($B447&lt;$F$8*$F$9,B447+1,"")</f>
        <v/>
      </c>
      <c r="C448" s="4" t="str">
        <f>IF(B448="","",EDATE($F$10,12/$F$9*B448))</f>
        <v/>
      </c>
      <c r="D448" s="1" t="str">
        <f t="shared" si="6"/>
        <v/>
      </c>
      <c r="E448" s="1" t="str">
        <f>IF(B448="","",PPMT($F$7/$F$9,$B$18,$F$8*$F$9-B447,-D447))</f>
        <v/>
      </c>
      <c r="F448" s="1" t="str">
        <f>IF(B448="","",IPMT($F$7/$F$9,B448,$F$8*$F$9,-$F$6))</f>
        <v/>
      </c>
      <c r="G448" t="str">
        <f>IF(B448="","",-CUMPRINC($F$7/$F$9,$F$8*$F$9,$F$6,1,B448,0))</f>
        <v/>
      </c>
      <c r="H448" t="str">
        <f>IF(B448="","",-CUMIPMT($F$7/$F$9,$F$8*$F$9,$F$6,1,B448,0))</f>
        <v/>
      </c>
    </row>
    <row r="449" spans="2:8" x14ac:dyDescent="0.25">
      <c r="B449" t="str">
        <f>IF($B448&lt;$F$8*$F$9,B448+1,"")</f>
        <v/>
      </c>
      <c r="C449" s="4" t="str">
        <f>IF(B449="","",EDATE($F$10,12/$F$9*B449))</f>
        <v/>
      </c>
      <c r="D449" s="1" t="str">
        <f t="shared" si="6"/>
        <v/>
      </c>
      <c r="E449" s="1" t="str">
        <f>IF(B449="","",PPMT($F$7/$F$9,$B$18,$F$8*$F$9-B448,-D448))</f>
        <v/>
      </c>
      <c r="F449" s="1" t="str">
        <f>IF(B449="","",IPMT($F$7/$F$9,B449,$F$8*$F$9,-$F$6))</f>
        <v/>
      </c>
      <c r="G449" t="str">
        <f>IF(B449="","",-CUMPRINC($F$7/$F$9,$F$8*$F$9,$F$6,1,B449,0))</f>
        <v/>
      </c>
      <c r="H449" t="str">
        <f>IF(B449="","",-CUMIPMT($F$7/$F$9,$F$8*$F$9,$F$6,1,B449,0))</f>
        <v/>
      </c>
    </row>
    <row r="450" spans="2:8" x14ac:dyDescent="0.25">
      <c r="B450" t="str">
        <f>IF($B449&lt;$F$8*$F$9,B449+1,"")</f>
        <v/>
      </c>
      <c r="C450" s="4" t="str">
        <f>IF(B450="","",EDATE($F$10,12/$F$9*B450))</f>
        <v/>
      </c>
      <c r="D450" s="1" t="str">
        <f t="shared" si="6"/>
        <v/>
      </c>
      <c r="E450" s="1" t="str">
        <f>IF(B450="","",PPMT($F$7/$F$9,$B$18,$F$8*$F$9-B449,-D449))</f>
        <v/>
      </c>
      <c r="F450" s="1" t="str">
        <f>IF(B450="","",IPMT($F$7/$F$9,B450,$F$8*$F$9,-$F$6))</f>
        <v/>
      </c>
      <c r="G450" t="str">
        <f>IF(B450="","",-CUMPRINC($F$7/$F$9,$F$8*$F$9,$F$6,1,B450,0))</f>
        <v/>
      </c>
      <c r="H450" t="str">
        <f>IF(B450="","",-CUMIPMT($F$7/$F$9,$F$8*$F$9,$F$6,1,B450,0))</f>
        <v/>
      </c>
    </row>
    <row r="451" spans="2:8" x14ac:dyDescent="0.25">
      <c r="B451" t="str">
        <f>IF($B450&lt;$F$8*$F$9,B450+1,"")</f>
        <v/>
      </c>
      <c r="C451" s="4" t="str">
        <f>IF(B451="","",EDATE($F$10,12/$F$9*B451))</f>
        <v/>
      </c>
      <c r="D451" s="1" t="str">
        <f t="shared" si="6"/>
        <v/>
      </c>
      <c r="E451" s="1" t="str">
        <f>IF(B451="","",PPMT($F$7/$F$9,$B$18,$F$8*$F$9-B450,-D450))</f>
        <v/>
      </c>
      <c r="F451" s="1" t="str">
        <f>IF(B451="","",IPMT($F$7/$F$9,B451,$F$8*$F$9,-$F$6))</f>
        <v/>
      </c>
      <c r="G451" t="str">
        <f>IF(B451="","",-CUMPRINC($F$7/$F$9,$F$8*$F$9,$F$6,1,B451,0))</f>
        <v/>
      </c>
      <c r="H451" t="str">
        <f>IF(B451="","",-CUMIPMT($F$7/$F$9,$F$8*$F$9,$F$6,1,B451,0))</f>
        <v/>
      </c>
    </row>
    <row r="452" spans="2:8" x14ac:dyDescent="0.25">
      <c r="B452" t="str">
        <f>IF($B451&lt;$F$8*$F$9,B451+1,"")</f>
        <v/>
      </c>
      <c r="C452" s="4" t="str">
        <f>IF(B452="","",EDATE($F$10,12/$F$9*B452))</f>
        <v/>
      </c>
      <c r="D452" s="1" t="str">
        <f t="shared" si="6"/>
        <v/>
      </c>
      <c r="E452" s="1" t="str">
        <f>IF(B452="","",PPMT($F$7/$F$9,$B$18,$F$8*$F$9-B451,-D451))</f>
        <v/>
      </c>
      <c r="F452" s="1" t="str">
        <f>IF(B452="","",IPMT($F$7/$F$9,B452,$F$8*$F$9,-$F$6))</f>
        <v/>
      </c>
      <c r="G452" t="str">
        <f>IF(B452="","",-CUMPRINC($F$7/$F$9,$F$8*$F$9,$F$6,1,B452,0))</f>
        <v/>
      </c>
      <c r="H452" t="str">
        <f>IF(B452="","",-CUMIPMT($F$7/$F$9,$F$8*$F$9,$F$6,1,B452,0))</f>
        <v/>
      </c>
    </row>
    <row r="453" spans="2:8" x14ac:dyDescent="0.25">
      <c r="B453" t="str">
        <f>IF($B452&lt;$F$8*$F$9,B452+1,"")</f>
        <v/>
      </c>
      <c r="C453" s="4" t="str">
        <f>IF(B453="","",EDATE($F$10,12/$F$9*B453))</f>
        <v/>
      </c>
      <c r="D453" s="1" t="str">
        <f t="shared" si="6"/>
        <v/>
      </c>
      <c r="E453" s="1" t="str">
        <f>IF(B453="","",PPMT($F$7/$F$9,$B$18,$F$8*$F$9-B452,-D452))</f>
        <v/>
      </c>
      <c r="F453" s="1" t="str">
        <f>IF(B453="","",IPMT($F$7/$F$9,B453,$F$8*$F$9,-$F$6))</f>
        <v/>
      </c>
      <c r="G453" t="str">
        <f>IF(B453="","",-CUMPRINC($F$7/$F$9,$F$8*$F$9,$F$6,1,B453,0))</f>
        <v/>
      </c>
      <c r="H453" t="str">
        <f>IF(B453="","",-CUMIPMT($F$7/$F$9,$F$8*$F$9,$F$6,1,B453,0))</f>
        <v/>
      </c>
    </row>
    <row r="454" spans="2:8" x14ac:dyDescent="0.25">
      <c r="B454" t="str">
        <f>IF($B453&lt;$F$8*$F$9,B453+1,"")</f>
        <v/>
      </c>
      <c r="C454" s="4" t="str">
        <f>IF(B454="","",EDATE($F$10,12/$F$9*B454))</f>
        <v/>
      </c>
      <c r="D454" s="1" t="str">
        <f t="shared" si="6"/>
        <v/>
      </c>
      <c r="E454" s="1" t="str">
        <f>IF(B454="","",PPMT($F$7/$F$9,$B$18,$F$8*$F$9-B453,-D453))</f>
        <v/>
      </c>
      <c r="F454" s="1" t="str">
        <f>IF(B454="","",IPMT($F$7/$F$9,B454,$F$8*$F$9,-$F$6))</f>
        <v/>
      </c>
      <c r="G454" t="str">
        <f>IF(B454="","",-CUMPRINC($F$7/$F$9,$F$8*$F$9,$F$6,1,B454,0))</f>
        <v/>
      </c>
      <c r="H454" t="str">
        <f>IF(B454="","",-CUMIPMT($F$7/$F$9,$F$8*$F$9,$F$6,1,B454,0))</f>
        <v/>
      </c>
    </row>
    <row r="455" spans="2:8" x14ac:dyDescent="0.25">
      <c r="B455" t="str">
        <f>IF($B454&lt;$F$8*$F$9,B454+1,"")</f>
        <v/>
      </c>
      <c r="C455" s="4" t="str">
        <f>IF(B455="","",EDATE($F$10,12/$F$9*B455))</f>
        <v/>
      </c>
      <c r="D455" s="1" t="str">
        <f t="shared" si="6"/>
        <v/>
      </c>
      <c r="E455" s="1" t="str">
        <f>IF(B455="","",PPMT($F$7/$F$9,$B$18,$F$8*$F$9-B454,-D454))</f>
        <v/>
      </c>
      <c r="F455" s="1" t="str">
        <f>IF(B455="","",IPMT($F$7/$F$9,B455,$F$8*$F$9,-$F$6))</f>
        <v/>
      </c>
      <c r="G455" t="str">
        <f>IF(B455="","",-CUMPRINC($F$7/$F$9,$F$8*$F$9,$F$6,1,B455,0))</f>
        <v/>
      </c>
      <c r="H455" t="str">
        <f>IF(B455="","",-CUMIPMT($F$7/$F$9,$F$8*$F$9,$F$6,1,B455,0))</f>
        <v/>
      </c>
    </row>
    <row r="456" spans="2:8" x14ac:dyDescent="0.25">
      <c r="B456" t="str">
        <f>IF($B455&lt;$F$8*$F$9,B455+1,"")</f>
        <v/>
      </c>
      <c r="C456" s="4" t="str">
        <f>IF(B456="","",EDATE($F$10,12/$F$9*B456))</f>
        <v/>
      </c>
      <c r="D456" s="1" t="str">
        <f t="shared" si="6"/>
        <v/>
      </c>
      <c r="E456" s="1" t="str">
        <f>IF(B456="","",PPMT($F$7/$F$9,$B$18,$F$8*$F$9-B455,-D455))</f>
        <v/>
      </c>
      <c r="F456" s="1" t="str">
        <f>IF(B456="","",IPMT($F$7/$F$9,B456,$F$8*$F$9,-$F$6))</f>
        <v/>
      </c>
      <c r="G456" t="str">
        <f>IF(B456="","",-CUMPRINC($F$7/$F$9,$F$8*$F$9,$F$6,1,B456,0))</f>
        <v/>
      </c>
      <c r="H456" t="str">
        <f>IF(B456="","",-CUMIPMT($F$7/$F$9,$F$8*$F$9,$F$6,1,B456,0))</f>
        <v/>
      </c>
    </row>
    <row r="457" spans="2:8" x14ac:dyDescent="0.25">
      <c r="B457" t="str">
        <f>IF($B456&lt;$F$8*$F$9,B456+1,"")</f>
        <v/>
      </c>
      <c r="C457" s="4" t="str">
        <f>IF(B457="","",EDATE($F$10,12/$F$9*B457))</f>
        <v/>
      </c>
      <c r="D457" s="1" t="str">
        <f t="shared" si="6"/>
        <v/>
      </c>
      <c r="E457" s="1" t="str">
        <f>IF(B457="","",PPMT($F$7/$F$9,$B$18,$F$8*$F$9-B456,-D456))</f>
        <v/>
      </c>
      <c r="F457" s="1" t="str">
        <f>IF(B457="","",IPMT($F$7/$F$9,B457,$F$8*$F$9,-$F$6))</f>
        <v/>
      </c>
      <c r="G457" t="str">
        <f>IF(B457="","",-CUMPRINC($F$7/$F$9,$F$8*$F$9,$F$6,1,B457,0))</f>
        <v/>
      </c>
      <c r="H457" t="str">
        <f>IF(B457="","",-CUMIPMT($F$7/$F$9,$F$8*$F$9,$F$6,1,B457,0))</f>
        <v/>
      </c>
    </row>
    <row r="458" spans="2:8" x14ac:dyDescent="0.25">
      <c r="B458" t="str">
        <f>IF($B457&lt;$F$8*$F$9,B457+1,"")</f>
        <v/>
      </c>
      <c r="C458" s="4" t="str">
        <f>IF(B458="","",EDATE($F$10,12/$F$9*B458))</f>
        <v/>
      </c>
      <c r="D458" s="1" t="str">
        <f t="shared" si="6"/>
        <v/>
      </c>
      <c r="E458" s="1" t="str">
        <f>IF(B458="","",PPMT($F$7/$F$9,$B$18,$F$8*$F$9-B457,-D457))</f>
        <v/>
      </c>
      <c r="F458" s="1" t="str">
        <f>IF(B458="","",IPMT($F$7/$F$9,B458,$F$8*$F$9,-$F$6))</f>
        <v/>
      </c>
      <c r="G458" t="str">
        <f>IF(B458="","",-CUMPRINC($F$7/$F$9,$F$8*$F$9,$F$6,1,B458,0))</f>
        <v/>
      </c>
      <c r="H458" t="str">
        <f>IF(B458="","",-CUMIPMT($F$7/$F$9,$F$8*$F$9,$F$6,1,B458,0))</f>
        <v/>
      </c>
    </row>
    <row r="459" spans="2:8" x14ac:dyDescent="0.25">
      <c r="B459" t="str">
        <f>IF($B458&lt;$F$8*$F$9,B458+1,"")</f>
        <v/>
      </c>
      <c r="C459" s="4" t="str">
        <f>IF(B459="","",EDATE($F$10,12/$F$9*B459))</f>
        <v/>
      </c>
      <c r="D459" s="1" t="str">
        <f t="shared" si="6"/>
        <v/>
      </c>
      <c r="E459" s="1" t="str">
        <f>IF(B459="","",PPMT($F$7/$F$9,$B$18,$F$8*$F$9-B458,-D458))</f>
        <v/>
      </c>
      <c r="F459" s="1" t="str">
        <f>IF(B459="","",IPMT($F$7/$F$9,B459,$F$8*$F$9,-$F$6))</f>
        <v/>
      </c>
      <c r="G459" t="str">
        <f>IF(B459="","",-CUMPRINC($F$7/$F$9,$F$8*$F$9,$F$6,1,B459,0))</f>
        <v/>
      </c>
      <c r="H459" t="str">
        <f>IF(B459="","",-CUMIPMT($F$7/$F$9,$F$8*$F$9,$F$6,1,B459,0))</f>
        <v/>
      </c>
    </row>
    <row r="460" spans="2:8" x14ac:dyDescent="0.25">
      <c r="B460" t="str">
        <f>IF($B459&lt;$F$8*$F$9,B459+1,"")</f>
        <v/>
      </c>
      <c r="C460" s="4" t="str">
        <f>IF(B460="","",EDATE($F$10,12/$F$9*B460))</f>
        <v/>
      </c>
      <c r="D460" s="1" t="str">
        <f t="shared" si="6"/>
        <v/>
      </c>
      <c r="E460" s="1" t="str">
        <f>IF(B460="","",PPMT($F$7/$F$9,$B$18,$F$8*$F$9-B459,-D459))</f>
        <v/>
      </c>
      <c r="F460" s="1" t="str">
        <f>IF(B460="","",IPMT($F$7/$F$9,B460,$F$8*$F$9,-$F$6))</f>
        <v/>
      </c>
      <c r="G460" t="str">
        <f>IF(B460="","",-CUMPRINC($F$7/$F$9,$F$8*$F$9,$F$6,1,B460,0))</f>
        <v/>
      </c>
      <c r="H460" t="str">
        <f>IF(B460="","",-CUMIPMT($F$7/$F$9,$F$8*$F$9,$F$6,1,B460,0))</f>
        <v/>
      </c>
    </row>
    <row r="461" spans="2:8" x14ac:dyDescent="0.25">
      <c r="B461" t="str">
        <f>IF($B460&lt;$F$8*$F$9,B460+1,"")</f>
        <v/>
      </c>
      <c r="C461" s="4" t="str">
        <f>IF(B461="","",EDATE($F$10,12/$F$9*B461))</f>
        <v/>
      </c>
      <c r="D461" s="1" t="str">
        <f t="shared" si="6"/>
        <v/>
      </c>
      <c r="E461" s="1" t="str">
        <f>IF(B461="","",PPMT($F$7/$F$9,$B$18,$F$8*$F$9-B460,-D460))</f>
        <v/>
      </c>
      <c r="F461" s="1" t="str">
        <f>IF(B461="","",IPMT($F$7/$F$9,B461,$F$8*$F$9,-$F$6))</f>
        <v/>
      </c>
      <c r="G461" t="str">
        <f>IF(B461="","",-CUMPRINC($F$7/$F$9,$F$8*$F$9,$F$6,1,B461,0))</f>
        <v/>
      </c>
      <c r="H461" t="str">
        <f>IF(B461="","",-CUMIPMT($F$7/$F$9,$F$8*$F$9,$F$6,1,B461,0))</f>
        <v/>
      </c>
    </row>
    <row r="462" spans="2:8" x14ac:dyDescent="0.25">
      <c r="B462" t="str">
        <f>IF($B461&lt;$F$8*$F$9,B461+1,"")</f>
        <v/>
      </c>
      <c r="C462" s="4" t="str">
        <f>IF(B462="","",EDATE($F$10,12/$F$9*B462))</f>
        <v/>
      </c>
      <c r="D462" s="1" t="str">
        <f t="shared" si="6"/>
        <v/>
      </c>
      <c r="E462" s="1" t="str">
        <f>IF(B462="","",PPMT($F$7/$F$9,$B$18,$F$8*$F$9-B461,-D461))</f>
        <v/>
      </c>
      <c r="F462" s="1" t="str">
        <f>IF(B462="","",IPMT($F$7/$F$9,B462,$F$8*$F$9,-$F$6))</f>
        <v/>
      </c>
      <c r="G462" t="str">
        <f>IF(B462="","",-CUMPRINC($F$7/$F$9,$F$8*$F$9,$F$6,1,B462,0))</f>
        <v/>
      </c>
      <c r="H462" t="str">
        <f>IF(B462="","",-CUMIPMT($F$7/$F$9,$F$8*$F$9,$F$6,1,B462,0))</f>
        <v/>
      </c>
    </row>
    <row r="463" spans="2:8" x14ac:dyDescent="0.25">
      <c r="B463" t="str">
        <f>IF($B462&lt;$F$8*$F$9,B462+1,"")</f>
        <v/>
      </c>
      <c r="C463" s="4" t="str">
        <f>IF(B463="","",EDATE($F$10,12/$F$9*B463))</f>
        <v/>
      </c>
      <c r="D463" s="1" t="str">
        <f t="shared" si="6"/>
        <v/>
      </c>
      <c r="E463" s="1" t="str">
        <f>IF(B463="","",PPMT($F$7/$F$9,$B$18,$F$8*$F$9-B462,-D462))</f>
        <v/>
      </c>
      <c r="F463" s="1" t="str">
        <f>IF(B463="","",IPMT($F$7/$F$9,B463,$F$8*$F$9,-$F$6))</f>
        <v/>
      </c>
      <c r="G463" t="str">
        <f>IF(B463="","",-CUMPRINC($F$7/$F$9,$F$8*$F$9,$F$6,1,B463,0))</f>
        <v/>
      </c>
      <c r="H463" t="str">
        <f>IF(B463="","",-CUMIPMT($F$7/$F$9,$F$8*$F$9,$F$6,1,B463,0))</f>
        <v/>
      </c>
    </row>
    <row r="464" spans="2:8" x14ac:dyDescent="0.25">
      <c r="B464" t="str">
        <f>IF($B463&lt;$F$8*$F$9,B463+1,"")</f>
        <v/>
      </c>
      <c r="C464" s="4" t="str">
        <f>IF(B464="","",EDATE($F$10,12/$F$9*B464))</f>
        <v/>
      </c>
      <c r="D464" s="1" t="str">
        <f t="shared" si="6"/>
        <v/>
      </c>
      <c r="E464" s="1" t="str">
        <f>IF(B464="","",PPMT($F$7/$F$9,$B$18,$F$8*$F$9-B463,-D463))</f>
        <v/>
      </c>
      <c r="F464" s="1" t="str">
        <f>IF(B464="","",IPMT($F$7/$F$9,B464,$F$8*$F$9,-$F$6))</f>
        <v/>
      </c>
      <c r="G464" t="str">
        <f>IF(B464="","",-CUMPRINC($F$7/$F$9,$F$8*$F$9,$F$6,1,B464,0))</f>
        <v/>
      </c>
      <c r="H464" t="str">
        <f>IF(B464="","",-CUMIPMT($F$7/$F$9,$F$8*$F$9,$F$6,1,B464,0))</f>
        <v/>
      </c>
    </row>
    <row r="465" spans="2:8" x14ac:dyDescent="0.25">
      <c r="B465" t="str">
        <f>IF($B464&lt;$F$8*$F$9,B464+1,"")</f>
        <v/>
      </c>
      <c r="C465" s="4" t="str">
        <f>IF(B465="","",EDATE($F$10,12/$F$9*B465))</f>
        <v/>
      </c>
      <c r="D465" s="1" t="str">
        <f t="shared" si="6"/>
        <v/>
      </c>
      <c r="E465" s="1" t="str">
        <f>IF(B465="","",PPMT($F$7/$F$9,$B$18,$F$8*$F$9-B464,-D464))</f>
        <v/>
      </c>
      <c r="F465" s="1" t="str">
        <f>IF(B465="","",IPMT($F$7/$F$9,B465,$F$8*$F$9,-$F$6))</f>
        <v/>
      </c>
      <c r="G465" t="str">
        <f>IF(B465="","",-CUMPRINC($F$7/$F$9,$F$8*$F$9,$F$6,1,B465,0))</f>
        <v/>
      </c>
      <c r="H465" t="str">
        <f>IF(B465="","",-CUMIPMT($F$7/$F$9,$F$8*$F$9,$F$6,1,B465,0))</f>
        <v/>
      </c>
    </row>
    <row r="466" spans="2:8" x14ac:dyDescent="0.25">
      <c r="B466" t="str">
        <f>IF($B465&lt;$F$8*$F$9,B465+1,"")</f>
        <v/>
      </c>
      <c r="C466" s="4" t="str">
        <f>IF(B466="","",EDATE($F$10,12/$F$9*B466))</f>
        <v/>
      </c>
      <c r="D466" s="1" t="str">
        <f t="shared" si="6"/>
        <v/>
      </c>
      <c r="E466" s="1" t="str">
        <f>IF(B466="","",PPMT($F$7/$F$9,$B$18,$F$8*$F$9-B465,-D465))</f>
        <v/>
      </c>
      <c r="F466" s="1" t="str">
        <f>IF(B466="","",IPMT($F$7/$F$9,B466,$F$8*$F$9,-$F$6))</f>
        <v/>
      </c>
      <c r="G466" t="str">
        <f>IF(B466="","",-CUMPRINC($F$7/$F$9,$F$8*$F$9,$F$6,1,B466,0))</f>
        <v/>
      </c>
      <c r="H466" t="str">
        <f>IF(B466="","",-CUMIPMT($F$7/$F$9,$F$8*$F$9,$F$6,1,B466,0))</f>
        <v/>
      </c>
    </row>
    <row r="467" spans="2:8" x14ac:dyDescent="0.25">
      <c r="B467" t="str">
        <f>IF($B466&lt;$F$8*$F$9,B466+1,"")</f>
        <v/>
      </c>
      <c r="C467" s="4" t="str">
        <f>IF(B467="","",EDATE($F$10,12/$F$9*B467))</f>
        <v/>
      </c>
      <c r="D467" s="1" t="str">
        <f t="shared" si="6"/>
        <v/>
      </c>
      <c r="E467" s="1" t="str">
        <f>IF(B467="","",PPMT($F$7/$F$9,$B$18,$F$8*$F$9-B466,-D466))</f>
        <v/>
      </c>
      <c r="F467" s="1" t="str">
        <f>IF(B467="","",IPMT($F$7/$F$9,B467,$F$8*$F$9,-$F$6))</f>
        <v/>
      </c>
      <c r="G467" t="str">
        <f>IF(B467="","",-CUMPRINC($F$7/$F$9,$F$8*$F$9,$F$6,1,B467,0))</f>
        <v/>
      </c>
      <c r="H467" t="str">
        <f>IF(B467="","",-CUMIPMT($F$7/$F$9,$F$8*$F$9,$F$6,1,B467,0))</f>
        <v/>
      </c>
    </row>
    <row r="468" spans="2:8" x14ac:dyDescent="0.25">
      <c r="B468" t="str">
        <f>IF($B467&lt;$F$8*$F$9,B467+1,"")</f>
        <v/>
      </c>
      <c r="C468" s="4" t="str">
        <f>IF(B468="","",EDATE($F$10,12/$F$9*B468))</f>
        <v/>
      </c>
      <c r="D468" s="1" t="str">
        <f t="shared" ref="D468:D471" si="7">IF(B468="","",D467-E468)</f>
        <v/>
      </c>
      <c r="E468" s="1" t="str">
        <f>IF(B468="","",PPMT($F$7/$F$9,$B$18,$F$8*$F$9-B467,-D467))</f>
        <v/>
      </c>
      <c r="F468" s="1" t="str">
        <f>IF(B468="","",IPMT($F$7/$F$9,B468,$F$8*$F$9,-$F$6))</f>
        <v/>
      </c>
      <c r="G468" t="str">
        <f>IF(B468="","",-CUMPRINC($F$7/$F$9,$F$8*$F$9,$F$6,1,B468,0))</f>
        <v/>
      </c>
      <c r="H468" t="str">
        <f>IF(B468="","",-CUMIPMT($F$7/$F$9,$F$8*$F$9,$F$6,1,B468,0))</f>
        <v/>
      </c>
    </row>
    <row r="469" spans="2:8" x14ac:dyDescent="0.25">
      <c r="B469" t="str">
        <f>IF($B468&lt;$F$8*$F$9,B468+1,"")</f>
        <v/>
      </c>
      <c r="C469" s="4" t="str">
        <f>IF(B469="","",EDATE($F$10,12/$F$9*B469))</f>
        <v/>
      </c>
      <c r="D469" s="1" t="str">
        <f t="shared" si="7"/>
        <v/>
      </c>
      <c r="E469" s="1" t="str">
        <f>IF(B469="","",PPMT($F$7/$F$9,$B$18,$F$8*$F$9-B468,-D468))</f>
        <v/>
      </c>
      <c r="F469" s="1" t="str">
        <f>IF(B469="","",IPMT($F$7/$F$9,B469,$F$8*$F$9,-$F$6))</f>
        <v/>
      </c>
      <c r="G469" t="str">
        <f>IF(B469="","",-CUMPRINC($F$7/$F$9,$F$8*$F$9,$F$6,1,B469,0))</f>
        <v/>
      </c>
      <c r="H469" t="str">
        <f>IF(B469="","",-CUMIPMT($F$7/$F$9,$F$8*$F$9,$F$6,1,B469,0))</f>
        <v/>
      </c>
    </row>
    <row r="470" spans="2:8" x14ac:dyDescent="0.25">
      <c r="B470" t="str">
        <f>IF($B469&lt;$F$8*$F$9,B469+1,"")</f>
        <v/>
      </c>
      <c r="C470" s="4" t="str">
        <f>IF(B470="","",EDATE($F$10,12/$F$9*B470))</f>
        <v/>
      </c>
      <c r="D470" s="1" t="str">
        <f t="shared" si="7"/>
        <v/>
      </c>
      <c r="E470" s="1" t="str">
        <f>IF(B470="","",PPMT($F$7/$F$9,$B$18,$F$8*$F$9-B469,-D469))</f>
        <v/>
      </c>
      <c r="F470" s="1" t="str">
        <f>IF(B470="","",IPMT($F$7/$F$9,B470,$F$8*$F$9,-$F$6))</f>
        <v/>
      </c>
      <c r="G470" t="str">
        <f>IF(B470="","",-CUMPRINC($F$7/$F$9,$F$8*$F$9,$F$6,1,B470,0))</f>
        <v/>
      </c>
      <c r="H470" t="str">
        <f>IF(B470="","",-CUMIPMT($F$7/$F$9,$F$8*$F$9,$F$6,1,B470,0))</f>
        <v/>
      </c>
    </row>
    <row r="471" spans="2:8" x14ac:dyDescent="0.25">
      <c r="B471" t="str">
        <f>IF($B470&lt;$F$8*$F$9,B470+1,"")</f>
        <v/>
      </c>
      <c r="C471" s="4" t="str">
        <f>IF(B471="","",EDATE($F$10,12/$F$9*B471))</f>
        <v/>
      </c>
      <c r="D471" s="1" t="str">
        <f t="shared" si="7"/>
        <v/>
      </c>
      <c r="E471" s="1" t="str">
        <f>IF(B471="","",PPMT($F$7/$F$9,$B$18,$F$8*$F$9-B470,-D470))</f>
        <v/>
      </c>
      <c r="F471" s="1" t="str">
        <f>IF(B471="","",IPMT($F$7/$F$9,B471,$F$8*$F$9,-$F$6))</f>
        <v/>
      </c>
      <c r="G471" t="str">
        <f>IF(B471="","",-CUMPRINC($F$7/$F$9,$F$8*$F$9,$F$6,1,B471,0))</f>
        <v/>
      </c>
      <c r="H471" t="str">
        <f>IF(B471="","",-CUMIPMT($F$7/$F$9,$F$8*$F$9,$F$6,1,B471,0))</f>
        <v/>
      </c>
    </row>
    <row r="472" spans="2:8" x14ac:dyDescent="0.25">
      <c r="C472" s="4"/>
    </row>
    <row r="473" spans="2:8" x14ac:dyDescent="0.25">
      <c r="C473" s="4"/>
    </row>
    <row r="474" spans="2:8" x14ac:dyDescent="0.25">
      <c r="C474" s="4"/>
    </row>
    <row r="475" spans="2:8" x14ac:dyDescent="0.25">
      <c r="C475" s="4"/>
    </row>
    <row r="476" spans="2:8" x14ac:dyDescent="0.25">
      <c r="C476" s="4"/>
    </row>
    <row r="477" spans="2:8" x14ac:dyDescent="0.25">
      <c r="C477" s="4"/>
    </row>
    <row r="478" spans="2:8" x14ac:dyDescent="0.25">
      <c r="C478" s="4"/>
    </row>
    <row r="479" spans="2:8" x14ac:dyDescent="0.25">
      <c r="C479" s="4"/>
    </row>
    <row r="480" spans="2:8" x14ac:dyDescent="0.25">
      <c r="C480" s="4"/>
    </row>
    <row r="481" spans="3:3" x14ac:dyDescent="0.25">
      <c r="C481" s="4"/>
    </row>
    <row r="482" spans="3:3" x14ac:dyDescent="0.25">
      <c r="C482" s="4"/>
    </row>
    <row r="483" spans="3:3" x14ac:dyDescent="0.25">
      <c r="C483" s="4"/>
    </row>
    <row r="484" spans="3:3" x14ac:dyDescent="0.25">
      <c r="C484" s="4"/>
    </row>
    <row r="485" spans="3:3" x14ac:dyDescent="0.25">
      <c r="C485" s="4"/>
    </row>
    <row r="486" spans="3:3" x14ac:dyDescent="0.25">
      <c r="C486" s="4"/>
    </row>
    <row r="487" spans="3:3" x14ac:dyDescent="0.25">
      <c r="C487" s="4"/>
    </row>
    <row r="488" spans="3:3" x14ac:dyDescent="0.25">
      <c r="C488" s="4"/>
    </row>
    <row r="489" spans="3:3" x14ac:dyDescent="0.25">
      <c r="C489" s="4"/>
    </row>
    <row r="490" spans="3:3" x14ac:dyDescent="0.25">
      <c r="C490" s="4"/>
    </row>
    <row r="491" spans="3:3" x14ac:dyDescent="0.25">
      <c r="C491" s="4"/>
    </row>
    <row r="492" spans="3:3" x14ac:dyDescent="0.25">
      <c r="C492" s="4"/>
    </row>
    <row r="493" spans="3:3" x14ac:dyDescent="0.25">
      <c r="C493" s="4"/>
    </row>
    <row r="494" spans="3:3" x14ac:dyDescent="0.25">
      <c r="C494" s="4"/>
    </row>
    <row r="495" spans="3:3" x14ac:dyDescent="0.25">
      <c r="C495" s="4"/>
    </row>
    <row r="496" spans="3:3" x14ac:dyDescent="0.25">
      <c r="C496" s="4"/>
    </row>
    <row r="497" spans="3:3" x14ac:dyDescent="0.25">
      <c r="C497" s="4"/>
    </row>
    <row r="498" spans="3:3" x14ac:dyDescent="0.25">
      <c r="C498" s="4"/>
    </row>
    <row r="499" spans="3:3" x14ac:dyDescent="0.25">
      <c r="C499" s="4"/>
    </row>
    <row r="500" spans="3:3" x14ac:dyDescent="0.25">
      <c r="C500" s="4"/>
    </row>
    <row r="501" spans="3:3" x14ac:dyDescent="0.25">
      <c r="C501" s="4"/>
    </row>
    <row r="502" spans="3:3" x14ac:dyDescent="0.25">
      <c r="C502" s="4"/>
    </row>
    <row r="503" spans="3:3" x14ac:dyDescent="0.25">
      <c r="C503" s="4"/>
    </row>
    <row r="504" spans="3:3" x14ac:dyDescent="0.25">
      <c r="C504" s="4"/>
    </row>
    <row r="505" spans="3:3" x14ac:dyDescent="0.25">
      <c r="C505" s="4"/>
    </row>
    <row r="506" spans="3:3" x14ac:dyDescent="0.25">
      <c r="C506" s="4"/>
    </row>
    <row r="507" spans="3:3" x14ac:dyDescent="0.25">
      <c r="C507" s="4"/>
    </row>
    <row r="508" spans="3:3" x14ac:dyDescent="0.25">
      <c r="C508" s="4"/>
    </row>
    <row r="509" spans="3:3" x14ac:dyDescent="0.25">
      <c r="C509" s="4"/>
    </row>
    <row r="510" spans="3:3" x14ac:dyDescent="0.25">
      <c r="C510" s="4"/>
    </row>
    <row r="511" spans="3:3" x14ac:dyDescent="0.25">
      <c r="C511" s="4"/>
    </row>
    <row r="512" spans="3:3" x14ac:dyDescent="0.25">
      <c r="C512" s="4"/>
    </row>
  </sheetData>
  <mergeCells count="15">
    <mergeCell ref="F12:H12"/>
    <mergeCell ref="F13:H13"/>
    <mergeCell ref="F14:H14"/>
    <mergeCell ref="B2:H2"/>
    <mergeCell ref="D10:E10"/>
    <mergeCell ref="B16:H16"/>
    <mergeCell ref="B12:E12"/>
    <mergeCell ref="B13:E13"/>
    <mergeCell ref="B14:E14"/>
    <mergeCell ref="D4:E4"/>
    <mergeCell ref="D5:E5"/>
    <mergeCell ref="D6:E6"/>
    <mergeCell ref="D7:E7"/>
    <mergeCell ref="D8:E8"/>
    <mergeCell ref="D9:E9"/>
  </mergeCells>
  <conditionalFormatting sqref="F6 D18:H471">
    <cfRule type="expression" dxfId="2" priority="1">
      <formula>$F$5="€"</formula>
    </cfRule>
    <cfRule type="expression" dxfId="1" priority="2">
      <formula>$F$5="$"</formula>
    </cfRule>
    <cfRule type="expression" dxfId="0" priority="3">
      <formula>$F$5="₽"</formula>
    </cfRule>
  </conditionalFormatting>
  <dataValidations disablePrompts="1" count="1">
    <dataValidation type="list" allowBlank="1" showInputMessage="1" showErrorMessage="1" promptTitle="Валюта" sqref="F5">
      <formula1>"$,€,₽"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ПОГАШЕНИЕ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Гриднев Дмитрий Владимирович</cp:lastModifiedBy>
  <dcterms:created xsi:type="dcterms:W3CDTF">2019-09-02T06:08:43Z</dcterms:created>
  <dcterms:modified xsi:type="dcterms:W3CDTF">2019-10-21T06:58:39Z</dcterms:modified>
  <cp:category/>
</cp:coreProperties>
</file>