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ippa\Documents\SugarSync Shared Folders\David Radley\CMWF\PROJECTS\State Access and Affordability Report\Tables\"/>
    </mc:Choice>
  </mc:AlternateContent>
  <bookViews>
    <workbookView xWindow="0" yWindow="0" windowWidth="17985" windowHeight="9480" activeTab="3"/>
  </bookViews>
  <sheets>
    <sheet name="Table 2" sheetId="1" r:id="rId1"/>
    <sheet name="Table 3a" sheetId="2" state="hidden" r:id="rId2"/>
    <sheet name="Table 5" sheetId="4" r:id="rId3"/>
    <sheet name="Table 6" sheetId="3" r:id="rId4"/>
  </sheets>
  <definedNames>
    <definedName name="_xlnm._FilterDatabase" localSheetId="1" hidden="1">'Table 3a'!$A$8:$U$58</definedName>
    <definedName name="_xlnm._FilterDatabase" localSheetId="3" hidden="1">'Table 6'!$A$8:$Q$58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4" i="3" l="1"/>
  <c r="Q58" i="3"/>
  <c r="Q57" i="3"/>
  <c r="Q56" i="3"/>
  <c r="Q55" i="3"/>
  <c r="Q54" i="3"/>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10" i="3"/>
  <c r="Q9" i="3"/>
  <c r="Q8" i="3"/>
  <c r="Q7"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3" i="3"/>
  <c r="P12" i="3"/>
  <c r="P11" i="3"/>
  <c r="P10" i="3"/>
  <c r="P9" i="3"/>
  <c r="P8" i="3"/>
  <c r="P7" i="3"/>
  <c r="O58" i="3"/>
  <c r="O57" i="3"/>
  <c r="O56" i="3"/>
  <c r="O55" i="3"/>
  <c r="O54" i="3"/>
  <c r="O53" i="3"/>
  <c r="O52" i="3"/>
  <c r="O51" i="3"/>
  <c r="O50" i="3"/>
  <c r="O49" i="3"/>
  <c r="O48" i="3"/>
  <c r="O47" i="3"/>
  <c r="O46" i="3"/>
  <c r="O45" i="3"/>
  <c r="O44" i="3"/>
  <c r="O43" i="3"/>
  <c r="O42" i="3"/>
  <c r="O41" i="3"/>
  <c r="O40" i="3"/>
  <c r="O39"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M8"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7"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K58" i="3"/>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K14" i="3"/>
  <c r="K13" i="3"/>
  <c r="K12" i="3"/>
  <c r="K11" i="3"/>
  <c r="K10" i="3"/>
  <c r="K9" i="3"/>
  <c r="K8" i="3"/>
  <c r="K7"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E14"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3" i="3"/>
  <c r="E12" i="3"/>
  <c r="E11" i="3"/>
  <c r="E10" i="3"/>
  <c r="E9" i="3"/>
  <c r="E8" i="3"/>
  <c r="E7"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C58" i="4"/>
  <c r="I58" i="4" s="1"/>
  <c r="C57" i="4"/>
  <c r="I57" i="4" s="1"/>
  <c r="C56" i="4"/>
  <c r="I56" i="4" s="1"/>
  <c r="C55" i="4"/>
  <c r="I55" i="4" s="1"/>
  <c r="C54" i="4"/>
  <c r="I54" i="4" s="1"/>
  <c r="C53" i="4"/>
  <c r="I53" i="4" s="1"/>
  <c r="C52" i="4"/>
  <c r="I52" i="4" s="1"/>
  <c r="C51" i="4"/>
  <c r="I51" i="4" s="1"/>
  <c r="C50" i="4"/>
  <c r="I50" i="4" s="1"/>
  <c r="C49" i="4"/>
  <c r="I49" i="4" s="1"/>
  <c r="C48" i="4"/>
  <c r="I48" i="4" s="1"/>
  <c r="C47" i="4"/>
  <c r="I47" i="4" s="1"/>
  <c r="C46" i="4"/>
  <c r="I46" i="4" s="1"/>
  <c r="C45" i="4"/>
  <c r="I45" i="4" s="1"/>
  <c r="C44" i="4"/>
  <c r="I44" i="4" s="1"/>
  <c r="C43" i="4"/>
  <c r="I43" i="4" s="1"/>
  <c r="C42" i="4"/>
  <c r="I42" i="4" s="1"/>
  <c r="C41" i="4"/>
  <c r="I41" i="4" s="1"/>
  <c r="C40" i="4"/>
  <c r="I40" i="4" s="1"/>
  <c r="C39" i="4"/>
  <c r="I39" i="4" s="1"/>
  <c r="C38" i="4"/>
  <c r="I38" i="4" s="1"/>
  <c r="C37" i="4"/>
  <c r="I37" i="4" s="1"/>
  <c r="C36" i="4"/>
  <c r="I36" i="4" s="1"/>
  <c r="C35" i="4"/>
  <c r="I35" i="4" s="1"/>
  <c r="C34" i="4"/>
  <c r="I34" i="4" s="1"/>
  <c r="C33" i="4"/>
  <c r="I33" i="4" s="1"/>
  <c r="C32" i="4"/>
  <c r="I32" i="4" s="1"/>
  <c r="C31" i="4"/>
  <c r="I31" i="4" s="1"/>
  <c r="C30" i="4"/>
  <c r="I30" i="4" s="1"/>
  <c r="C29" i="4"/>
  <c r="I29" i="4" s="1"/>
  <c r="C28" i="4"/>
  <c r="I28" i="4" s="1"/>
  <c r="C27" i="4"/>
  <c r="I27" i="4" s="1"/>
  <c r="C26" i="4"/>
  <c r="I26" i="4" s="1"/>
  <c r="C25" i="4"/>
  <c r="I25" i="4" s="1"/>
  <c r="C24" i="4"/>
  <c r="I24" i="4" s="1"/>
  <c r="C23" i="4"/>
  <c r="I23" i="4" s="1"/>
  <c r="C22" i="4"/>
  <c r="I22" i="4" s="1"/>
  <c r="C21" i="4"/>
  <c r="I21" i="4" s="1"/>
  <c r="C20" i="4"/>
  <c r="I20" i="4" s="1"/>
  <c r="C19" i="4"/>
  <c r="I19" i="4" s="1"/>
  <c r="C18" i="4"/>
  <c r="I18" i="4" s="1"/>
  <c r="C17" i="4"/>
  <c r="I17" i="4" s="1"/>
  <c r="C16" i="4"/>
  <c r="I16" i="4" s="1"/>
  <c r="C15" i="4"/>
  <c r="I15" i="4" s="1"/>
  <c r="C14" i="4"/>
  <c r="I14" i="4" s="1"/>
  <c r="C13" i="4"/>
  <c r="I13" i="4" s="1"/>
  <c r="C12" i="4"/>
  <c r="I12" i="4" s="1"/>
  <c r="C11" i="4"/>
  <c r="I11" i="4" s="1"/>
  <c r="C10" i="4"/>
  <c r="I10" i="4" s="1"/>
  <c r="C9" i="4"/>
  <c r="I9" i="4" s="1"/>
  <c r="C8" i="4"/>
  <c r="I8" i="4" s="1"/>
  <c r="L7" i="4"/>
  <c r="C7" i="4"/>
  <c r="I7" i="4" s="1"/>
  <c r="L9" i="4" l="1"/>
  <c r="L11" i="4"/>
  <c r="L13" i="4"/>
  <c r="L15" i="4"/>
  <c r="L17" i="4"/>
  <c r="L19" i="4"/>
  <c r="L21" i="4"/>
  <c r="L23" i="4"/>
  <c r="L25" i="4"/>
  <c r="L27" i="4"/>
  <c r="L29" i="4"/>
  <c r="L31" i="4"/>
  <c r="L33" i="4"/>
  <c r="L35" i="4"/>
  <c r="L37" i="4"/>
  <c r="L39" i="4"/>
  <c r="L41" i="4"/>
  <c r="L43" i="4"/>
  <c r="L45" i="4"/>
  <c r="L47" i="4"/>
  <c r="L49" i="4"/>
  <c r="L51" i="4"/>
  <c r="L53" i="4"/>
  <c r="L55" i="4"/>
  <c r="L57" i="4"/>
  <c r="L8" i="4"/>
  <c r="L10" i="4"/>
  <c r="L12" i="4"/>
  <c r="L14" i="4"/>
  <c r="L16" i="4"/>
  <c r="L18" i="4"/>
  <c r="L20" i="4"/>
  <c r="L22" i="4"/>
  <c r="L24" i="4"/>
  <c r="L26" i="4"/>
  <c r="L28" i="4"/>
  <c r="L30" i="4"/>
  <c r="L32" i="4"/>
  <c r="L34" i="4"/>
  <c r="L36" i="4"/>
  <c r="L38" i="4"/>
  <c r="L40" i="4"/>
  <c r="L42" i="4"/>
  <c r="L44" i="4"/>
  <c r="L46" i="4"/>
  <c r="L48" i="4"/>
  <c r="L50" i="4"/>
  <c r="L52" i="4"/>
  <c r="L54" i="4"/>
  <c r="L56" i="4"/>
  <c r="L58"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alcChain>
</file>

<file path=xl/sharedStrings.xml><?xml version="1.0" encoding="utf-8"?>
<sst xmlns="http://schemas.openxmlformats.org/spreadsheetml/2006/main" count="495" uniqueCount="131">
  <si>
    <t>Table 2. Total Uninsured Ages 0-64, by Poverty, 2010-11</t>
  </si>
  <si>
    <t>Data Source: March 2011-12 Current Population Survey (CPS)</t>
  </si>
  <si>
    <t>Total</t>
  </si>
  <si>
    <t>Below 200% of Poverty</t>
  </si>
  <si>
    <t>200%-399% of Poverty</t>
  </si>
  <si>
    <t>400% of Poverty 
and Above</t>
  </si>
  <si>
    <t>Count</t>
  </si>
  <si>
    <t>Rate</t>
  </si>
  <si>
    <t>US</t>
  </si>
  <si>
    <t>United States</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</si>
  <si>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</si>
  <si>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</si>
  <si>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</si>
  <si>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</si>
  <si>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</si>
  <si>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</si>
  <si>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</si>
  <si>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</si>
  <si>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</si>
  <si>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</si>
  <si>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</si>
  <si>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</si>
  <si>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</si>
  <si>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</si>
  <si>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</si>
  <si>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</si>
  <si>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</si>
  <si>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</si>
  <si>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</si>
  <si>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</si>
  <si>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</si>
  <si>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</si>
  <si>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</si>
  <si>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</si>
  <si>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</si>
  <si>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</si>
  <si>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</si>
  <si>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</si>
  <si>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</si>
  <si>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</si>
  <si>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</si>
  <si>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</si>
  <si>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</si>
  <si>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</si>
  <si>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</si>
  <si>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</si>
  <si>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</si>
  <si>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</si>
  <si>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</si>
  <si>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</si>
  <si>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</si>
  <si>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</si>
  <si>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</si>
  <si>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</si>
  <si>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</si>
  <si>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</si>
  <si>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</si>
  <si>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</si>
  <si>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</si>
  <si>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</si>
  <si>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</si>
  <si>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</si>
  <si>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</si>
  <si>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</si>
  <si>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</si>
  <si>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</si>
  <si>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</si>
  <si>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</si>
  <si>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</si>
  <si>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</si>
  <si>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</si>
  <si>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</si>
  <si>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</si>
  <si>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</si>
  <si>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</si>
  <si>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</si>
  <si>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</si>
  <si>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</si>
  <si>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</si>
  <si>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</si>
  <si>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</si>
  <si>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</si>
  <si>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</si>
  <si>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</si>
  <si>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</si>
  <si>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</si>
  <si>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</si>
  <si>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</si>
  <si>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</si>
  <si>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</si>
  <si>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</si>
  <si>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</si>
  <si>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</si>
  <si>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</si>
  <si>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</si>
  <si>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</si>
  <si>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</si>
  <si>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</si>
  <si>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</si>
  <si>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</si>
  <si>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VA</t>
  </si>
  <si>
    <t>Virginia</t>
  </si>
  <si>
    <t>VT</t>
  </si>
  <si>
    <t>Vermont</t>
  </si>
  <si>
    <t>WA</t>
  </si>
  <si>
    <t>Washington</t>
  </si>
  <si>
    <t>WI</t>
  </si>
  <si>
    <t>Wisconsin</t>
  </si>
  <si>
    <t>WV</t>
  </si>
  <si>
    <t>West Virginia</t>
  </si>
  <si>
    <t>WY</t>
  </si>
  <si>
    <t>Wyoming</t>
  </si>
  <si>
    <t>Notes:</t>
  </si>
  <si>
    <t>(1) data from: P:\Research Data\CPS\Sept 2012 Runs\Nat and State Analysis Using Two Years.doc; &lt;100% and 100%-199% counts combined; 200%-400% counts calculated; all data aggregated from 0-18 and 19-64 counts</t>
  </si>
  <si>
    <t>These data are from the file: MOOP Analyses cps 2011-2012 under 65 -formatted.xls that Claudia (Columbia) sent on 4/24/2013. Data in the "Insured Families" tab was used to calculate percentage of families; data in the "Insured Individuls" tab was used for number and percentage of individuals; denominator for the percentage total individuals was taken from the "Total Individuals" tab. All percentages in this table were calculated and rounded in Excel, as this Columbia run only included count data. This table was added on 4/25/2013</t>
  </si>
  <si>
    <t xml:space="preserve">Notes: </t>
  </si>
  <si>
    <t>Percent of Families</t>
  </si>
  <si>
    <t>% Total Individuals</t>
  </si>
  <si>
    <t>% Insured Individuals</t>
  </si>
  <si>
    <t># Insured Individuals</t>
  </si>
  <si>
    <t>State</t>
  </si>
  <si>
    <t>St</t>
  </si>
  <si>
    <t>400% of Poverty and Above</t>
  </si>
  <si>
    <t>Table 3. High Out-of-Pocket Medical Costs Relative to Income, Insured, Under 65, Total and by Poverty, 2010-11</t>
  </si>
  <si>
    <t>Uninsured</t>
  </si>
  <si>
    <t>Under-insured</t>
  </si>
  <si>
    <t>Table 5. Demographics, Under 65, Total and by Poverty, 2010-11</t>
  </si>
  <si>
    <t>Number of Individuals</t>
  </si>
  <si>
    <t>Percent of Individuals</t>
  </si>
  <si>
    <t>Data from MOOP Analyses cps 2011-2012 under 65 -formatted.xls (sheet: All Individuals); Total number of individual and all percentages calculated in Excel from poverty counts</t>
  </si>
  <si>
    <t>Table TK. Insured and Undersinsured Individuals, by State, Total and by Poverty, 2010-11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</si>
</sst>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8">
    <xf numFmtId="0" fontId="0" fillId="0" borderId="0" xfId="0"/>
    <xf numFmtId="0" fontId="3" fillId="0" borderId="0" xfId="0" applyFont="1" applyBorder="1" applyAlignment="1">
      <alignment vertical="center"/>
    </xf>
    <xf numFmtId="0" fontId="2" fillId="0" borderId="0" xfId="0" applyFont="1" applyAlignment="1">
      <alignment vertical="center"/>
    </xf>
    <xf numFmtId="0" fontId="4" fillId="0" borderId="0" xfId="0" applyFont="1" applyBorder="1" applyAlignment="1">
      <alignment vertical="center"/>
    </xf>
    <xf numFmtId="0" fontId="0" fillId="0" borderId="1" xfId="0" applyFont="1" applyBorder="1" applyAlignment="1">
      <alignment wrapText="1"/>
    </xf>
    <xf numFmtId="0" fontId="0" fillId="0" borderId="2" xfId="0" applyFont="1" applyBorder="1" applyAlignment="1">
      <alignment wrapText="1"/>
    </xf>
    <xf numFmtId="0" fontId="0" fillId="0" borderId="3" xfId="0" applyFont="1" applyFill="1" applyBorder="1" applyAlignment="1">
      <alignment horizontal="center" wrapText="1"/>
    </xf>
    <xf numFmtId="0" fontId="0" fillId="0" borderId="0" xfId="0" applyFont="1" applyBorder="1" applyAlignment="1">
      <alignment wrapText="1"/>
    </xf>
    <xf numFmtId="0" fontId="5" fillId="0" borderId="1" xfId="0" applyFont="1" applyFill="1" applyBorder="1" applyAlignment="1">
      <alignment horizontal="right" vertical="center"/>
    </xf>
    <xf numFmtId="0" fontId="5" fillId="0" borderId="2" xfId="0" applyFont="1" applyFill="1" applyBorder="1" applyAlignment="1">
      <alignment horizontal="right" vertical="center"/>
    </xf>
    <xf numFmtId="0" fontId="5" fillId="0" borderId="3" xfId="0" applyFont="1" applyFill="1" applyBorder="1" applyAlignment="1">
      <alignment horizontal="right" vertical="center"/>
    </xf>
    <xf numFmtId="0" fontId="5" fillId="0" borderId="0" xfId="0" applyFont="1" applyFill="1" applyBorder="1" applyAlignment="1">
      <alignment horizontal="right" vertical="center"/>
    </xf>
    <xf numFmtId="0" fontId="6" fillId="0" borderId="1" xfId="0" applyFont="1" applyBorder="1" applyAlignment="1">
      <alignment vertical="center"/>
    </xf>
    <xf numFmtId="0" fontId="6" fillId="0" borderId="3" xfId="0" applyFont="1" applyBorder="1" applyAlignment="1">
      <alignment vertical="center"/>
    </xf>
    <xf numFmtId="3" fontId="6" fillId="0" borderId="4" xfId="0" applyNumberFormat="1" applyFont="1" applyBorder="1" applyAlignment="1">
      <alignment vertical="center"/>
    </xf>
    <xf numFmtId="9" fontId="6" fillId="0" borderId="2" xfId="0" applyNumberFormat="1" applyFont="1" applyBorder="1" applyAlignment="1">
      <alignment vertical="center"/>
    </xf>
    <xf numFmtId="9" fontId="6" fillId="0" borderId="5" xfId="0" applyNumberFormat="1" applyFont="1" applyBorder="1" applyAlignment="1">
      <alignment vertical="center"/>
    </xf>
    <xf numFmtId="0" fontId="6" fillId="0" borderId="0"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xf>
    <xf numFmtId="3" fontId="5" fillId="0" borderId="6" xfId="0" applyNumberFormat="1" applyFont="1" applyBorder="1" applyAlignment="1">
      <alignment vertical="center"/>
    </xf>
    <xf numFmtId="9" fontId="5" fillId="0" borderId="8" xfId="0" applyNumberFormat="1" applyFont="1" applyBorder="1" applyAlignment="1">
      <alignment vertical="center"/>
    </xf>
    <xf numFmtId="9" fontId="5" fillId="0" borderId="9" xfId="0" applyNumberFormat="1" applyFont="1" applyBorder="1" applyAlignment="1">
      <alignment vertical="center"/>
    </xf>
    <xf numFmtId="164" fontId="5" fillId="0" borderId="0" xfId="1" applyNumberFormat="1" applyFont="1" applyBorder="1" applyAlignment="1">
      <alignment vertical="center"/>
    </xf>
    <xf numFmtId="0" fontId="5" fillId="0" borderId="0" xfId="0" applyFont="1" applyBorder="1" applyAlignment="1">
      <alignment vertical="center"/>
    </xf>
    <xf numFmtId="0" fontId="5" fillId="0" borderId="10" xfId="0" applyFont="1" applyBorder="1" applyAlignment="1">
      <alignment vertical="center"/>
    </xf>
    <xf numFmtId="3" fontId="5" fillId="0" borderId="10" xfId="0" applyNumberFormat="1" applyFont="1" applyBorder="1" applyAlignment="1">
      <alignment vertical="center"/>
    </xf>
    <xf numFmtId="9" fontId="5" fillId="0" borderId="7" xfId="0" applyNumberFormat="1" applyFont="1" applyBorder="1" applyAlignment="1">
      <alignment vertical="center"/>
    </xf>
    <xf numFmtId="9" fontId="5" fillId="0" borderId="0" xfId="0" applyNumberFormat="1" applyFont="1" applyBorder="1" applyAlignment="1">
      <alignment vertical="center"/>
    </xf>
    <xf numFmtId="9" fontId="5" fillId="0" borderId="7" xfId="2" applyFont="1" applyBorder="1" applyAlignment="1">
      <alignment vertical="center"/>
    </xf>
    <xf numFmtId="9" fontId="5" fillId="0" borderId="0" xfId="2" applyFont="1" applyBorder="1" applyAlignment="1">
      <alignment vertical="center"/>
    </xf>
    <xf numFmtId="0" fontId="5" fillId="0" borderId="4" xfId="0" applyFont="1" applyBorder="1" applyAlignment="1">
      <alignment vertical="center"/>
    </xf>
    <xf numFmtId="0" fontId="5" fillId="0" borderId="11" xfId="0" applyFont="1" applyBorder="1" applyAlignment="1">
      <alignment vertical="center"/>
    </xf>
    <xf numFmtId="3" fontId="5" fillId="0" borderId="4" xfId="0" applyNumberFormat="1" applyFont="1" applyBorder="1" applyAlignment="1">
      <alignment vertical="center"/>
    </xf>
    <xf numFmtId="9" fontId="5" fillId="0" borderId="11" xfId="0" applyNumberFormat="1" applyFont="1" applyBorder="1" applyAlignment="1">
      <alignment vertical="center"/>
    </xf>
    <xf numFmtId="9" fontId="5" fillId="0" borderId="5" xfId="0" applyNumberFormat="1" applyFont="1" applyBorder="1" applyAlignment="1">
      <alignment vertical="center"/>
    </xf>
    <xf numFmtId="0" fontId="0" fillId="0" borderId="0" xfId="0" applyFont="1" applyBorder="1" applyAlignment="1">
      <alignment vertical="center"/>
    </xf>
    <xf numFmtId="0" fontId="0" fillId="0" borderId="0" xfId="0" applyFont="1" applyAlignment="1">
      <alignment vertical="center"/>
    </xf>
    <xf numFmtId="0" fontId="5" fillId="0" borderId="0" xfId="0" applyFont="1" applyAlignment="1">
      <alignment vertical="center"/>
    </xf>
    <xf numFmtId="0" fontId="5" fillId="0" borderId="0" xfId="0" applyFont="1" applyFill="1" applyBorder="1" applyAlignment="1">
      <alignment vertical="top" wrapText="1"/>
    </xf>
    <xf numFmtId="9" fontId="5" fillId="0" borderId="11" xfId="2" applyFont="1" applyBorder="1" applyAlignment="1">
      <alignment vertical="center"/>
    </xf>
    <xf numFmtId="9" fontId="5" fillId="0" borderId="5" xfId="2" applyFont="1" applyBorder="1" applyAlignment="1">
      <alignment vertical="center"/>
    </xf>
    <xf numFmtId="3" fontId="5" fillId="0" borderId="5" xfId="0" applyNumberFormat="1" applyFont="1" applyBorder="1" applyAlignment="1">
      <alignment vertical="center"/>
    </xf>
    <xf numFmtId="9" fontId="5" fillId="0" borderId="12" xfId="2" applyFont="1" applyBorder="1" applyAlignment="1">
      <alignment vertical="center"/>
    </xf>
    <xf numFmtId="3" fontId="5" fillId="0" borderId="0" xfId="0" applyNumberFormat="1" applyFont="1" applyBorder="1" applyAlignment="1">
      <alignment vertical="center"/>
    </xf>
    <xf numFmtId="9" fontId="5" fillId="0" borderId="13" xfId="2" applyFont="1" applyBorder="1" applyAlignment="1">
      <alignment vertical="center"/>
    </xf>
    <xf numFmtId="9" fontId="6" fillId="0" borderId="2" xfId="2" applyFont="1" applyBorder="1" applyAlignment="1">
      <alignment vertical="center"/>
    </xf>
    <xf numFmtId="9" fontId="6" fillId="0" borderId="3" xfId="2" applyFont="1" applyBorder="1" applyAlignment="1">
      <alignment vertical="center"/>
    </xf>
    <xf numFmtId="3" fontId="6" fillId="0" borderId="3" xfId="0" applyNumberFormat="1" applyFont="1" applyBorder="1" applyAlignment="1">
      <alignment vertical="center"/>
    </xf>
    <xf numFmtId="9" fontId="6" fillId="0" borderId="14" xfId="2" applyFont="1" applyBorder="1" applyAlignment="1">
      <alignment vertical="center"/>
    </xf>
    <xf numFmtId="9" fontId="6" fillId="0" borderId="3" xfId="0" applyNumberFormat="1" applyFont="1" applyBorder="1" applyAlignment="1">
      <alignment vertical="center"/>
    </xf>
    <xf numFmtId="3" fontId="6" fillId="0" borderId="1" xfId="0" applyNumberFormat="1" applyFont="1" applyBorder="1" applyAlignment="1">
      <alignment vertical="center"/>
    </xf>
    <xf numFmtId="0" fontId="5" fillId="0" borderId="0" xfId="0" applyFont="1" applyFill="1" applyAlignment="1">
      <alignment wrapText="1"/>
    </xf>
    <xf numFmtId="0" fontId="5" fillId="0" borderId="2" xfId="0" applyFont="1" applyFill="1" applyBorder="1" applyAlignment="1">
      <alignment horizontal="right" wrapText="1"/>
    </xf>
    <xf numFmtId="0" fontId="5" fillId="0" borderId="5" xfId="0" applyFont="1" applyFill="1" applyBorder="1" applyAlignment="1">
      <alignment horizontal="right" wrapText="1"/>
    </xf>
    <xf numFmtId="0" fontId="5" fillId="0" borderId="4" xfId="0" applyFont="1" applyFill="1" applyBorder="1" applyAlignment="1">
      <alignment horizontal="right" wrapText="1"/>
    </xf>
    <xf numFmtId="0" fontId="5" fillId="0" borderId="12" xfId="0" applyFont="1" applyFill="1" applyBorder="1" applyAlignment="1">
      <alignment horizontal="right" wrapText="1"/>
    </xf>
    <xf numFmtId="0" fontId="5" fillId="0" borderId="11" xfId="0" applyFont="1" applyFill="1" applyBorder="1" applyAlignment="1">
      <alignment horizontal="right" wrapText="1"/>
    </xf>
    <xf numFmtId="0" fontId="5" fillId="0" borderId="5" xfId="0" applyFont="1" applyFill="1" applyBorder="1" applyAlignment="1">
      <alignment wrapText="1"/>
    </xf>
    <xf numFmtId="0" fontId="5" fillId="0" borderId="4" xfId="0" applyFont="1" applyFill="1" applyBorder="1" applyAlignment="1">
      <alignment wrapText="1"/>
    </xf>
    <xf numFmtId="0" fontId="5" fillId="0" borderId="0" xfId="0" applyFont="1" applyFill="1" applyAlignment="1">
      <alignment vertical="center"/>
    </xf>
    <xf numFmtId="0" fontId="5" fillId="0" borderId="2" xfId="0" applyFont="1" applyFill="1" applyBorder="1" applyAlignment="1">
      <alignment vertical="center"/>
    </xf>
    <xf numFmtId="0" fontId="5" fillId="0" borderId="14" xfId="0" applyFont="1" applyFill="1" applyBorder="1" applyAlignment="1">
      <alignment horizontal="center" vertical="center"/>
    </xf>
    <xf numFmtId="0" fontId="5" fillId="0" borderId="3" xfId="0" applyFont="1" applyFill="1" applyBorder="1" applyAlignment="1">
      <alignment vertical="center"/>
    </xf>
    <xf numFmtId="0" fontId="5" fillId="0" borderId="1" xfId="0" applyFont="1" applyFill="1" applyBorder="1" applyAlignment="1">
      <alignment vertical="center"/>
    </xf>
    <xf numFmtId="0" fontId="5" fillId="0" borderId="1" xfId="0" applyFont="1" applyFill="1" applyBorder="1" applyAlignment="1">
      <alignment horizontal="center" vertical="center"/>
    </xf>
    <xf numFmtId="0" fontId="6" fillId="0" borderId="0" xfId="0" applyFont="1" applyAlignment="1">
      <alignment vertical="center"/>
    </xf>
    <xf numFmtId="9" fontId="5" fillId="0" borderId="10" xfId="2" applyFont="1" applyBorder="1" applyAlignment="1">
      <alignment vertical="center"/>
    </xf>
    <xf numFmtId="9" fontId="5" fillId="0" borderId="4" xfId="2" applyFont="1" applyBorder="1" applyAlignment="1">
      <alignment vertical="center"/>
    </xf>
    <xf numFmtId="9" fontId="6" fillId="0" borderId="1" xfId="2" applyNumberFormat="1" applyFont="1" applyBorder="1" applyAlignment="1">
      <alignment vertical="center"/>
    </xf>
    <xf numFmtId="0" fontId="0" fillId="0" borderId="1" xfId="0" applyFont="1" applyFill="1" applyBorder="1" applyAlignment="1">
      <alignment horizontal="center" wrapText="1"/>
    </xf>
    <xf numFmtId="0" fontId="0" fillId="0" borderId="2" xfId="0" applyFont="1" applyFill="1" applyBorder="1" applyAlignment="1">
      <alignment horizontal="center" wrapText="1"/>
    </xf>
    <xf numFmtId="0" fontId="5" fillId="0" borderId="0" xfId="0" applyFont="1" applyBorder="1" applyAlignment="1">
      <alignment horizontal="left" vertical="center" wrapText="1"/>
    </xf>
    <xf numFmtId="0" fontId="5" fillId="0" borderId="1"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0" xfId="0" applyFont="1" applyFill="1" applyBorder="1" applyAlignment="1">
      <alignment vertical="top" wrapText="1"/>
    </xf>
    <xf numFmtId="0" fontId="5" fillId="0" borderId="0" xfId="0" applyFont="1" applyFill="1" applyBorder="1" applyAlignment="1">
      <alignment horizontal="left" vertical="center" wrapText="1"/>
    </xf>
  </cellXfs>
  <cellStyles count="3">
    <cellStyle name="Comma" xfId="1" builtinId="3"/>
    <cellStyle name="Normal" xfId="0" builtinId="0"/>
    <cellStyle name="Percent" xfId="2" builtinId="5"/>
  </cellStyles>
  <dxfs count="8">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0"/>
  <sheetViews>
    <sheetView showGridLines="0" zoomScale="85" zoomScaleNormal="85" workbookViewId="0">
      <selection activeCell="F7" sqref="F7"/>
    </sheetView>
  </sheetViews>
  <sheetFormatPr defaultRowHeight="15" x14ac:dyDescent="0.25"/>
  <cols>
    <col min="1" max="1" width="9" style="36" customWidth="1"/>
    <col min="2" max="2" width="19.42578125" style="36" customWidth="1"/>
    <col min="3" max="4" width="11.7109375" style="36" customWidth="1"/>
    <col min="5" max="5" width="2.7109375" style="36" customWidth="1"/>
    <col min="6" max="7" width="11.7109375" style="36" customWidth="1"/>
    <col min="8" max="8" width="2.7109375" style="36" customWidth="1"/>
    <col min="9" max="10" width="11.7109375" style="36" customWidth="1"/>
    <col min="11" max="11" width="2.7109375" style="36" customWidth="1"/>
    <col min="12" max="13" width="11.7109375" style="36" customWidth="1"/>
    <col min="14" max="16384" width="9.140625" style="36"/>
  </cols>
  <sheetData>
    <row r="1" spans="1:14" s="1" customFormat="1" ht="15" customHeight="1" x14ac:dyDescent="0.25">
      <c r="A1" s="1" t="s">
        <v>0</v>
      </c>
    </row>
    <row r="2" spans="1:14" s="1" customFormat="1" ht="15" customHeight="1" x14ac:dyDescent="0.25">
      <c r="A2" s="2" t="s">
        <v>1</v>
      </c>
    </row>
    <row r="3" spans="1:14" s="3" customFormat="1" ht="15" customHeight="1" x14ac:dyDescent="0.25"/>
    <row r="4" spans="1:14" s="3" customFormat="1" ht="15" customHeight="1" x14ac:dyDescent="0.25"/>
    <row r="5" spans="1:14" s="7" customFormat="1" ht="30" customHeight="1" x14ac:dyDescent="0.25">
      <c r="A5" s="4"/>
      <c r="B5" s="5"/>
      <c r="C5" s="70" t="s">
        <v>2</v>
      </c>
      <c r="D5" s="71"/>
      <c r="E5" s="6"/>
      <c r="F5" s="70" t="s">
        <v>3</v>
      </c>
      <c r="G5" s="71"/>
      <c r="H5" s="6"/>
      <c r="I5" s="70" t="s">
        <v>4</v>
      </c>
      <c r="J5" s="71"/>
      <c r="K5" s="6"/>
      <c r="L5" s="70" t="s">
        <v>5</v>
      </c>
      <c r="M5" s="71"/>
    </row>
    <row r="6" spans="1:14" s="11" customFormat="1" ht="15" customHeight="1" x14ac:dyDescent="0.25">
      <c r="A6" s="8"/>
      <c r="B6" s="9"/>
      <c r="C6" s="8" t="s">
        <v>6</v>
      </c>
      <c r="D6" s="9" t="s">
        <v>7</v>
      </c>
      <c r="E6" s="10"/>
      <c r="F6" s="8" t="s">
        <v>6</v>
      </c>
      <c r="G6" s="9" t="s">
        <v>7</v>
      </c>
      <c r="H6" s="10"/>
      <c r="I6" s="8" t="s">
        <v>6</v>
      </c>
      <c r="J6" s="9" t="s">
        <v>7</v>
      </c>
      <c r="K6" s="10"/>
      <c r="L6" s="8" t="s">
        <v>6</v>
      </c>
      <c r="M6" s="9" t="s">
        <v>7</v>
      </c>
    </row>
    <row r="7" spans="1:14" s="17" customFormat="1" ht="15" customHeight="1" x14ac:dyDescent="0.25">
      <c r="A7" s="12" t="s">
        <v>8</v>
      </c>
      <c r="B7" s="13" t="s">
        <v>9</v>
      </c>
      <c r="C7" s="14">
        <v>48517754</v>
      </c>
      <c r="D7" s="15">
        <v>0.18162824403219599</v>
      </c>
      <c r="E7" s="16"/>
      <c r="F7" s="14">
        <v>32324397</v>
      </c>
      <c r="G7" s="15">
        <v>0.31575327300856681</v>
      </c>
      <c r="H7" s="16"/>
      <c r="I7" s="14">
        <v>11132773</v>
      </c>
      <c r="J7" s="15">
        <v>0.14595036634577338</v>
      </c>
      <c r="K7" s="16"/>
      <c r="L7" s="14">
        <v>5060584</v>
      </c>
      <c r="M7" s="15">
        <v>5.7196878866560115E-2</v>
      </c>
    </row>
    <row r="8" spans="1:14" s="24" customFormat="1" ht="15" customHeight="1" x14ac:dyDescent="0.25">
      <c r="A8" s="18" t="s">
        <v>10</v>
      </c>
      <c r="B8" s="19" t="s">
        <v>11</v>
      </c>
      <c r="C8" s="20">
        <v>125692</v>
      </c>
      <c r="D8" s="21">
        <v>0.19464950792507763</v>
      </c>
      <c r="E8" s="22"/>
      <c r="F8" s="20">
        <v>67467</v>
      </c>
      <c r="G8" s="21">
        <v>0.32332841314265998</v>
      </c>
      <c r="H8" s="22"/>
      <c r="I8" s="20">
        <v>39532</v>
      </c>
      <c r="J8" s="21">
        <v>0.21871213671998185</v>
      </c>
      <c r="K8" s="22"/>
      <c r="L8" s="20">
        <v>18693</v>
      </c>
      <c r="M8" s="21">
        <v>7.2927801749362128E-2</v>
      </c>
      <c r="N8" s="23"/>
    </row>
    <row r="9" spans="1:14" s="24" customFormat="1" ht="15" customHeight="1" x14ac:dyDescent="0.25">
      <c r="A9" s="25" t="s">
        <v>12</v>
      </c>
      <c r="B9" s="19" t="s">
        <v>13</v>
      </c>
      <c r="C9" s="26">
        <v>655727</v>
      </c>
      <c r="D9" s="27">
        <v>0.16048619170714348</v>
      </c>
      <c r="E9" s="28"/>
      <c r="F9" s="26">
        <v>482853</v>
      </c>
      <c r="G9" s="27">
        <v>0.28817031932785148</v>
      </c>
      <c r="H9" s="28"/>
      <c r="I9" s="26">
        <v>116132</v>
      </c>
      <c r="J9" s="29">
        <v>0.1005722639064979</v>
      </c>
      <c r="K9" s="30"/>
      <c r="L9" s="26">
        <v>56742</v>
      </c>
      <c r="M9" s="29">
        <v>4.5191719550424343E-2</v>
      </c>
      <c r="N9" s="23"/>
    </row>
    <row r="10" spans="1:14" s="24" customFormat="1" ht="15" customHeight="1" x14ac:dyDescent="0.25">
      <c r="A10" s="25" t="s">
        <v>14</v>
      </c>
      <c r="B10" s="19" t="s">
        <v>15</v>
      </c>
      <c r="C10" s="26">
        <v>507156</v>
      </c>
      <c r="D10" s="27">
        <v>0.2070159683897724</v>
      </c>
      <c r="E10" s="28"/>
      <c r="F10" s="26">
        <v>350029</v>
      </c>
      <c r="G10" s="27">
        <v>0.31376639069463919</v>
      </c>
      <c r="H10" s="28"/>
      <c r="I10" s="26">
        <v>105976</v>
      </c>
      <c r="J10" s="27">
        <v>0.14621150558833795</v>
      </c>
      <c r="K10" s="28"/>
      <c r="L10" s="26">
        <v>51151</v>
      </c>
      <c r="M10" s="27">
        <v>8.3929084181768962E-2</v>
      </c>
      <c r="N10" s="23"/>
    </row>
    <row r="11" spans="1:14" s="24" customFormat="1" ht="15" customHeight="1" x14ac:dyDescent="0.25">
      <c r="A11" s="25" t="s">
        <v>16</v>
      </c>
      <c r="B11" s="19" t="s">
        <v>17</v>
      </c>
      <c r="C11" s="26">
        <v>1182218</v>
      </c>
      <c r="D11" s="27">
        <v>0.20343346827100531</v>
      </c>
      <c r="E11" s="28"/>
      <c r="F11" s="26">
        <v>797681</v>
      </c>
      <c r="G11" s="27">
        <v>0.32872697990913946</v>
      </c>
      <c r="H11" s="28"/>
      <c r="I11" s="26">
        <v>267369</v>
      </c>
      <c r="J11" s="27">
        <v>0.15287698208490288</v>
      </c>
      <c r="K11" s="28"/>
      <c r="L11" s="26">
        <v>117168</v>
      </c>
      <c r="M11" s="27">
        <v>7.162589335219427E-2</v>
      </c>
      <c r="N11" s="23"/>
    </row>
    <row r="12" spans="1:14" s="24" customFormat="1" ht="15" customHeight="1" x14ac:dyDescent="0.25">
      <c r="A12" s="25" t="s">
        <v>18</v>
      </c>
      <c r="B12" s="19" t="s">
        <v>19</v>
      </c>
      <c r="C12" s="26">
        <v>7169205</v>
      </c>
      <c r="D12" s="27">
        <v>0.21660349270622417</v>
      </c>
      <c r="E12" s="28"/>
      <c r="F12" s="26">
        <v>4984319</v>
      </c>
      <c r="G12" s="27">
        <v>0.34384803551783588</v>
      </c>
      <c r="H12" s="28"/>
      <c r="I12" s="26">
        <v>1525280</v>
      </c>
      <c r="J12" s="27">
        <v>0.18451078597206089</v>
      </c>
      <c r="K12" s="28"/>
      <c r="L12" s="26">
        <v>659606</v>
      </c>
      <c r="M12" s="27">
        <v>6.3816561369330727E-2</v>
      </c>
      <c r="N12" s="23"/>
    </row>
    <row r="13" spans="1:14" s="24" customFormat="1" ht="15" customHeight="1" x14ac:dyDescent="0.25">
      <c r="A13" s="25" t="s">
        <v>20</v>
      </c>
      <c r="B13" s="19" t="s">
        <v>21</v>
      </c>
      <c r="C13" s="26">
        <v>716355</v>
      </c>
      <c r="D13" s="27">
        <v>0.16057591286214506</v>
      </c>
      <c r="E13" s="28"/>
      <c r="F13" s="26">
        <v>446969</v>
      </c>
      <c r="G13" s="27">
        <v>0.32462097690818836</v>
      </c>
      <c r="H13" s="28"/>
      <c r="I13" s="26">
        <v>170903</v>
      </c>
      <c r="J13" s="27">
        <v>0.13693228981382663</v>
      </c>
      <c r="K13" s="28"/>
      <c r="L13" s="26">
        <v>98483</v>
      </c>
      <c r="M13" s="27">
        <v>5.3634661487804589E-2</v>
      </c>
      <c r="N13" s="23"/>
    </row>
    <row r="14" spans="1:14" s="24" customFormat="1" ht="15" customHeight="1" x14ac:dyDescent="0.25">
      <c r="A14" s="25" t="s">
        <v>22</v>
      </c>
      <c r="B14" s="19" t="s">
        <v>23</v>
      </c>
      <c r="C14" s="26">
        <v>334612</v>
      </c>
      <c r="D14" s="27">
        <v>0.11049288096057336</v>
      </c>
      <c r="E14" s="28"/>
      <c r="F14" s="26">
        <v>181459</v>
      </c>
      <c r="G14" s="27">
        <v>0.22372322574520365</v>
      </c>
      <c r="H14" s="28"/>
      <c r="I14" s="26">
        <v>86697</v>
      </c>
      <c r="J14" s="27">
        <v>0.11328380207707224</v>
      </c>
      <c r="K14" s="28"/>
      <c r="L14" s="26">
        <v>66456</v>
      </c>
      <c r="M14" s="27">
        <v>4.5769761350668028E-2</v>
      </c>
      <c r="N14" s="23"/>
    </row>
    <row r="15" spans="1:14" s="24" customFormat="1" ht="15" customHeight="1" x14ac:dyDescent="0.25">
      <c r="A15" s="25" t="s">
        <v>24</v>
      </c>
      <c r="B15" s="19" t="s">
        <v>25</v>
      </c>
      <c r="C15" s="26">
        <v>61970</v>
      </c>
      <c r="D15" s="27">
        <v>0.11543326124575531</v>
      </c>
      <c r="E15" s="28"/>
      <c r="F15" s="26">
        <v>39420</v>
      </c>
      <c r="G15" s="27">
        <v>0.19478113063973396</v>
      </c>
      <c r="H15" s="28"/>
      <c r="I15" s="26">
        <v>13556</v>
      </c>
      <c r="J15" s="27">
        <v>0.12377647918188459</v>
      </c>
      <c r="K15" s="28"/>
      <c r="L15" s="26">
        <v>8994</v>
      </c>
      <c r="M15" s="27">
        <v>3.9982929236350058E-2</v>
      </c>
      <c r="N15" s="23"/>
    </row>
    <row r="16" spans="1:14" s="24" customFormat="1" ht="15" customHeight="1" x14ac:dyDescent="0.25">
      <c r="A16" s="25" t="s">
        <v>26</v>
      </c>
      <c r="B16" s="19" t="s">
        <v>27</v>
      </c>
      <c r="C16" s="26">
        <v>92941</v>
      </c>
      <c r="D16" s="27">
        <v>0.12181762417557068</v>
      </c>
      <c r="E16" s="28"/>
      <c r="F16" s="26">
        <v>58563</v>
      </c>
      <c r="G16" s="27">
        <v>0.22257906358913157</v>
      </c>
      <c r="H16" s="28"/>
      <c r="I16" s="26">
        <v>24133</v>
      </c>
      <c r="J16" s="27">
        <v>0.1042381153949153</v>
      </c>
      <c r="K16" s="28"/>
      <c r="L16" s="26">
        <v>10245</v>
      </c>
      <c r="M16" s="27">
        <v>3.81815945707226E-2</v>
      </c>
      <c r="N16" s="23"/>
    </row>
    <row r="17" spans="1:14" s="24" customFormat="1" ht="15" customHeight="1" x14ac:dyDescent="0.25">
      <c r="A17" s="25" t="s">
        <v>28</v>
      </c>
      <c r="B17" s="19" t="s">
        <v>29</v>
      </c>
      <c r="C17" s="26">
        <v>3735175</v>
      </c>
      <c r="D17" s="27">
        <v>0.24119693423678179</v>
      </c>
      <c r="E17" s="28"/>
      <c r="F17" s="26">
        <v>2444840</v>
      </c>
      <c r="G17" s="27">
        <v>0.38992501785479039</v>
      </c>
      <c r="H17" s="28"/>
      <c r="I17" s="26">
        <v>846439</v>
      </c>
      <c r="J17" s="27">
        <v>0.19066917426526259</v>
      </c>
      <c r="K17" s="28"/>
      <c r="L17" s="26">
        <v>443896</v>
      </c>
      <c r="M17" s="27">
        <v>9.2930128642081583E-2</v>
      </c>
      <c r="N17" s="23"/>
    </row>
    <row r="18" spans="1:14" s="24" customFormat="1" ht="15" customHeight="1" x14ac:dyDescent="0.25">
      <c r="A18" s="25" t="s">
        <v>30</v>
      </c>
      <c r="B18" s="19" t="s">
        <v>31</v>
      </c>
      <c r="C18" s="26">
        <v>1868633</v>
      </c>
      <c r="D18" s="27">
        <v>0.21243264966000122</v>
      </c>
      <c r="E18" s="28"/>
      <c r="F18" s="26">
        <v>1281239</v>
      </c>
      <c r="G18" s="27">
        <v>0.34845147514883934</v>
      </c>
      <c r="H18" s="28"/>
      <c r="I18" s="26">
        <v>392612</v>
      </c>
      <c r="J18" s="27">
        <v>0.15351235783630046</v>
      </c>
      <c r="K18" s="28"/>
      <c r="L18" s="26">
        <v>194782</v>
      </c>
      <c r="M18" s="27">
        <v>7.6030972603290475E-2</v>
      </c>
      <c r="N18" s="23"/>
    </row>
    <row r="19" spans="1:14" s="24" customFormat="1" ht="15" customHeight="1" x14ac:dyDescent="0.25">
      <c r="A19" s="25" t="s">
        <v>32</v>
      </c>
      <c r="B19" s="19" t="s">
        <v>33</v>
      </c>
      <c r="C19" s="26">
        <v>97360</v>
      </c>
      <c r="D19" s="27">
        <v>8.8063808271268362E-2</v>
      </c>
      <c r="E19" s="28"/>
      <c r="F19" s="26">
        <v>64521</v>
      </c>
      <c r="G19" s="27">
        <v>0.14888201767542747</v>
      </c>
      <c r="H19" s="28"/>
      <c r="I19" s="26">
        <v>19858</v>
      </c>
      <c r="J19" s="27">
        <v>5.8602718542870462E-2</v>
      </c>
      <c r="K19" s="28"/>
      <c r="L19" s="26">
        <v>12981</v>
      </c>
      <c r="M19" s="27">
        <v>3.8942922114155773E-2</v>
      </c>
      <c r="N19" s="23"/>
    </row>
    <row r="20" spans="1:14" s="24" customFormat="1" ht="15" customHeight="1" x14ac:dyDescent="0.25">
      <c r="A20" s="25" t="s">
        <v>34</v>
      </c>
      <c r="B20" s="19" t="s">
        <v>35</v>
      </c>
      <c r="C20" s="26">
        <v>329831</v>
      </c>
      <c r="D20" s="27">
        <v>0.12597484788381766</v>
      </c>
      <c r="E20" s="28"/>
      <c r="F20" s="26">
        <v>208592</v>
      </c>
      <c r="G20" s="27">
        <v>0.24850575123453481</v>
      </c>
      <c r="H20" s="28"/>
      <c r="I20" s="26">
        <v>86022</v>
      </c>
      <c r="J20" s="27">
        <v>9.6901193945449562E-2</v>
      </c>
      <c r="K20" s="28"/>
      <c r="L20" s="26">
        <v>35217</v>
      </c>
      <c r="M20" s="27">
        <v>3.9520151720036131E-2</v>
      </c>
      <c r="N20" s="23"/>
    </row>
    <row r="21" spans="1:14" s="24" customFormat="1" ht="15" customHeight="1" x14ac:dyDescent="0.25">
      <c r="A21" s="25" t="s">
        <v>36</v>
      </c>
      <c r="B21" s="19" t="s">
        <v>37</v>
      </c>
      <c r="C21" s="26">
        <v>278035</v>
      </c>
      <c r="D21" s="27">
        <v>0.20609336929877034</v>
      </c>
      <c r="E21" s="28"/>
      <c r="F21" s="26">
        <v>200564</v>
      </c>
      <c r="G21" s="27">
        <v>0.33773796192609185</v>
      </c>
      <c r="H21" s="28"/>
      <c r="I21" s="26">
        <v>58903</v>
      </c>
      <c r="J21" s="27">
        <v>0.14129078994080002</v>
      </c>
      <c r="K21" s="28"/>
      <c r="L21" s="26">
        <v>18568</v>
      </c>
      <c r="M21" s="27">
        <v>5.4880355622812828E-2</v>
      </c>
      <c r="N21" s="23"/>
    </row>
    <row r="22" spans="1:14" s="24" customFormat="1" ht="15" customHeight="1" x14ac:dyDescent="0.25">
      <c r="A22" s="25" t="s">
        <v>38</v>
      </c>
      <c r="B22" s="19" t="s">
        <v>39</v>
      </c>
      <c r="C22" s="26">
        <v>1864752</v>
      </c>
      <c r="D22" s="27">
        <v>0.1667838930265938</v>
      </c>
      <c r="E22" s="28"/>
      <c r="F22" s="26">
        <v>1258146</v>
      </c>
      <c r="G22" s="27">
        <v>0.29002697306681302</v>
      </c>
      <c r="H22" s="28"/>
      <c r="I22" s="26">
        <v>421649</v>
      </c>
      <c r="J22" s="27">
        <v>0.13742991595455431</v>
      </c>
      <c r="K22" s="28"/>
      <c r="L22" s="26">
        <v>184957</v>
      </c>
      <c r="M22" s="27">
        <v>4.9001527348546764E-2</v>
      </c>
      <c r="N22" s="23"/>
    </row>
    <row r="23" spans="1:14" s="24" customFormat="1" ht="15" customHeight="1" x14ac:dyDescent="0.25">
      <c r="A23" s="25" t="s">
        <v>40</v>
      </c>
      <c r="B23" s="19" t="s">
        <v>41</v>
      </c>
      <c r="C23" s="26">
        <v>800105</v>
      </c>
      <c r="D23" s="27">
        <v>0.146116869389392</v>
      </c>
      <c r="E23" s="28"/>
      <c r="F23" s="26">
        <v>518436</v>
      </c>
      <c r="G23" s="27">
        <v>0.24783754764948338</v>
      </c>
      <c r="H23" s="28"/>
      <c r="I23" s="26">
        <v>189713</v>
      </c>
      <c r="J23" s="27">
        <v>0.10852010344454785</v>
      </c>
      <c r="K23" s="28"/>
      <c r="L23" s="26">
        <v>91956</v>
      </c>
      <c r="M23" s="27">
        <v>5.6215830249662695E-2</v>
      </c>
      <c r="N23" s="23"/>
    </row>
    <row r="24" spans="1:14" s="24" customFormat="1" ht="15" customHeight="1" x14ac:dyDescent="0.25">
      <c r="A24" s="25" t="s">
        <v>42</v>
      </c>
      <c r="B24" s="19" t="s">
        <v>43</v>
      </c>
      <c r="C24" s="26">
        <v>365151</v>
      </c>
      <c r="D24" s="27">
        <v>0.15230756910027204</v>
      </c>
      <c r="E24" s="28"/>
      <c r="F24" s="26">
        <v>239849</v>
      </c>
      <c r="G24" s="27">
        <v>0.27113039860912974</v>
      </c>
      <c r="H24" s="28"/>
      <c r="I24" s="26">
        <v>81462</v>
      </c>
      <c r="J24" s="27">
        <v>0.10852614035578541</v>
      </c>
      <c r="K24" s="28"/>
      <c r="L24" s="26">
        <v>43840</v>
      </c>
      <c r="M24" s="27">
        <v>5.7516881808318168E-2</v>
      </c>
      <c r="N24" s="23"/>
    </row>
    <row r="25" spans="1:14" s="24" customFormat="1" ht="15" customHeight="1" x14ac:dyDescent="0.25">
      <c r="A25" s="25" t="s">
        <v>44</v>
      </c>
      <c r="B25" s="19" t="s">
        <v>45</v>
      </c>
      <c r="C25" s="26">
        <v>626535</v>
      </c>
      <c r="D25" s="27">
        <v>0.16750521536384833</v>
      </c>
      <c r="E25" s="28"/>
      <c r="F25" s="26">
        <v>454264</v>
      </c>
      <c r="G25" s="27">
        <v>0.29794875898409984</v>
      </c>
      <c r="H25" s="28"/>
      <c r="I25" s="26">
        <v>124825</v>
      </c>
      <c r="J25" s="27">
        <v>0.10674651668136133</v>
      </c>
      <c r="K25" s="28"/>
      <c r="L25" s="26">
        <v>47446</v>
      </c>
      <c r="M25" s="27">
        <v>4.5342385373004813E-2</v>
      </c>
      <c r="N25" s="23"/>
    </row>
    <row r="26" spans="1:14" s="24" customFormat="1" ht="15" customHeight="1" x14ac:dyDescent="0.25">
      <c r="A26" s="25" t="s">
        <v>46</v>
      </c>
      <c r="B26" s="19" t="s">
        <v>47</v>
      </c>
      <c r="C26" s="26">
        <v>901234</v>
      </c>
      <c r="D26" s="27">
        <v>0.23155058272135665</v>
      </c>
      <c r="E26" s="28"/>
      <c r="F26" s="26">
        <v>617872</v>
      </c>
      <c r="G26" s="27">
        <v>0.36015236785119942</v>
      </c>
      <c r="H26" s="28"/>
      <c r="I26" s="26">
        <v>210439</v>
      </c>
      <c r="J26" s="27">
        <v>0.18872488132893656</v>
      </c>
      <c r="K26" s="28"/>
      <c r="L26" s="26">
        <v>72923</v>
      </c>
      <c r="M26" s="27">
        <v>6.8696321431296614E-2</v>
      </c>
      <c r="N26" s="23"/>
    </row>
    <row r="27" spans="1:14" s="24" customFormat="1" ht="15" customHeight="1" x14ac:dyDescent="0.25">
      <c r="A27" s="25" t="s">
        <v>48</v>
      </c>
      <c r="B27" s="19" t="s">
        <v>49</v>
      </c>
      <c r="C27" s="26">
        <v>285523</v>
      </c>
      <c r="D27" s="27">
        <v>5.072466471565653E-2</v>
      </c>
      <c r="E27" s="28"/>
      <c r="F27" s="26">
        <v>165225</v>
      </c>
      <c r="G27" s="27">
        <v>0.10267364725255947</v>
      </c>
      <c r="H27" s="28"/>
      <c r="I27" s="26">
        <v>70413</v>
      </c>
      <c r="J27" s="27">
        <v>5.2346418760942211E-2</v>
      </c>
      <c r="K27" s="28"/>
      <c r="L27" s="26">
        <v>49885</v>
      </c>
      <c r="M27" s="27">
        <v>1.8651951995854208E-2</v>
      </c>
      <c r="N27" s="23"/>
    </row>
    <row r="28" spans="1:14" s="24" customFormat="1" ht="15" customHeight="1" x14ac:dyDescent="0.25">
      <c r="A28" s="25" t="s">
        <v>50</v>
      </c>
      <c r="B28" s="19" t="s">
        <v>51</v>
      </c>
      <c r="C28" s="26">
        <v>762074</v>
      </c>
      <c r="D28" s="27">
        <v>0.15086842877870404</v>
      </c>
      <c r="E28" s="28"/>
      <c r="F28" s="26">
        <v>465778</v>
      </c>
      <c r="G28" s="27">
        <v>0.31885131434830227</v>
      </c>
      <c r="H28" s="28"/>
      <c r="I28" s="26">
        <v>208916</v>
      </c>
      <c r="J28" s="27">
        <v>0.15831803194460126</v>
      </c>
      <c r="K28" s="28"/>
      <c r="L28" s="26">
        <v>87380</v>
      </c>
      <c r="M28" s="27">
        <v>3.8478949751018558E-2</v>
      </c>
      <c r="N28" s="23"/>
    </row>
    <row r="29" spans="1:14" s="24" customFormat="1" ht="15" customHeight="1" x14ac:dyDescent="0.25">
      <c r="A29" s="25" t="s">
        <v>52</v>
      </c>
      <c r="B29" s="19" t="s">
        <v>53</v>
      </c>
      <c r="C29" s="26">
        <v>126659</v>
      </c>
      <c r="D29" s="27">
        <v>0.11519365984224182</v>
      </c>
      <c r="E29" s="28"/>
      <c r="F29" s="26">
        <v>72637</v>
      </c>
      <c r="G29" s="27">
        <v>0.20220756082623462</v>
      </c>
      <c r="H29" s="28"/>
      <c r="I29" s="26">
        <v>38683</v>
      </c>
      <c r="J29" s="27">
        <v>0.10942547594127465</v>
      </c>
      <c r="K29" s="28"/>
      <c r="L29" s="26">
        <v>15339</v>
      </c>
      <c r="M29" s="27">
        <v>3.9656050527273716E-2</v>
      </c>
      <c r="N29" s="23"/>
    </row>
    <row r="30" spans="1:14" s="24" customFormat="1" ht="15" customHeight="1" x14ac:dyDescent="0.25">
      <c r="A30" s="25" t="s">
        <v>54</v>
      </c>
      <c r="B30" s="19" t="s">
        <v>55</v>
      </c>
      <c r="C30" s="26">
        <v>1216292</v>
      </c>
      <c r="D30" s="27">
        <v>0.14522293054470359</v>
      </c>
      <c r="E30" s="28"/>
      <c r="F30" s="26">
        <v>800912</v>
      </c>
      <c r="G30" s="27">
        <v>0.25401924161374811</v>
      </c>
      <c r="H30" s="28"/>
      <c r="I30" s="26">
        <v>250124</v>
      </c>
      <c r="J30" s="27">
        <v>0.10781220837785566</v>
      </c>
      <c r="K30" s="28"/>
      <c r="L30" s="26">
        <v>165256</v>
      </c>
      <c r="M30" s="27">
        <v>5.6937922518311639E-2</v>
      </c>
      <c r="N30" s="23"/>
    </row>
    <row r="31" spans="1:14" s="24" customFormat="1" ht="15" customHeight="1" x14ac:dyDescent="0.25">
      <c r="A31" s="25" t="s">
        <v>56</v>
      </c>
      <c r="B31" s="19" t="s">
        <v>57</v>
      </c>
      <c r="C31" s="26">
        <v>493317</v>
      </c>
      <c r="D31" s="27">
        <v>0.10869705084854812</v>
      </c>
      <c r="E31" s="28"/>
      <c r="F31" s="26">
        <v>292822</v>
      </c>
      <c r="G31" s="27">
        <v>0.24235797921075697</v>
      </c>
      <c r="H31" s="28"/>
      <c r="I31" s="26">
        <v>135939</v>
      </c>
      <c r="J31" s="27">
        <v>9.3769659077113252E-2</v>
      </c>
      <c r="K31" s="28"/>
      <c r="L31" s="26">
        <v>64556</v>
      </c>
      <c r="M31" s="27">
        <v>3.432871139708326E-2</v>
      </c>
      <c r="N31" s="23"/>
    </row>
    <row r="32" spans="1:14" s="24" customFormat="1" ht="15" customHeight="1" x14ac:dyDescent="0.25">
      <c r="A32" s="25" t="s">
        <v>58</v>
      </c>
      <c r="B32" s="19" t="s">
        <v>59</v>
      </c>
      <c r="C32" s="26">
        <v>854758</v>
      </c>
      <c r="D32" s="27">
        <v>0.16704903388029532</v>
      </c>
      <c r="E32" s="28"/>
      <c r="F32" s="26">
        <v>580833</v>
      </c>
      <c r="G32" s="27">
        <v>0.30412875309059567</v>
      </c>
      <c r="H32" s="28"/>
      <c r="I32" s="26">
        <v>209282</v>
      </c>
      <c r="J32" s="27">
        <v>0.14130669633934889</v>
      </c>
      <c r="K32" s="28"/>
      <c r="L32" s="26">
        <v>64643</v>
      </c>
      <c r="M32" s="27">
        <v>3.7453901798155782E-2</v>
      </c>
      <c r="N32" s="23"/>
    </row>
    <row r="33" spans="1:14" s="24" customFormat="1" ht="15" customHeight="1" x14ac:dyDescent="0.25">
      <c r="A33" s="25" t="s">
        <v>60</v>
      </c>
      <c r="B33" s="19" t="s">
        <v>61</v>
      </c>
      <c r="C33" s="26">
        <v>539991</v>
      </c>
      <c r="D33" s="27">
        <v>0.21193080422408681</v>
      </c>
      <c r="E33" s="28"/>
      <c r="F33" s="26">
        <v>388734</v>
      </c>
      <c r="G33" s="27">
        <v>0.32400008001360231</v>
      </c>
      <c r="H33" s="28"/>
      <c r="I33" s="26">
        <v>96375</v>
      </c>
      <c r="J33" s="27">
        <v>0.12755456556006878</v>
      </c>
      <c r="K33" s="28"/>
      <c r="L33" s="26">
        <v>54882</v>
      </c>
      <c r="M33" s="27">
        <v>9.2611592226849629E-2</v>
      </c>
      <c r="N33" s="23"/>
    </row>
    <row r="34" spans="1:14" s="24" customFormat="1" ht="15" customHeight="1" x14ac:dyDescent="0.25">
      <c r="A34" s="25" t="s">
        <v>62</v>
      </c>
      <c r="B34" s="19" t="s">
        <v>63</v>
      </c>
      <c r="C34" s="26">
        <v>175802</v>
      </c>
      <c r="D34" s="27">
        <v>0.21683926448168853</v>
      </c>
      <c r="E34" s="28"/>
      <c r="F34" s="26">
        <v>108385</v>
      </c>
      <c r="G34" s="27">
        <v>0.33976808559328142</v>
      </c>
      <c r="H34" s="28"/>
      <c r="I34" s="26">
        <v>44368</v>
      </c>
      <c r="J34" s="27">
        <v>0.16578421298458665</v>
      </c>
      <c r="K34" s="28"/>
      <c r="L34" s="26">
        <v>23049</v>
      </c>
      <c r="M34" s="27">
        <v>0.10283947422432024</v>
      </c>
      <c r="N34" s="23"/>
    </row>
    <row r="35" spans="1:14" s="24" customFormat="1" ht="15" customHeight="1" x14ac:dyDescent="0.25">
      <c r="A35" s="25" t="s">
        <v>64</v>
      </c>
      <c r="B35" s="19" t="s">
        <v>65</v>
      </c>
      <c r="C35" s="26">
        <v>1551163</v>
      </c>
      <c r="D35" s="27">
        <v>0.19037704070780906</v>
      </c>
      <c r="E35" s="28"/>
      <c r="F35" s="26">
        <v>1006034</v>
      </c>
      <c r="G35" s="27">
        <v>0.31518293934186636</v>
      </c>
      <c r="H35" s="28"/>
      <c r="I35" s="26">
        <v>397900</v>
      </c>
      <c r="J35" s="27">
        <v>0.16383972118835885</v>
      </c>
      <c r="K35" s="28"/>
      <c r="L35" s="26">
        <v>147229</v>
      </c>
      <c r="M35" s="27">
        <v>5.8254321029663887E-2</v>
      </c>
      <c r="N35" s="23"/>
    </row>
    <row r="36" spans="1:14" s="24" customFormat="1" ht="15" customHeight="1" x14ac:dyDescent="0.25">
      <c r="A36" s="25" t="s">
        <v>66</v>
      </c>
      <c r="B36" s="19" t="s">
        <v>67</v>
      </c>
      <c r="C36" s="26">
        <v>71998</v>
      </c>
      <c r="D36" s="27">
        <v>0.12675972027578047</v>
      </c>
      <c r="E36" s="28"/>
      <c r="F36" s="26">
        <v>44156</v>
      </c>
      <c r="G36" s="27">
        <v>0.30622208660434408</v>
      </c>
      <c r="H36" s="28"/>
      <c r="I36" s="26">
        <v>20459</v>
      </c>
      <c r="J36" s="27">
        <v>0.10537294368504002</v>
      </c>
      <c r="K36" s="28"/>
      <c r="L36" s="26">
        <v>7383</v>
      </c>
      <c r="M36" s="27">
        <v>3.2151162284330716E-2</v>
      </c>
      <c r="N36" s="23"/>
    </row>
    <row r="37" spans="1:14" s="24" customFormat="1" ht="15" customHeight="1" x14ac:dyDescent="0.25">
      <c r="A37" s="25" t="s">
        <v>68</v>
      </c>
      <c r="B37" s="19" t="s">
        <v>69</v>
      </c>
      <c r="C37" s="26">
        <v>228550</v>
      </c>
      <c r="D37" s="27">
        <v>0.14485552159079312</v>
      </c>
      <c r="E37" s="28"/>
      <c r="F37" s="26">
        <v>133765</v>
      </c>
      <c r="G37" s="27">
        <v>0.27847344962329629</v>
      </c>
      <c r="H37" s="28"/>
      <c r="I37" s="26">
        <v>68863</v>
      </c>
      <c r="J37" s="27">
        <v>0.13057691396065418</v>
      </c>
      <c r="K37" s="28"/>
      <c r="L37" s="26">
        <v>25922</v>
      </c>
      <c r="M37" s="27">
        <v>4.5472964794501566E-2</v>
      </c>
      <c r="N37" s="23"/>
    </row>
    <row r="38" spans="1:14" s="24" customFormat="1" ht="15" customHeight="1" x14ac:dyDescent="0.25">
      <c r="A38" s="25" t="s">
        <v>70</v>
      </c>
      <c r="B38" s="19" t="s">
        <v>71</v>
      </c>
      <c r="C38" s="26">
        <v>147806</v>
      </c>
      <c r="D38" s="27">
        <v>0.13148186860352887</v>
      </c>
      <c r="E38" s="28"/>
      <c r="F38" s="26">
        <v>74594</v>
      </c>
      <c r="G38" s="27">
        <v>0.31296781123082601</v>
      </c>
      <c r="H38" s="28"/>
      <c r="I38" s="26">
        <v>45926</v>
      </c>
      <c r="J38" s="27">
        <v>0.14220601076314274</v>
      </c>
      <c r="K38" s="28"/>
      <c r="L38" s="26">
        <v>27286</v>
      </c>
      <c r="M38" s="27">
        <v>4.8477677278598294E-2</v>
      </c>
      <c r="N38" s="23"/>
    </row>
    <row r="39" spans="1:14" s="24" customFormat="1" ht="15" customHeight="1" x14ac:dyDescent="0.25">
      <c r="A39" s="25" t="s">
        <v>72</v>
      </c>
      <c r="B39" s="19" t="s">
        <v>73</v>
      </c>
      <c r="C39" s="26">
        <v>1313626</v>
      </c>
      <c r="D39" s="27">
        <v>0.17521725322246776</v>
      </c>
      <c r="E39" s="28"/>
      <c r="F39" s="26">
        <v>838147</v>
      </c>
      <c r="G39" s="27">
        <v>0.35889121209020036</v>
      </c>
      <c r="H39" s="28"/>
      <c r="I39" s="26">
        <v>275971</v>
      </c>
      <c r="J39" s="27">
        <v>0.1519556991577686</v>
      </c>
      <c r="K39" s="28"/>
      <c r="L39" s="26">
        <v>199508</v>
      </c>
      <c r="M39" s="27">
        <v>5.9632594257566611E-2</v>
      </c>
      <c r="N39" s="23"/>
    </row>
    <row r="40" spans="1:14" s="24" customFormat="1" ht="15" customHeight="1" x14ac:dyDescent="0.25">
      <c r="A40" s="25" t="s">
        <v>74</v>
      </c>
      <c r="B40" s="19" t="s">
        <v>75</v>
      </c>
      <c r="C40" s="26">
        <v>410918</v>
      </c>
      <c r="D40" s="27">
        <v>0.23782523013169812</v>
      </c>
      <c r="E40" s="28"/>
      <c r="F40" s="26">
        <v>276876</v>
      </c>
      <c r="G40" s="27">
        <v>0.35204813394501011</v>
      </c>
      <c r="H40" s="28"/>
      <c r="I40" s="26">
        <v>88180</v>
      </c>
      <c r="J40" s="27">
        <v>0.20186573570651864</v>
      </c>
      <c r="K40" s="28"/>
      <c r="L40" s="26">
        <v>45862</v>
      </c>
      <c r="M40" s="27">
        <v>9.0902604069626858E-2</v>
      </c>
      <c r="N40" s="23"/>
    </row>
    <row r="41" spans="1:14" s="24" customFormat="1" ht="15" customHeight="1" x14ac:dyDescent="0.25">
      <c r="A41" s="25" t="s">
        <v>76</v>
      </c>
      <c r="B41" s="19" t="s">
        <v>77</v>
      </c>
      <c r="C41" s="26">
        <v>580802</v>
      </c>
      <c r="D41" s="27">
        <v>0.24898026898178652</v>
      </c>
      <c r="E41" s="28"/>
      <c r="F41" s="26">
        <v>397544</v>
      </c>
      <c r="G41" s="27">
        <v>0.40358895537358558</v>
      </c>
      <c r="H41" s="28"/>
      <c r="I41" s="26">
        <v>132048</v>
      </c>
      <c r="J41" s="27">
        <v>0.18482029260973565</v>
      </c>
      <c r="K41" s="28"/>
      <c r="L41" s="26">
        <v>51210</v>
      </c>
      <c r="M41" s="27">
        <v>8.0870578648651215E-2</v>
      </c>
      <c r="N41" s="23"/>
    </row>
    <row r="42" spans="1:14" s="24" customFormat="1" ht="15" customHeight="1" x14ac:dyDescent="0.25">
      <c r="A42" s="25" t="s">
        <v>78</v>
      </c>
      <c r="B42" s="19" t="s">
        <v>79</v>
      </c>
      <c r="C42" s="26">
        <v>2555446</v>
      </c>
      <c r="D42" s="27">
        <v>0.15269231123144844</v>
      </c>
      <c r="E42" s="28"/>
      <c r="F42" s="26">
        <v>1599609</v>
      </c>
      <c r="G42" s="27">
        <v>0.24697909335899249</v>
      </c>
      <c r="H42" s="28"/>
      <c r="I42" s="26">
        <v>644626</v>
      </c>
      <c r="J42" s="27">
        <v>0.13805848680637298</v>
      </c>
      <c r="K42" s="28"/>
      <c r="L42" s="26">
        <v>311211</v>
      </c>
      <c r="M42" s="27">
        <v>5.5672848424220697E-2</v>
      </c>
      <c r="N42" s="23"/>
    </row>
    <row r="43" spans="1:14" s="24" customFormat="1" ht="15" customHeight="1" x14ac:dyDescent="0.25">
      <c r="A43" s="25" t="s">
        <v>80</v>
      </c>
      <c r="B43" s="19" t="s">
        <v>81</v>
      </c>
      <c r="C43" s="26">
        <v>1530850</v>
      </c>
      <c r="D43" s="27">
        <v>0.15696279729985232</v>
      </c>
      <c r="E43" s="28"/>
      <c r="F43" s="26">
        <v>1021186</v>
      </c>
      <c r="G43" s="27">
        <v>0.28509084533721274</v>
      </c>
      <c r="H43" s="28"/>
      <c r="I43" s="26">
        <v>369403</v>
      </c>
      <c r="J43" s="27">
        <v>0.12146659695711218</v>
      </c>
      <c r="K43" s="28"/>
      <c r="L43" s="26">
        <v>140261</v>
      </c>
      <c r="M43" s="27">
        <v>4.4814813513106788E-2</v>
      </c>
      <c r="N43" s="23"/>
    </row>
    <row r="44" spans="1:14" s="24" customFormat="1" ht="15" customHeight="1" x14ac:dyDescent="0.25">
      <c r="A44" s="25" t="s">
        <v>82</v>
      </c>
      <c r="B44" s="19" t="s">
        <v>83</v>
      </c>
      <c r="C44" s="26">
        <v>627076</v>
      </c>
      <c r="D44" s="27">
        <v>0.19610452887140667</v>
      </c>
      <c r="E44" s="28"/>
      <c r="F44" s="26">
        <v>407801</v>
      </c>
      <c r="G44" s="27">
        <v>0.31968646031601688</v>
      </c>
      <c r="H44" s="28"/>
      <c r="I44" s="26">
        <v>142156</v>
      </c>
      <c r="J44" s="27">
        <v>0.14614833404099795</v>
      </c>
      <c r="K44" s="28"/>
      <c r="L44" s="26">
        <v>77119</v>
      </c>
      <c r="M44" s="27">
        <v>8.1233389968515327E-2</v>
      </c>
      <c r="N44" s="23"/>
    </row>
    <row r="45" spans="1:14" s="24" customFormat="1" ht="15" customHeight="1" x14ac:dyDescent="0.25">
      <c r="A45" s="25" t="s">
        <v>84</v>
      </c>
      <c r="B45" s="19" t="s">
        <v>85</v>
      </c>
      <c r="C45" s="26">
        <v>569351</v>
      </c>
      <c r="D45" s="27">
        <v>0.17370045228851888</v>
      </c>
      <c r="E45" s="28"/>
      <c r="F45" s="26">
        <v>376959</v>
      </c>
      <c r="G45" s="27">
        <v>0.30256080969905169</v>
      </c>
      <c r="H45" s="28"/>
      <c r="I45" s="26">
        <v>141927</v>
      </c>
      <c r="J45" s="27">
        <v>0.14895546354748823</v>
      </c>
      <c r="K45" s="28"/>
      <c r="L45" s="26">
        <v>50465</v>
      </c>
      <c r="M45" s="27">
        <v>4.6767340243636851E-2</v>
      </c>
      <c r="N45" s="23"/>
    </row>
    <row r="46" spans="1:14" s="24" customFormat="1" ht="15" customHeight="1" x14ac:dyDescent="0.25">
      <c r="A46" s="25" t="s">
        <v>86</v>
      </c>
      <c r="B46" s="19" t="s">
        <v>87</v>
      </c>
      <c r="C46" s="26">
        <v>1357028</v>
      </c>
      <c r="D46" s="27">
        <v>0.12828489284178451</v>
      </c>
      <c r="E46" s="28"/>
      <c r="F46" s="26">
        <v>859111</v>
      </c>
      <c r="G46" s="27">
        <v>0.2448723821066166</v>
      </c>
      <c r="H46" s="28"/>
      <c r="I46" s="26">
        <v>331095</v>
      </c>
      <c r="J46" s="27">
        <v>0.10309527130875368</v>
      </c>
      <c r="K46" s="28"/>
      <c r="L46" s="26">
        <v>166822</v>
      </c>
      <c r="M46" s="27">
        <v>4.3237289058106053E-2</v>
      </c>
      <c r="N46" s="23"/>
    </row>
    <row r="47" spans="1:14" s="24" customFormat="1" ht="15" customHeight="1" x14ac:dyDescent="0.25">
      <c r="A47" s="25" t="s">
        <v>88</v>
      </c>
      <c r="B47" s="19" t="s">
        <v>89</v>
      </c>
      <c r="C47" s="26">
        <v>120117</v>
      </c>
      <c r="D47" s="27">
        <v>0.13543053712425035</v>
      </c>
      <c r="E47" s="28"/>
      <c r="F47" s="26">
        <v>79598</v>
      </c>
      <c r="G47" s="27">
        <v>0.26393660057032958</v>
      </c>
      <c r="H47" s="28"/>
      <c r="I47" s="26">
        <v>27061</v>
      </c>
      <c r="J47" s="27">
        <v>0.11565765573245004</v>
      </c>
      <c r="K47" s="28"/>
      <c r="L47" s="26">
        <v>13458</v>
      </c>
      <c r="M47" s="27">
        <v>3.8301287524333184E-2</v>
      </c>
      <c r="N47" s="23"/>
    </row>
    <row r="48" spans="1:14" s="24" customFormat="1" ht="15" customHeight="1" x14ac:dyDescent="0.25">
      <c r="A48" s="25" t="s">
        <v>90</v>
      </c>
      <c r="B48" s="19" t="s">
        <v>91</v>
      </c>
      <c r="C48" s="26">
        <v>898246</v>
      </c>
      <c r="D48" s="27">
        <v>0.22887038553079184</v>
      </c>
      <c r="E48" s="28"/>
      <c r="F48" s="26">
        <v>608634</v>
      </c>
      <c r="G48" s="27">
        <v>0.36443578480448746</v>
      </c>
      <c r="H48" s="28"/>
      <c r="I48" s="26">
        <v>220233</v>
      </c>
      <c r="J48" s="27">
        <v>0.17541192128514185</v>
      </c>
      <c r="K48" s="28"/>
      <c r="L48" s="26">
        <v>69379</v>
      </c>
      <c r="M48" s="27">
        <v>6.9441358339789136E-2</v>
      </c>
      <c r="N48" s="23"/>
    </row>
    <row r="49" spans="1:14" s="24" customFormat="1" ht="15" customHeight="1" x14ac:dyDescent="0.25">
      <c r="A49" s="25" t="s">
        <v>92</v>
      </c>
      <c r="B49" s="19" t="s">
        <v>93</v>
      </c>
      <c r="C49" s="26">
        <v>104533</v>
      </c>
      <c r="D49" s="27">
        <v>0.1499407598233983</v>
      </c>
      <c r="E49" s="28"/>
      <c r="F49" s="26">
        <v>66557</v>
      </c>
      <c r="G49" s="27">
        <v>0.2758610685124549</v>
      </c>
      <c r="H49" s="28"/>
      <c r="I49" s="26">
        <v>24805</v>
      </c>
      <c r="J49" s="27">
        <v>0.10132181983056525</v>
      </c>
      <c r="K49" s="28"/>
      <c r="L49" s="26">
        <v>13171</v>
      </c>
      <c r="M49" s="27">
        <v>6.2398734117245759E-2</v>
      </c>
      <c r="N49" s="23"/>
    </row>
    <row r="50" spans="1:14" s="24" customFormat="1" ht="15" customHeight="1" x14ac:dyDescent="0.25">
      <c r="A50" s="25" t="s">
        <v>94</v>
      </c>
      <c r="B50" s="19" t="s">
        <v>95</v>
      </c>
      <c r="C50" s="26">
        <v>873907</v>
      </c>
      <c r="D50" s="27">
        <v>0.15871638178221503</v>
      </c>
      <c r="E50" s="28"/>
      <c r="F50" s="26">
        <v>628778</v>
      </c>
      <c r="G50" s="27">
        <v>0.27840205443818422</v>
      </c>
      <c r="H50" s="28"/>
      <c r="I50" s="26">
        <v>197120</v>
      </c>
      <c r="J50" s="27">
        <v>0.11353131816011533</v>
      </c>
      <c r="K50" s="28"/>
      <c r="L50" s="26">
        <v>48009</v>
      </c>
      <c r="M50" s="27">
        <v>3.1766564812155847E-2</v>
      </c>
      <c r="N50" s="23"/>
    </row>
    <row r="51" spans="1:14" s="24" customFormat="1" ht="15" customHeight="1" x14ac:dyDescent="0.25">
      <c r="A51" s="25" t="s">
        <v>96</v>
      </c>
      <c r="B51" s="19" t="s">
        <v>97</v>
      </c>
      <c r="C51" s="26">
        <v>6039491</v>
      </c>
      <c r="D51" s="27">
        <v>0.26543225285976813</v>
      </c>
      <c r="E51" s="28"/>
      <c r="F51" s="26">
        <v>4239429</v>
      </c>
      <c r="G51" s="27">
        <v>0.41856839805529045</v>
      </c>
      <c r="H51" s="28"/>
      <c r="I51" s="26">
        <v>1297233</v>
      </c>
      <c r="J51" s="27">
        <v>0.20774075663626115</v>
      </c>
      <c r="K51" s="28"/>
      <c r="L51" s="26">
        <v>502829</v>
      </c>
      <c r="M51" s="27">
        <v>7.8806702132861561E-2</v>
      </c>
      <c r="N51" s="23"/>
    </row>
    <row r="52" spans="1:14" s="24" customFormat="1" ht="15" customHeight="1" x14ac:dyDescent="0.25">
      <c r="A52" s="25" t="s">
        <v>98</v>
      </c>
      <c r="B52" s="19" t="s">
        <v>99</v>
      </c>
      <c r="C52" s="26">
        <v>395562</v>
      </c>
      <c r="D52" s="27">
        <v>0.15591839276683586</v>
      </c>
      <c r="E52" s="28"/>
      <c r="F52" s="26">
        <v>238113</v>
      </c>
      <c r="G52" s="27">
        <v>0.26452650008665241</v>
      </c>
      <c r="H52" s="28"/>
      <c r="I52" s="26">
        <v>113518</v>
      </c>
      <c r="J52" s="27">
        <v>0.11987117212249208</v>
      </c>
      <c r="K52" s="28"/>
      <c r="L52" s="26">
        <v>43931</v>
      </c>
      <c r="M52" s="27">
        <v>6.368352920199527E-2</v>
      </c>
      <c r="N52" s="23"/>
    </row>
    <row r="53" spans="1:14" s="24" customFormat="1" ht="15" customHeight="1" x14ac:dyDescent="0.25">
      <c r="A53" s="25" t="s">
        <v>100</v>
      </c>
      <c r="B53" s="19" t="s">
        <v>101</v>
      </c>
      <c r="C53" s="26">
        <v>1070324</v>
      </c>
      <c r="D53" s="27">
        <v>0.1551448280660456</v>
      </c>
      <c r="E53" s="28"/>
      <c r="F53" s="26">
        <v>655599</v>
      </c>
      <c r="G53" s="27">
        <v>0.32548465314681979</v>
      </c>
      <c r="H53" s="28"/>
      <c r="I53" s="26">
        <v>287109</v>
      </c>
      <c r="J53" s="27">
        <v>0.14280008713964126</v>
      </c>
      <c r="K53" s="28"/>
      <c r="L53" s="26">
        <v>127616</v>
      </c>
      <c r="M53" s="27">
        <v>4.440238267549964E-2</v>
      </c>
      <c r="N53" s="23"/>
    </row>
    <row r="54" spans="1:14" s="24" customFormat="1" ht="15" customHeight="1" x14ac:dyDescent="0.25">
      <c r="A54" s="25" t="s">
        <v>102</v>
      </c>
      <c r="B54" s="19" t="s">
        <v>103</v>
      </c>
      <c r="C54" s="26">
        <v>55697</v>
      </c>
      <c r="D54" s="27">
        <v>0.10462910085511189</v>
      </c>
      <c r="E54" s="28"/>
      <c r="F54" s="26">
        <v>27758</v>
      </c>
      <c r="G54" s="27">
        <v>0.17795757175553434</v>
      </c>
      <c r="H54" s="28"/>
      <c r="I54" s="26">
        <v>17885</v>
      </c>
      <c r="J54" s="27">
        <v>0.10493551907438482</v>
      </c>
      <c r="K54" s="28"/>
      <c r="L54" s="26">
        <v>10054</v>
      </c>
      <c r="M54" s="27">
        <v>4.8827394625781291E-2</v>
      </c>
      <c r="N54" s="23"/>
    </row>
    <row r="55" spans="1:14" s="24" customFormat="1" ht="15" customHeight="1" x14ac:dyDescent="0.25">
      <c r="A55" s="25" t="s">
        <v>104</v>
      </c>
      <c r="B55" s="19" t="s">
        <v>105</v>
      </c>
      <c r="C55" s="26">
        <v>943281</v>
      </c>
      <c r="D55" s="27">
        <v>0.15993180762357537</v>
      </c>
      <c r="E55" s="28"/>
      <c r="F55" s="26">
        <v>610791</v>
      </c>
      <c r="G55" s="27">
        <v>0.30428880162847721</v>
      </c>
      <c r="H55" s="28"/>
      <c r="I55" s="26">
        <v>236616</v>
      </c>
      <c r="J55" s="27">
        <v>0.1364441574018545</v>
      </c>
      <c r="K55" s="28"/>
      <c r="L55" s="26">
        <v>95874</v>
      </c>
      <c r="M55" s="27">
        <v>4.4456376884575897E-2</v>
      </c>
      <c r="N55" s="23"/>
    </row>
    <row r="56" spans="1:14" s="24" customFormat="1" ht="15" customHeight="1" x14ac:dyDescent="0.25">
      <c r="A56" s="25" t="s">
        <v>106</v>
      </c>
      <c r="B56" s="19" t="s">
        <v>107</v>
      </c>
      <c r="C56" s="26">
        <v>552922</v>
      </c>
      <c r="D56" s="27">
        <v>0.1145929056777707</v>
      </c>
      <c r="E56" s="28"/>
      <c r="F56" s="26">
        <v>345920</v>
      </c>
      <c r="G56" s="27">
        <v>0.23253422102178731</v>
      </c>
      <c r="H56" s="28"/>
      <c r="I56" s="26">
        <v>130914</v>
      </c>
      <c r="J56" s="27">
        <v>8.4333329038741509E-2</v>
      </c>
      <c r="K56" s="28"/>
      <c r="L56" s="26">
        <v>76088</v>
      </c>
      <c r="M56" s="27">
        <v>4.2622772664914807E-2</v>
      </c>
      <c r="N56" s="23"/>
    </row>
    <row r="57" spans="1:14" s="24" customFormat="1" ht="15" customHeight="1" x14ac:dyDescent="0.25">
      <c r="A57" s="25" t="s">
        <v>108</v>
      </c>
      <c r="B57" s="19" t="s">
        <v>109</v>
      </c>
      <c r="C57" s="26">
        <v>255873</v>
      </c>
      <c r="D57" s="27">
        <v>0.16293419476607018</v>
      </c>
      <c r="E57" s="28"/>
      <c r="F57" s="26">
        <v>162260</v>
      </c>
      <c r="G57" s="27">
        <v>0.25424711453185372</v>
      </c>
      <c r="H57" s="28"/>
      <c r="I57" s="26">
        <v>58454</v>
      </c>
      <c r="J57" s="27">
        <v>0.12004723520049289</v>
      </c>
      <c r="K57" s="28"/>
      <c r="L57" s="26">
        <v>35159</v>
      </c>
      <c r="M57" s="27">
        <v>7.8958597209870557E-2</v>
      </c>
      <c r="N57" s="23"/>
    </row>
    <row r="58" spans="1:14" s="24" customFormat="1" ht="15" customHeight="1" x14ac:dyDescent="0.25">
      <c r="A58" s="31" t="s">
        <v>110</v>
      </c>
      <c r="B58" s="32" t="s">
        <v>111</v>
      </c>
      <c r="C58" s="33">
        <v>96084</v>
      </c>
      <c r="D58" s="34">
        <v>0.19701415416412926</v>
      </c>
      <c r="E58" s="35"/>
      <c r="F58" s="33">
        <v>52769</v>
      </c>
      <c r="G58" s="34">
        <v>0.33853625364076112</v>
      </c>
      <c r="H58" s="35"/>
      <c r="I58" s="33">
        <v>27671</v>
      </c>
      <c r="J58" s="34">
        <v>0.17369061966455759</v>
      </c>
      <c r="K58" s="35"/>
      <c r="L58" s="33">
        <v>15644</v>
      </c>
      <c r="M58" s="34">
        <v>9.0681969683795619E-2</v>
      </c>
      <c r="N58" s="23"/>
    </row>
    <row r="59" spans="1:14" s="24" customFormat="1" ht="15" customHeight="1" x14ac:dyDescent="0.25">
      <c r="A59" s="24" t="s">
        <v>112</v>
      </c>
    </row>
    <row r="60" spans="1:14" s="24" customFormat="1" ht="15" customHeight="1" x14ac:dyDescent="0.25">
      <c r="A60" s="72" t="s">
        <v>113</v>
      </c>
      <c r="B60" s="72"/>
      <c r="C60" s="72"/>
      <c r="D60" s="72"/>
      <c r="E60" s="72"/>
      <c r="F60" s="72"/>
      <c r="G60" s="72"/>
      <c r="H60" s="72"/>
      <c r="I60" s="72"/>
      <c r="J60" s="72"/>
      <c r="K60" s="72"/>
      <c r="L60" s="72"/>
      <c r="M60" s="72"/>
    </row>
    <row r="61" spans="1:14" s="24" customFormat="1" ht="15" customHeight="1" x14ac:dyDescent="0.25">
      <c r="A61" s="72"/>
      <c r="B61" s="72"/>
      <c r="C61" s="72"/>
      <c r="D61" s="72"/>
      <c r="E61" s="72"/>
      <c r="F61" s="72"/>
      <c r="G61" s="72"/>
      <c r="H61" s="72"/>
      <c r="I61" s="72"/>
      <c r="J61" s="72"/>
      <c r="K61" s="72"/>
      <c r="L61" s="72"/>
      <c r="M61" s="72"/>
    </row>
    <row r="62" spans="1:14" s="24" customFormat="1" ht="12.75" x14ac:dyDescent="0.25"/>
    <row r="63" spans="1:14" s="24" customFormat="1" ht="12.75" x14ac:dyDescent="0.25"/>
    <row r="64" spans="1:14" s="24" customFormat="1" ht="12.75" x14ac:dyDescent="0.25"/>
    <row r="65" s="24" customFormat="1" ht="12.75" x14ac:dyDescent="0.25"/>
    <row r="66" s="24" customFormat="1" ht="12.75" x14ac:dyDescent="0.25"/>
    <row r="67" s="24" customFormat="1" ht="12.75" x14ac:dyDescent="0.25"/>
    <row r="68" s="24" customFormat="1" ht="12.75" x14ac:dyDescent="0.25"/>
    <row r="69" s="24" customFormat="1" ht="12.75" x14ac:dyDescent="0.25"/>
    <row r="70" s="24" customFormat="1" ht="12.75" x14ac:dyDescent="0.25"/>
  </sheetData>
  <sortState ref="A8:M58">
    <sortCondition ref="A8:A58"/>
  </sortState>
  <mergeCells count="5">
    <mergeCell ref="C5:D5"/>
    <mergeCell ref="F5:G5"/>
    <mergeCell ref="I5:J5"/>
    <mergeCell ref="L5:M5"/>
    <mergeCell ref="A60:M61"/>
  </mergeCells>
  <conditionalFormatting sqref="B7:B58">
    <cfRule type="expression" dxfId="7" priority="5">
      <formula>MOD(ROW(),2)=1</formula>
    </cfRule>
  </conditionalFormatting>
  <conditionalFormatting sqref="F7:H58 L7:M58">
    <cfRule type="expression" dxfId="6" priority="4">
      <formula>MOD(ROW(),2)=1</formula>
    </cfRule>
  </conditionalFormatting>
  <conditionalFormatting sqref="I7:K58">
    <cfRule type="expression" dxfId="5" priority="3">
      <formula>MOD(ROW(),2)=1</formula>
    </cfRule>
  </conditionalFormatting>
  <conditionalFormatting sqref="C7:E58">
    <cfRule type="expression" dxfId="4" priority="2">
      <formula>MOD(ROW(),2)=1</formula>
    </cfRule>
  </conditionalFormatting>
  <conditionalFormatting sqref="A7:A58">
    <cfRule type="expression" dxfId="3" priority="1">
      <formula>MOD(ROW(),2)=1</formula>
    </cfRule>
  </conditionalFormatting>
  <pageMargins left="0.7" right="0.7" top="0.75" bottom="0.75" header="0.3" footer="0.3"/>
  <pageSetup scale="81"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
  <sheetViews>
    <sheetView showGridLines="0" zoomScale="85" zoomScaleNormal="85" workbookViewId="0">
      <selection activeCell="N7" sqref="N7"/>
    </sheetView>
  </sheetViews>
  <sheetFormatPr defaultRowHeight="15" customHeight="1" x14ac:dyDescent="0.25"/>
  <cols>
    <col min="1" max="1" width="9.140625" style="37"/>
    <col min="2" max="2" width="19.5703125" style="37" customWidth="1"/>
    <col min="3" max="5" width="11.7109375" style="37" customWidth="1"/>
    <col min="6" max="6" width="11.7109375" style="37" hidden="1" customWidth="1"/>
    <col min="7" max="7" width="2.7109375" style="37" customWidth="1"/>
    <col min="8" max="10" width="11.7109375" style="37" customWidth="1"/>
    <col min="11" max="11" width="11.7109375" style="37" hidden="1" customWidth="1"/>
    <col min="12" max="12" width="2.7109375" style="37" customWidth="1"/>
    <col min="13" max="15" width="11.7109375" style="37" customWidth="1"/>
    <col min="16" max="16" width="11.7109375" style="37" hidden="1" customWidth="1"/>
    <col min="17" max="17" width="2.7109375" style="37" customWidth="1"/>
    <col min="18" max="20" width="11.7109375" style="37" customWidth="1"/>
    <col min="21" max="21" width="11.7109375" style="37" hidden="1" customWidth="1"/>
    <col min="22" max="16384" width="9.140625" style="37"/>
  </cols>
  <sheetData>
    <row r="1" spans="1:21" ht="15" customHeight="1" x14ac:dyDescent="0.25">
      <c r="A1" s="2" t="s">
        <v>123</v>
      </c>
    </row>
    <row r="2" spans="1:21" ht="15" customHeight="1" x14ac:dyDescent="0.25">
      <c r="A2" s="2" t="s">
        <v>1</v>
      </c>
    </row>
    <row r="3" spans="1:21" ht="15" customHeight="1" x14ac:dyDescent="0.25">
      <c r="A3" s="2"/>
    </row>
    <row r="5" spans="1:21" s="60" customFormat="1" ht="15" customHeight="1" x14ac:dyDescent="0.25">
      <c r="A5" s="64"/>
      <c r="B5" s="63"/>
      <c r="C5" s="73" t="s">
        <v>2</v>
      </c>
      <c r="D5" s="74"/>
      <c r="E5" s="74"/>
      <c r="F5" s="61"/>
      <c r="G5" s="62"/>
      <c r="H5" s="73" t="s">
        <v>3</v>
      </c>
      <c r="I5" s="74"/>
      <c r="J5" s="74"/>
      <c r="K5" s="61"/>
      <c r="L5" s="62"/>
      <c r="M5" s="73" t="s">
        <v>4</v>
      </c>
      <c r="N5" s="74"/>
      <c r="O5" s="74"/>
      <c r="P5" s="61"/>
      <c r="Q5" s="62"/>
      <c r="R5" s="73" t="s">
        <v>122</v>
      </c>
      <c r="S5" s="74"/>
      <c r="T5" s="75"/>
      <c r="U5" s="61"/>
    </row>
    <row r="6" spans="1:21" s="52" customFormat="1" ht="30" customHeight="1" x14ac:dyDescent="0.2">
      <c r="A6" s="59" t="s">
        <v>121</v>
      </c>
      <c r="B6" s="58" t="s">
        <v>120</v>
      </c>
      <c r="C6" s="55" t="s">
        <v>119</v>
      </c>
      <c r="D6" s="54" t="s">
        <v>118</v>
      </c>
      <c r="E6" s="54" t="s">
        <v>117</v>
      </c>
      <c r="F6" s="57" t="s">
        <v>116</v>
      </c>
      <c r="G6" s="56"/>
      <c r="H6" s="55" t="s">
        <v>119</v>
      </c>
      <c r="I6" s="54" t="s">
        <v>118</v>
      </c>
      <c r="J6" s="54" t="s">
        <v>117</v>
      </c>
      <c r="K6" s="54" t="s">
        <v>116</v>
      </c>
      <c r="L6" s="56"/>
      <c r="M6" s="55" t="s">
        <v>119</v>
      </c>
      <c r="N6" s="54" t="s">
        <v>118</v>
      </c>
      <c r="O6" s="54" t="s">
        <v>117</v>
      </c>
      <c r="P6" s="54" t="s">
        <v>116</v>
      </c>
      <c r="Q6" s="56"/>
      <c r="R6" s="55" t="s">
        <v>119</v>
      </c>
      <c r="S6" s="54" t="s">
        <v>118</v>
      </c>
      <c r="T6" s="53" t="s">
        <v>117</v>
      </c>
      <c r="U6" s="53" t="s">
        <v>116</v>
      </c>
    </row>
    <row r="7" spans="1:21" s="38" customFormat="1" ht="15" customHeight="1" x14ac:dyDescent="0.25">
      <c r="A7" s="12" t="s">
        <v>8</v>
      </c>
      <c r="B7" s="48" t="s">
        <v>9</v>
      </c>
      <c r="C7" s="51">
        <v>30305992</v>
      </c>
      <c r="D7" s="47">
        <v>0.13863106766045519</v>
      </c>
      <c r="E7" s="50">
        <v>0.11345175027297814</v>
      </c>
      <c r="F7" s="46">
        <v>0.14510226892302899</v>
      </c>
      <c r="G7" s="49"/>
      <c r="H7" s="48">
        <v>24386352</v>
      </c>
      <c r="I7" s="47">
        <v>0.3481380869946919</v>
      </c>
      <c r="J7" s="50">
        <v>0.23821234656717677</v>
      </c>
      <c r="K7" s="47">
        <v>0.36170541704676556</v>
      </c>
      <c r="L7" s="49"/>
      <c r="M7" s="48">
        <v>4385538</v>
      </c>
      <c r="N7" s="47">
        <v>6.7319611866618584E-2</v>
      </c>
      <c r="O7" s="50">
        <v>5.7494289852430332E-2</v>
      </c>
      <c r="P7" s="47">
        <v>6.5263876174525906E-2</v>
      </c>
      <c r="Q7" s="49"/>
      <c r="R7" s="48">
        <v>1534102</v>
      </c>
      <c r="S7" s="47">
        <v>1.8390981911478078E-2</v>
      </c>
      <c r="T7" s="15">
        <v>1.7339075146850166E-2</v>
      </c>
      <c r="U7" s="46">
        <v>1.9836229729904897E-2</v>
      </c>
    </row>
    <row r="8" spans="1:21" s="38" customFormat="1" ht="15" customHeight="1" x14ac:dyDescent="0.25">
      <c r="A8" s="25" t="s">
        <v>10</v>
      </c>
      <c r="B8" s="44" t="s">
        <v>11</v>
      </c>
      <c r="C8" s="26">
        <v>83182</v>
      </c>
      <c r="D8" s="30">
        <v>0.15995215780233557</v>
      </c>
      <c r="E8" s="28">
        <v>0.12881754899455658</v>
      </c>
      <c r="F8" s="29">
        <v>0.15653964984552007</v>
      </c>
      <c r="G8" s="45"/>
      <c r="H8" s="44">
        <v>59072</v>
      </c>
      <c r="I8" s="30">
        <v>0.4183658293023223</v>
      </c>
      <c r="J8" s="28">
        <v>0.28309626960088946</v>
      </c>
      <c r="K8" s="30">
        <v>0.4192741120696355</v>
      </c>
      <c r="L8" s="45"/>
      <c r="M8" s="44">
        <v>17089</v>
      </c>
      <c r="N8" s="30">
        <v>0.12101234270661464</v>
      </c>
      <c r="O8" s="28">
        <v>9.4545474663760246E-2</v>
      </c>
      <c r="P8" s="30">
        <v>9.0388298223601671E-2</v>
      </c>
      <c r="Q8" s="45"/>
      <c r="R8" s="44">
        <v>7021</v>
      </c>
      <c r="S8" s="30">
        <v>2.9546057088991662E-2</v>
      </c>
      <c r="T8" s="27">
        <v>2.7391328095130344E-2</v>
      </c>
      <c r="U8" s="29">
        <v>2.7467542108649389E-3</v>
      </c>
    </row>
    <row r="9" spans="1:21" s="38" customFormat="1" ht="15" customHeight="1" x14ac:dyDescent="0.25">
      <c r="A9" s="25" t="s">
        <v>12</v>
      </c>
      <c r="B9" s="44" t="s">
        <v>13</v>
      </c>
      <c r="C9" s="26">
        <v>549324</v>
      </c>
      <c r="D9" s="30">
        <v>0.16014571953246373</v>
      </c>
      <c r="E9" s="28">
        <v>0.13444454288649832</v>
      </c>
      <c r="F9" s="29">
        <v>0.1606764616014045</v>
      </c>
      <c r="G9" s="45"/>
      <c r="H9" s="44">
        <v>507816</v>
      </c>
      <c r="I9" s="30">
        <v>0.42575974928085086</v>
      </c>
      <c r="J9" s="28">
        <v>0.30306842637364212</v>
      </c>
      <c r="K9" s="30">
        <v>0.39873581670575753</v>
      </c>
      <c r="L9" s="45"/>
      <c r="M9" s="44">
        <v>33826</v>
      </c>
      <c r="N9" s="30">
        <v>3.2569469853068612E-2</v>
      </c>
      <c r="O9" s="28">
        <v>2.9293884535711068E-2</v>
      </c>
      <c r="P9" s="30">
        <v>4.1836015493767351E-2</v>
      </c>
      <c r="Q9" s="45"/>
      <c r="R9" s="44">
        <v>7682</v>
      </c>
      <c r="S9" s="30">
        <v>6.407850242150342E-3</v>
      </c>
      <c r="T9" s="27">
        <v>6.118268471085965E-3</v>
      </c>
      <c r="U9" s="29">
        <v>3.5097136292152817E-2</v>
      </c>
    </row>
    <row r="10" spans="1:21" s="38" customFormat="1" ht="15" customHeight="1" x14ac:dyDescent="0.25">
      <c r="A10" s="25" t="s">
        <v>14</v>
      </c>
      <c r="B10" s="44" t="s">
        <v>15</v>
      </c>
      <c r="C10" s="26">
        <v>364396</v>
      </c>
      <c r="D10" s="30">
        <v>0.18757348081314304</v>
      </c>
      <c r="E10" s="28">
        <v>0.14874277503836986</v>
      </c>
      <c r="F10" s="29">
        <v>0.19159520302088681</v>
      </c>
      <c r="G10" s="45"/>
      <c r="H10" s="44">
        <v>296466</v>
      </c>
      <c r="I10" s="30">
        <v>0.38726237454982931</v>
      </c>
      <c r="J10" s="28">
        <v>0.26575245703549388</v>
      </c>
      <c r="K10" s="30">
        <v>0.38338137867722299</v>
      </c>
      <c r="L10" s="45"/>
      <c r="M10" s="44">
        <v>45781</v>
      </c>
      <c r="N10" s="30">
        <v>7.3979093040655294E-2</v>
      </c>
      <c r="O10" s="28">
        <v>6.3162498465121342E-2</v>
      </c>
      <c r="P10" s="30">
        <v>8.9397574303611893E-2</v>
      </c>
      <c r="Q10" s="45"/>
      <c r="R10" s="44">
        <v>22149</v>
      </c>
      <c r="S10" s="30">
        <v>3.9671935003152407E-2</v>
      </c>
      <c r="T10" s="27">
        <v>3.6342305830619162E-2</v>
      </c>
      <c r="U10" s="29">
        <v>4.316286328825434E-2</v>
      </c>
    </row>
    <row r="11" spans="1:21" s="38" customFormat="1" ht="15" customHeight="1" x14ac:dyDescent="0.25">
      <c r="A11" s="25" t="s">
        <v>16</v>
      </c>
      <c r="B11" s="44" t="s">
        <v>17</v>
      </c>
      <c r="C11" s="26">
        <v>726693</v>
      </c>
      <c r="D11" s="30">
        <v>0.1569834095431365</v>
      </c>
      <c r="E11" s="28">
        <v>0.12504773007876899</v>
      </c>
      <c r="F11" s="29">
        <v>0.16192317087829639</v>
      </c>
      <c r="G11" s="45"/>
      <c r="H11" s="44">
        <v>567966</v>
      </c>
      <c r="I11" s="30">
        <v>0.34868177506837456</v>
      </c>
      <c r="J11" s="28">
        <v>0.23406066820078991</v>
      </c>
      <c r="K11" s="30">
        <v>0.34802263013016477</v>
      </c>
      <c r="L11" s="45"/>
      <c r="M11" s="44">
        <v>117348</v>
      </c>
      <c r="N11" s="30">
        <v>7.9206397097088377E-2</v>
      </c>
      <c r="O11" s="28">
        <v>6.7097562147067094E-2</v>
      </c>
      <c r="P11" s="30">
        <v>8.2240876271404251E-2</v>
      </c>
      <c r="Q11" s="45"/>
      <c r="R11" s="44">
        <v>41379</v>
      </c>
      <c r="S11" s="30">
        <v>2.7246957031340027E-2</v>
      </c>
      <c r="T11" s="27">
        <v>2.5295369392841445E-2</v>
      </c>
      <c r="U11" s="29">
        <v>4.0012447785132077E-2</v>
      </c>
    </row>
    <row r="12" spans="1:21" s="38" customFormat="1" ht="15" customHeight="1" x14ac:dyDescent="0.25">
      <c r="A12" s="25" t="s">
        <v>18</v>
      </c>
      <c r="B12" s="44" t="s">
        <v>19</v>
      </c>
      <c r="C12" s="26">
        <v>3360815</v>
      </c>
      <c r="D12" s="30">
        <v>0.1296156470471537</v>
      </c>
      <c r="E12" s="28">
        <v>0.10154044518736301</v>
      </c>
      <c r="F12" s="29">
        <v>0.13727239193856677</v>
      </c>
      <c r="G12" s="45"/>
      <c r="H12" s="44">
        <v>2852125</v>
      </c>
      <c r="I12" s="30">
        <v>0.2998643520227971</v>
      </c>
      <c r="J12" s="28">
        <v>0.19675658365792953</v>
      </c>
      <c r="K12" s="30">
        <v>0.33173594486974445</v>
      </c>
      <c r="L12" s="45"/>
      <c r="M12" s="44">
        <v>350793</v>
      </c>
      <c r="N12" s="30">
        <v>5.2036116871178519E-2</v>
      </c>
      <c r="O12" s="28">
        <v>4.2434892048343352E-2</v>
      </c>
      <c r="P12" s="30">
        <v>5.4062704159122808E-2</v>
      </c>
      <c r="Q12" s="45"/>
      <c r="R12" s="44">
        <v>157897</v>
      </c>
      <c r="S12" s="30">
        <v>1.6317804530483201E-2</v>
      </c>
      <c r="T12" s="27">
        <v>1.5276458356250876E-2</v>
      </c>
      <c r="U12" s="29">
        <v>1.704959590082844E-2</v>
      </c>
    </row>
    <row r="13" spans="1:21" s="38" customFormat="1" ht="15" customHeight="1" x14ac:dyDescent="0.25">
      <c r="A13" s="25" t="s">
        <v>20</v>
      </c>
      <c r="B13" s="44" t="s">
        <v>21</v>
      </c>
      <c r="C13" s="26">
        <v>573772</v>
      </c>
      <c r="D13" s="30">
        <v>0.1532180839274451</v>
      </c>
      <c r="E13" s="28">
        <v>0.12861495023380684</v>
      </c>
      <c r="F13" s="29">
        <v>0.15649189525703547</v>
      </c>
      <c r="G13" s="45"/>
      <c r="H13" s="44">
        <v>402351</v>
      </c>
      <c r="I13" s="30">
        <v>0.43266991136929173</v>
      </c>
      <c r="J13" s="28">
        <v>0.29221618206181299</v>
      </c>
      <c r="K13" s="30">
        <v>0.42714403762205755</v>
      </c>
      <c r="L13" s="45"/>
      <c r="M13" s="44">
        <v>97612</v>
      </c>
      <c r="N13" s="30">
        <v>9.0618011272014631E-2</v>
      </c>
      <c r="O13" s="28">
        <v>7.820947949016252E-2</v>
      </c>
      <c r="P13" s="30">
        <v>7.3283529736004743E-2</v>
      </c>
      <c r="Q13" s="45"/>
      <c r="R13" s="44">
        <v>73809</v>
      </c>
      <c r="S13" s="30">
        <v>4.2475135221922783E-2</v>
      </c>
      <c r="T13" s="27">
        <v>4.0196995722646227E-2</v>
      </c>
      <c r="U13" s="29">
        <v>4.1852935917103519E-2</v>
      </c>
    </row>
    <row r="14" spans="1:21" s="38" customFormat="1" ht="15" customHeight="1" x14ac:dyDescent="0.25">
      <c r="A14" s="25" t="s">
        <v>22</v>
      </c>
      <c r="B14" s="44" t="s">
        <v>23</v>
      </c>
      <c r="C14" s="26">
        <v>297617</v>
      </c>
      <c r="D14" s="30">
        <v>0.110484433201943</v>
      </c>
      <c r="E14" s="28">
        <v>9.827668987616392E-2</v>
      </c>
      <c r="F14" s="29">
        <v>0.13338309970034237</v>
      </c>
      <c r="G14" s="45"/>
      <c r="H14" s="44">
        <v>212900</v>
      </c>
      <c r="I14" s="30">
        <v>0.33813616929361462</v>
      </c>
      <c r="J14" s="28">
        <v>0.2624872547581209</v>
      </c>
      <c r="K14" s="30">
        <v>0.36619697628249559</v>
      </c>
      <c r="L14" s="45"/>
      <c r="M14" s="44">
        <v>51517</v>
      </c>
      <c r="N14" s="30">
        <v>7.5915362409392131E-2</v>
      </c>
      <c r="O14" s="28">
        <v>6.7315381519597345E-2</v>
      </c>
      <c r="P14" s="30">
        <v>8.5088267944213217E-2</v>
      </c>
      <c r="Q14" s="45"/>
      <c r="R14" s="44">
        <v>33200</v>
      </c>
      <c r="S14" s="30">
        <v>2.3962347357321181E-2</v>
      </c>
      <c r="T14" s="27">
        <v>2.2865596437374781E-2</v>
      </c>
      <c r="U14" s="29">
        <v>2.2356163817874607E-2</v>
      </c>
    </row>
    <row r="15" spans="1:21" s="38" customFormat="1" ht="15" customHeight="1" x14ac:dyDescent="0.25">
      <c r="A15" s="25" t="s">
        <v>24</v>
      </c>
      <c r="B15" s="44" t="s">
        <v>25</v>
      </c>
      <c r="C15" s="26">
        <v>44390</v>
      </c>
      <c r="D15" s="30">
        <v>9.3476837159938306E-2</v>
      </c>
      <c r="E15" s="28">
        <v>8.2686500995628173E-2</v>
      </c>
      <c r="F15" s="29">
        <v>9.2094539527302358E-2</v>
      </c>
      <c r="G15" s="45"/>
      <c r="H15" s="44">
        <v>36812</v>
      </c>
      <c r="I15" s="30">
        <v>0.225894539184222</v>
      </c>
      <c r="J15" s="28">
        <v>0.18189454543657754</v>
      </c>
      <c r="K15" s="30">
        <v>0.23515050373941529</v>
      </c>
      <c r="L15" s="45"/>
      <c r="M15" s="44">
        <v>3664</v>
      </c>
      <c r="N15" s="30">
        <v>3.8180984535867615E-2</v>
      </c>
      <c r="O15" s="28">
        <v>3.3455076698319944E-2</v>
      </c>
      <c r="P15" s="30">
        <v>3.6921420882669538E-2</v>
      </c>
      <c r="Q15" s="45"/>
      <c r="R15" s="44">
        <v>3914</v>
      </c>
      <c r="S15" s="30">
        <v>1.8124398014373565E-2</v>
      </c>
      <c r="T15" s="27">
        <v>1.7399731491113422E-2</v>
      </c>
      <c r="U15" s="29">
        <v>2.8037465293642146E-2</v>
      </c>
    </row>
    <row r="16" spans="1:21" s="38" customFormat="1" ht="15" customHeight="1" x14ac:dyDescent="0.25">
      <c r="A16" s="25" t="s">
        <v>26</v>
      </c>
      <c r="B16" s="44" t="s">
        <v>27</v>
      </c>
      <c r="C16" s="26">
        <v>75606</v>
      </c>
      <c r="D16" s="30">
        <v>0.11284292347439072</v>
      </c>
      <c r="E16" s="28">
        <v>9.9096666631714708E-2</v>
      </c>
      <c r="F16" s="29">
        <v>0.11656420120142225</v>
      </c>
      <c r="G16" s="45"/>
      <c r="H16" s="44">
        <v>61145</v>
      </c>
      <c r="I16" s="30">
        <v>0.2989273911257993</v>
      </c>
      <c r="J16" s="28">
        <v>0.23239241232787683</v>
      </c>
      <c r="K16" s="30">
        <v>0.29664966496649664</v>
      </c>
      <c r="L16" s="45"/>
      <c r="M16" s="44">
        <v>8429</v>
      </c>
      <c r="N16" s="30">
        <v>4.0644212455095592E-2</v>
      </c>
      <c r="O16" s="28">
        <v>3.6407536347065887E-2</v>
      </c>
      <c r="P16" s="30">
        <v>3.6174374879638357E-2</v>
      </c>
      <c r="Q16" s="45"/>
      <c r="R16" s="44">
        <v>6032</v>
      </c>
      <c r="S16" s="30">
        <v>2.3372778772309147E-2</v>
      </c>
      <c r="T16" s="27">
        <v>2.2480368809233646E-2</v>
      </c>
      <c r="U16" s="29">
        <v>1.7738663355256982E-2</v>
      </c>
    </row>
    <row r="17" spans="1:21" s="38" customFormat="1" ht="15" customHeight="1" x14ac:dyDescent="0.25">
      <c r="A17" s="25" t="s">
        <v>28</v>
      </c>
      <c r="B17" s="44" t="s">
        <v>29</v>
      </c>
      <c r="C17" s="26">
        <v>1696524</v>
      </c>
      <c r="D17" s="30">
        <v>0.14437492117572712</v>
      </c>
      <c r="E17" s="28">
        <v>0.1095521328074647</v>
      </c>
      <c r="F17" s="29">
        <v>0.14408756533755812</v>
      </c>
      <c r="G17" s="45"/>
      <c r="H17" s="44">
        <v>1392832</v>
      </c>
      <c r="I17" s="30">
        <v>0.36412137867282796</v>
      </c>
      <c r="J17" s="28">
        <v>0.22214134359251461</v>
      </c>
      <c r="K17" s="30">
        <v>0.36815164346917284</v>
      </c>
      <c r="L17" s="45"/>
      <c r="M17" s="44">
        <v>229306</v>
      </c>
      <c r="N17" s="30">
        <v>6.382255067539358E-2</v>
      </c>
      <c r="O17" s="28">
        <v>5.1653557638613415E-2</v>
      </c>
      <c r="P17" s="30">
        <v>6.1918578825338334E-2</v>
      </c>
      <c r="Q17" s="45"/>
      <c r="R17" s="44">
        <v>74386</v>
      </c>
      <c r="S17" s="30">
        <v>1.716823979497633E-2</v>
      </c>
      <c r="T17" s="27">
        <v>1.5572793062271075E-2</v>
      </c>
      <c r="U17" s="29">
        <v>2.0946586545347895E-2</v>
      </c>
    </row>
    <row r="18" spans="1:21" s="38" customFormat="1" ht="15" customHeight="1" x14ac:dyDescent="0.25">
      <c r="A18" s="25" t="s">
        <v>30</v>
      </c>
      <c r="B18" s="44" t="s">
        <v>31</v>
      </c>
      <c r="C18" s="26">
        <v>1035730</v>
      </c>
      <c r="D18" s="30">
        <v>0.1495051331447769</v>
      </c>
      <c r="E18" s="28">
        <v>0.11774536157306066</v>
      </c>
      <c r="F18" s="29">
        <v>0.15297908004732549</v>
      </c>
      <c r="G18" s="45"/>
      <c r="H18" s="44">
        <v>891212</v>
      </c>
      <c r="I18" s="30">
        <v>0.37200297865519727</v>
      </c>
      <c r="J18" s="28">
        <v>0.24237799198303159</v>
      </c>
      <c r="K18" s="30">
        <v>0.3808970681947389</v>
      </c>
      <c r="L18" s="45"/>
      <c r="M18" s="44">
        <v>98192</v>
      </c>
      <c r="N18" s="30">
        <v>4.5356053239965541E-2</v>
      </c>
      <c r="O18" s="28">
        <v>3.8393338564949656E-2</v>
      </c>
      <c r="P18" s="30">
        <v>4.7790593079298921E-2</v>
      </c>
      <c r="Q18" s="45"/>
      <c r="R18" s="44">
        <v>46326</v>
      </c>
      <c r="S18" s="30">
        <v>1.9570824153656699E-2</v>
      </c>
      <c r="T18" s="27">
        <v>1.8082835358606209E-2</v>
      </c>
      <c r="U18" s="29">
        <v>2.3851129186185281E-2</v>
      </c>
    </row>
    <row r="19" spans="1:21" s="38" customFormat="1" ht="15" customHeight="1" x14ac:dyDescent="0.25">
      <c r="A19" s="25" t="s">
        <v>32</v>
      </c>
      <c r="B19" s="44" t="s">
        <v>33</v>
      </c>
      <c r="C19" s="26">
        <v>131370</v>
      </c>
      <c r="D19" s="30">
        <v>0.13030126899172984</v>
      </c>
      <c r="E19" s="28">
        <v>0.11882644302173917</v>
      </c>
      <c r="F19" s="29">
        <v>0.13337847640213599</v>
      </c>
      <c r="G19" s="45"/>
      <c r="H19" s="44">
        <v>121927</v>
      </c>
      <c r="I19" s="30">
        <v>0.33056074436964722</v>
      </c>
      <c r="J19" s="28">
        <v>0.28134619378360293</v>
      </c>
      <c r="K19" s="30">
        <v>0.3413184400008446</v>
      </c>
      <c r="L19" s="45"/>
      <c r="M19" s="44">
        <v>7924</v>
      </c>
      <c r="N19" s="30">
        <v>2.484012539184953E-2</v>
      </c>
      <c r="O19" s="28">
        <v>2.338442651494136E-2</v>
      </c>
      <c r="P19" s="30">
        <v>2.3212814645308926E-2</v>
      </c>
      <c r="Q19" s="45"/>
      <c r="R19" s="44">
        <v>1519</v>
      </c>
      <c r="S19" s="30">
        <v>4.7416443735504273E-3</v>
      </c>
      <c r="T19" s="27">
        <v>4.5569908860182279E-3</v>
      </c>
      <c r="U19" s="29">
        <v>4.0898928145127571E-3</v>
      </c>
    </row>
    <row r="20" spans="1:21" s="38" customFormat="1" ht="15" customHeight="1" x14ac:dyDescent="0.25">
      <c r="A20" s="25" t="s">
        <v>34</v>
      </c>
      <c r="B20" s="44" t="s">
        <v>35</v>
      </c>
      <c r="C20" s="26">
        <v>297636</v>
      </c>
      <c r="D20" s="30">
        <v>0.13006303973347294</v>
      </c>
      <c r="E20" s="28">
        <v>0.11367836808774175</v>
      </c>
      <c r="F20" s="29">
        <v>0.13121815052477812</v>
      </c>
      <c r="G20" s="45"/>
      <c r="H20" s="44">
        <v>233747</v>
      </c>
      <c r="I20" s="30">
        <v>0.37056054838909119</v>
      </c>
      <c r="J20" s="28">
        <v>0.27847412093377888</v>
      </c>
      <c r="K20" s="30">
        <v>0.33739873167113954</v>
      </c>
      <c r="L20" s="45"/>
      <c r="M20" s="44">
        <v>57782</v>
      </c>
      <c r="N20" s="30">
        <v>7.2073712715493315E-2</v>
      </c>
      <c r="O20" s="28">
        <v>6.5089683901280684E-2</v>
      </c>
      <c r="P20" s="30">
        <v>7.4698969969534304E-2</v>
      </c>
      <c r="Q20" s="45"/>
      <c r="R20" s="44">
        <v>6107</v>
      </c>
      <c r="S20" s="30">
        <v>7.1351960163477425E-3</v>
      </c>
      <c r="T20" s="27">
        <v>6.8532119872294819E-3</v>
      </c>
      <c r="U20" s="29">
        <v>7.7367285348978285E-2</v>
      </c>
    </row>
    <row r="21" spans="1:21" s="38" customFormat="1" ht="15" customHeight="1" x14ac:dyDescent="0.25">
      <c r="A21" s="25" t="s">
        <v>36</v>
      </c>
      <c r="B21" s="44" t="s">
        <v>37</v>
      </c>
      <c r="C21" s="26">
        <v>230122</v>
      </c>
      <c r="D21" s="30">
        <v>0.21485885654850714</v>
      </c>
      <c r="E21" s="28">
        <v>0.17057787087874415</v>
      </c>
      <c r="F21" s="29">
        <v>0.20891666255001728</v>
      </c>
      <c r="G21" s="45"/>
      <c r="H21" s="44">
        <v>160670</v>
      </c>
      <c r="I21" s="30">
        <v>0.40853740709568986</v>
      </c>
      <c r="J21" s="28">
        <v>0.27055881585262148</v>
      </c>
      <c r="K21" s="30">
        <v>0.43261028515720201</v>
      </c>
      <c r="L21" s="45"/>
      <c r="M21" s="44">
        <v>50844</v>
      </c>
      <c r="N21" s="30">
        <v>0.14202671031791481</v>
      </c>
      <c r="O21" s="28">
        <v>0.12195964422440345</v>
      </c>
      <c r="P21" s="30">
        <v>0.10476190476190476</v>
      </c>
      <c r="Q21" s="45"/>
      <c r="R21" s="44">
        <v>18608</v>
      </c>
      <c r="S21" s="30">
        <v>5.8192189337269523E-2</v>
      </c>
      <c r="T21" s="27">
        <v>5.4998581291970113E-2</v>
      </c>
      <c r="U21" s="29">
        <v>1.434091384762891E-2</v>
      </c>
    </row>
    <row r="22" spans="1:21" s="38" customFormat="1" ht="15" customHeight="1" x14ac:dyDescent="0.25">
      <c r="A22" s="25" t="s">
        <v>38</v>
      </c>
      <c r="B22" s="44" t="s">
        <v>39</v>
      </c>
      <c r="C22" s="26">
        <v>1270892</v>
      </c>
      <c r="D22" s="30">
        <v>0.13642187504025377</v>
      </c>
      <c r="E22" s="28">
        <v>0.11366890362705274</v>
      </c>
      <c r="F22" s="29">
        <v>0.14322036504396077</v>
      </c>
      <c r="G22" s="45"/>
      <c r="H22" s="44">
        <v>1068342</v>
      </c>
      <c r="I22" s="30">
        <v>0.34687723729944464</v>
      </c>
      <c r="J22" s="28">
        <v>0.24627348213970809</v>
      </c>
      <c r="K22" s="30">
        <v>0.3742202770963905</v>
      </c>
      <c r="L22" s="45"/>
      <c r="M22" s="44">
        <v>156119</v>
      </c>
      <c r="N22" s="30">
        <v>5.8991790143259677E-2</v>
      </c>
      <c r="O22" s="28">
        <v>5.088455338186279E-2</v>
      </c>
      <c r="P22" s="30">
        <v>5.5193785564911231E-2</v>
      </c>
      <c r="Q22" s="45"/>
      <c r="R22" s="44">
        <v>46431</v>
      </c>
      <c r="S22" s="30">
        <v>1.2935018740468882E-2</v>
      </c>
      <c r="T22" s="27">
        <v>1.2301183065903831E-2</v>
      </c>
      <c r="U22" s="29">
        <v>2.9913378903831389E-2</v>
      </c>
    </row>
    <row r="23" spans="1:21" s="38" customFormat="1" ht="15" customHeight="1" x14ac:dyDescent="0.25">
      <c r="A23" s="25" t="s">
        <v>40</v>
      </c>
      <c r="B23" s="44" t="s">
        <v>41</v>
      </c>
      <c r="C23" s="26">
        <v>753216</v>
      </c>
      <c r="D23" s="30">
        <v>0.16109218695963776</v>
      </c>
      <c r="E23" s="28">
        <v>0.13755390091800487</v>
      </c>
      <c r="F23" s="29">
        <v>0.16972253348729444</v>
      </c>
      <c r="G23" s="45"/>
      <c r="H23" s="44">
        <v>589096</v>
      </c>
      <c r="I23" s="30">
        <v>0.37440908299341175</v>
      </c>
      <c r="J23" s="28">
        <v>0.28161645404663266</v>
      </c>
      <c r="K23" s="30">
        <v>0.38199845992784154</v>
      </c>
      <c r="L23" s="45"/>
      <c r="M23" s="44">
        <v>125310</v>
      </c>
      <c r="N23" s="30">
        <v>8.0405782594467651E-2</v>
      </c>
      <c r="O23" s="28">
        <v>7.168013874977619E-2</v>
      </c>
      <c r="P23" s="30">
        <v>8.240249404042839E-2</v>
      </c>
      <c r="Q23" s="45"/>
      <c r="R23" s="44">
        <v>38810</v>
      </c>
      <c r="S23" s="30">
        <v>2.5139087621476982E-2</v>
      </c>
      <c r="T23" s="27">
        <v>2.3725872939116634E-2</v>
      </c>
      <c r="U23" s="29">
        <v>7.9547671153080493E-3</v>
      </c>
    </row>
    <row r="24" spans="1:21" s="38" customFormat="1" ht="15" customHeight="1" x14ac:dyDescent="0.25">
      <c r="A24" s="25" t="s">
        <v>42</v>
      </c>
      <c r="B24" s="44" t="s">
        <v>43</v>
      </c>
      <c r="C24" s="26">
        <v>262313</v>
      </c>
      <c r="D24" s="30">
        <v>0.12907154283284958</v>
      </c>
      <c r="E24" s="28">
        <v>0.1094129699039566</v>
      </c>
      <c r="F24" s="29">
        <v>0.13174299295639988</v>
      </c>
      <c r="G24" s="45"/>
      <c r="H24" s="44">
        <v>211313</v>
      </c>
      <c r="I24" s="30">
        <v>0.327730362590477</v>
      </c>
      <c r="J24" s="28">
        <v>0.23887269874500636</v>
      </c>
      <c r="K24" s="30">
        <v>0.35424202257119963</v>
      </c>
      <c r="L24" s="45"/>
      <c r="M24" s="44">
        <v>37551</v>
      </c>
      <c r="N24" s="30">
        <v>5.611670768830726E-2</v>
      </c>
      <c r="O24" s="28">
        <v>5.0026577993421445E-2</v>
      </c>
      <c r="P24" s="30">
        <v>4.9778781888355453E-2</v>
      </c>
      <c r="Q24" s="45"/>
      <c r="R24" s="44">
        <v>13449</v>
      </c>
      <c r="S24" s="30">
        <v>1.8721524114976802E-2</v>
      </c>
      <c r="T24" s="27">
        <v>1.7644720425184102E-2</v>
      </c>
      <c r="U24" s="29">
        <v>2.1940266026549898E-2</v>
      </c>
    </row>
    <row r="25" spans="1:21" s="38" customFormat="1" ht="15" customHeight="1" x14ac:dyDescent="0.25">
      <c r="A25" s="25" t="s">
        <v>44</v>
      </c>
      <c r="B25" s="44" t="s">
        <v>45</v>
      </c>
      <c r="C25" s="26">
        <v>520450</v>
      </c>
      <c r="D25" s="30">
        <v>0.16714003473506803</v>
      </c>
      <c r="E25" s="28">
        <v>0.13914320722084936</v>
      </c>
      <c r="F25" s="29">
        <v>0.16884564409713421</v>
      </c>
      <c r="G25" s="45"/>
      <c r="H25" s="44">
        <v>425367</v>
      </c>
      <c r="I25" s="30">
        <v>0.39740034791577522</v>
      </c>
      <c r="J25" s="28">
        <v>0.27899540743442047</v>
      </c>
      <c r="K25" s="30">
        <v>0.37979018790197999</v>
      </c>
      <c r="L25" s="45"/>
      <c r="M25" s="44">
        <v>69057</v>
      </c>
      <c r="N25" s="30">
        <v>6.6112735439918663E-2</v>
      </c>
      <c r="O25" s="28">
        <v>5.905543122343096E-2</v>
      </c>
      <c r="P25" s="30">
        <v>7.1573437721411365E-2</v>
      </c>
      <c r="Q25" s="45"/>
      <c r="R25" s="44">
        <v>26026</v>
      </c>
      <c r="S25" s="30">
        <v>2.6053408185411051E-2</v>
      </c>
      <c r="T25" s="27">
        <v>2.4872084511187945E-2</v>
      </c>
      <c r="U25" s="29">
        <v>2.9353539962711762E-2</v>
      </c>
    </row>
    <row r="26" spans="1:21" s="38" customFormat="1" ht="15" customHeight="1" x14ac:dyDescent="0.25">
      <c r="A26" s="25" t="s">
        <v>46</v>
      </c>
      <c r="B26" s="44" t="s">
        <v>47</v>
      </c>
      <c r="C26" s="26">
        <v>478473</v>
      </c>
      <c r="D26" s="30">
        <v>0.15997438927960655</v>
      </c>
      <c r="E26" s="28">
        <v>0.1229322262214205</v>
      </c>
      <c r="F26" s="29">
        <v>0.16806168056718068</v>
      </c>
      <c r="G26" s="45"/>
      <c r="H26" s="44">
        <v>388387</v>
      </c>
      <c r="I26" s="30">
        <v>0.35381470384335434</v>
      </c>
      <c r="J26" s="28">
        <v>0.22638750047359937</v>
      </c>
      <c r="K26" s="30">
        <v>0.38959156332657757</v>
      </c>
      <c r="L26" s="45"/>
      <c r="M26" s="44">
        <v>58631</v>
      </c>
      <c r="N26" s="30">
        <v>6.48129928876056E-2</v>
      </c>
      <c r="O26" s="28">
        <v>5.2581168496319025E-2</v>
      </c>
      <c r="P26" s="30">
        <v>5.7014583517748074E-2</v>
      </c>
      <c r="Q26" s="45"/>
      <c r="R26" s="44">
        <v>31455</v>
      </c>
      <c r="S26" s="30">
        <v>3.1817593293168953E-2</v>
      </c>
      <c r="T26" s="27">
        <v>2.9631841677131152E-2</v>
      </c>
      <c r="U26" s="29">
        <v>3.0338355654309208E-2</v>
      </c>
    </row>
    <row r="27" spans="1:21" s="38" customFormat="1" ht="15" customHeight="1" x14ac:dyDescent="0.25">
      <c r="A27" s="25" t="s">
        <v>48</v>
      </c>
      <c r="B27" s="44" t="s">
        <v>49</v>
      </c>
      <c r="C27" s="26">
        <v>490354</v>
      </c>
      <c r="D27" s="30">
        <v>9.1768918260359225E-2</v>
      </c>
      <c r="E27" s="28">
        <v>8.7113970650284006E-2</v>
      </c>
      <c r="F27" s="29">
        <v>0.11287059960147335</v>
      </c>
      <c r="G27" s="45"/>
      <c r="H27" s="44">
        <v>411823</v>
      </c>
      <c r="I27" s="30">
        <v>0.28519598337950136</v>
      </c>
      <c r="J27" s="28">
        <v>0.25591387158414763</v>
      </c>
      <c r="K27" s="30">
        <v>0.30065059499869878</v>
      </c>
      <c r="L27" s="45"/>
      <c r="M27" s="44">
        <v>56525</v>
      </c>
      <c r="N27" s="30">
        <v>4.4343001846677159E-2</v>
      </c>
      <c r="O27" s="28">
        <v>4.2021804502893764E-2</v>
      </c>
      <c r="P27" s="30">
        <v>3.9504306744665429E-2</v>
      </c>
      <c r="Q27" s="45"/>
      <c r="R27" s="44">
        <v>22006</v>
      </c>
      <c r="S27" s="30">
        <v>8.3844071211452726E-3</v>
      </c>
      <c r="T27" s="27">
        <v>8.2280215620079717E-3</v>
      </c>
      <c r="U27" s="29">
        <v>3.5665950657445461E-2</v>
      </c>
    </row>
    <row r="28" spans="1:21" s="38" customFormat="1" ht="15" customHeight="1" x14ac:dyDescent="0.25">
      <c r="A28" s="25" t="s">
        <v>50</v>
      </c>
      <c r="B28" s="44" t="s">
        <v>51</v>
      </c>
      <c r="C28" s="26">
        <v>458607</v>
      </c>
      <c r="D28" s="30">
        <v>0.10692196051688262</v>
      </c>
      <c r="E28" s="28">
        <v>9.0790812331761908E-2</v>
      </c>
      <c r="F28" s="29">
        <v>0.12631163719920088</v>
      </c>
      <c r="G28" s="45"/>
      <c r="H28" s="44">
        <v>358280</v>
      </c>
      <c r="I28" s="30">
        <v>0.36007244060935334</v>
      </c>
      <c r="J28" s="28">
        <v>0.24526286966046001</v>
      </c>
      <c r="K28" s="30">
        <v>0.39895407733859739</v>
      </c>
      <c r="L28" s="45"/>
      <c r="M28" s="44">
        <v>61779</v>
      </c>
      <c r="N28" s="30">
        <v>5.5622631520661651E-2</v>
      </c>
      <c r="O28" s="28">
        <v>4.6816565966730748E-2</v>
      </c>
      <c r="P28" s="30">
        <v>5.16740145965369E-2</v>
      </c>
      <c r="Q28" s="45"/>
      <c r="R28" s="44">
        <v>38548</v>
      </c>
      <c r="S28" s="30">
        <v>1.7654451259278801E-2</v>
      </c>
      <c r="T28" s="27">
        <v>1.6975126516391204E-2</v>
      </c>
      <c r="U28" s="29">
        <v>1.83146396156562E-2</v>
      </c>
    </row>
    <row r="29" spans="1:21" s="38" customFormat="1" ht="15" customHeight="1" x14ac:dyDescent="0.25">
      <c r="A29" s="25" t="s">
        <v>52</v>
      </c>
      <c r="B29" s="44" t="s">
        <v>53</v>
      </c>
      <c r="C29" s="26">
        <v>142895</v>
      </c>
      <c r="D29" s="30">
        <v>0.14687954838868833</v>
      </c>
      <c r="E29" s="28">
        <v>0.12995995565381968</v>
      </c>
      <c r="F29" s="29">
        <v>0.16191060322379322</v>
      </c>
      <c r="G29" s="45"/>
      <c r="H29" s="44">
        <v>104078</v>
      </c>
      <c r="I29" s="30">
        <v>0.36316878530827018</v>
      </c>
      <c r="J29" s="28">
        <v>0.28973331106285843</v>
      </c>
      <c r="K29" s="30">
        <v>0.36922998104411087</v>
      </c>
      <c r="L29" s="45"/>
      <c r="M29" s="44">
        <v>26043</v>
      </c>
      <c r="N29" s="30">
        <v>8.2721621716053573E-2</v>
      </c>
      <c r="O29" s="28">
        <v>7.3669768889140341E-2</v>
      </c>
      <c r="P29" s="30">
        <v>8.0263157894736842E-2</v>
      </c>
      <c r="Q29" s="45"/>
      <c r="R29" s="44">
        <v>12774</v>
      </c>
      <c r="S29" s="30">
        <v>3.4388443501623317E-2</v>
      </c>
      <c r="T29" s="27">
        <v>3.3024733648568644E-2</v>
      </c>
      <c r="U29" s="29">
        <v>1.1663375076345578E-2</v>
      </c>
    </row>
    <row r="30" spans="1:21" s="38" customFormat="1" ht="15" customHeight="1" x14ac:dyDescent="0.25">
      <c r="A30" s="25" t="s">
        <v>54</v>
      </c>
      <c r="B30" s="44" t="s">
        <v>55</v>
      </c>
      <c r="C30" s="26">
        <v>1002795</v>
      </c>
      <c r="D30" s="30">
        <v>0.14007371367046922</v>
      </c>
      <c r="E30" s="28">
        <v>0.11973179847896397</v>
      </c>
      <c r="F30" s="29">
        <v>0.15153170425019549</v>
      </c>
      <c r="G30" s="45"/>
      <c r="H30" s="44">
        <v>844493</v>
      </c>
      <c r="I30" s="30">
        <v>0.35904612409791303</v>
      </c>
      <c r="J30" s="28">
        <v>0.26784149995020551</v>
      </c>
      <c r="K30" s="30">
        <v>0.36479397564862531</v>
      </c>
      <c r="L30" s="45"/>
      <c r="M30" s="44">
        <v>134912</v>
      </c>
      <c r="N30" s="30">
        <v>6.5178878124406661E-2</v>
      </c>
      <c r="O30" s="28">
        <v>5.8151799334223278E-2</v>
      </c>
      <c r="P30" s="30">
        <v>6.2143668321140953E-2</v>
      </c>
      <c r="Q30" s="45"/>
      <c r="R30" s="44">
        <v>23390</v>
      </c>
      <c r="S30" s="30">
        <v>8.5454378724015238E-3</v>
      </c>
      <c r="T30" s="27">
        <v>8.0588783929376791E-3</v>
      </c>
      <c r="U30" s="29">
        <v>1.0106741849149505E-2</v>
      </c>
    </row>
    <row r="31" spans="1:21" s="38" customFormat="1" ht="15" customHeight="1" x14ac:dyDescent="0.25">
      <c r="A31" s="25" t="s">
        <v>56</v>
      </c>
      <c r="B31" s="44" t="s">
        <v>57</v>
      </c>
      <c r="C31" s="26">
        <v>409826</v>
      </c>
      <c r="D31" s="30">
        <v>0.10131315570952903</v>
      </c>
      <c r="E31" s="28">
        <v>9.0300714471743482E-2</v>
      </c>
      <c r="F31" s="29">
        <v>0.10829266310108736</v>
      </c>
      <c r="G31" s="45"/>
      <c r="H31" s="44">
        <v>296798</v>
      </c>
      <c r="I31" s="30">
        <v>0.32422801423204528</v>
      </c>
      <c r="J31" s="28">
        <v>0.24564876789925022</v>
      </c>
      <c r="K31" s="30">
        <v>0.30970428054328697</v>
      </c>
      <c r="L31" s="45"/>
      <c r="M31" s="44">
        <v>82542</v>
      </c>
      <c r="N31" s="30">
        <v>6.282820548146445E-2</v>
      </c>
      <c r="O31" s="28">
        <v>5.6936826073040715E-2</v>
      </c>
      <c r="P31" s="30">
        <v>6.0461656188469069E-2</v>
      </c>
      <c r="Q31" s="45"/>
      <c r="R31" s="44">
        <v>30486</v>
      </c>
      <c r="S31" s="30">
        <v>1.6787731508632581E-2</v>
      </c>
      <c r="T31" s="27">
        <v>1.6211430318661013E-2</v>
      </c>
      <c r="U31" s="29">
        <v>1.792056475368731E-2</v>
      </c>
    </row>
    <row r="32" spans="1:21" s="38" customFormat="1" ht="15" customHeight="1" x14ac:dyDescent="0.25">
      <c r="A32" s="25" t="s">
        <v>58</v>
      </c>
      <c r="B32" s="44" t="s">
        <v>59</v>
      </c>
      <c r="C32" s="26">
        <v>620809</v>
      </c>
      <c r="D32" s="30">
        <v>0.14565968356549464</v>
      </c>
      <c r="E32" s="28">
        <v>0.12132737415056923</v>
      </c>
      <c r="F32" s="29">
        <v>0.15755183348910717</v>
      </c>
      <c r="G32" s="45"/>
      <c r="H32" s="44">
        <v>496807</v>
      </c>
      <c r="I32" s="30">
        <v>0.37382213450334201</v>
      </c>
      <c r="J32" s="28">
        <v>0.26013207485917567</v>
      </c>
      <c r="K32" s="30">
        <v>0.37002731303431891</v>
      </c>
      <c r="L32" s="45"/>
      <c r="M32" s="44">
        <v>101494</v>
      </c>
      <c r="N32" s="30">
        <v>7.9805561714969581E-2</v>
      </c>
      <c r="O32" s="28">
        <v>6.8528501439521203E-2</v>
      </c>
      <c r="P32" s="30">
        <v>8.6773488685730454E-2</v>
      </c>
      <c r="Q32" s="45"/>
      <c r="R32" s="44">
        <v>22508</v>
      </c>
      <c r="S32" s="30">
        <v>1.3548491174339008E-2</v>
      </c>
      <c r="T32" s="27">
        <v>1.3041047316382134E-2</v>
      </c>
      <c r="U32" s="29">
        <v>4.567455060683618E-2</v>
      </c>
    </row>
    <row r="33" spans="1:21" s="38" customFormat="1" ht="15" customHeight="1" x14ac:dyDescent="0.25">
      <c r="A33" s="25" t="s">
        <v>60</v>
      </c>
      <c r="B33" s="44" t="s">
        <v>61</v>
      </c>
      <c r="C33" s="26">
        <v>408474</v>
      </c>
      <c r="D33" s="30">
        <v>0.20342654863025705</v>
      </c>
      <c r="E33" s="28">
        <v>0.16031419657851637</v>
      </c>
      <c r="F33" s="29">
        <v>0.19621461363700637</v>
      </c>
      <c r="G33" s="45"/>
      <c r="H33" s="44">
        <v>320154</v>
      </c>
      <c r="I33" s="30">
        <v>0.39473431131035608</v>
      </c>
      <c r="J33" s="28">
        <v>0.2668403628616865</v>
      </c>
      <c r="K33" s="30">
        <v>0.39748728686808255</v>
      </c>
      <c r="L33" s="45"/>
      <c r="M33" s="44">
        <v>67462</v>
      </c>
      <c r="N33" s="30">
        <v>0.10234168305055948</v>
      </c>
      <c r="O33" s="28">
        <v>8.9287534130359114E-2</v>
      </c>
      <c r="P33" s="30">
        <v>8.1758119776712809E-2</v>
      </c>
      <c r="Q33" s="45"/>
      <c r="R33" s="44">
        <v>20858</v>
      </c>
      <c r="S33" s="30">
        <v>3.8789560404818846E-2</v>
      </c>
      <c r="T33" s="27">
        <v>3.519719745394901E-2</v>
      </c>
      <c r="U33" s="29">
        <v>1.9047834977334466E-2</v>
      </c>
    </row>
    <row r="34" spans="1:21" s="38" customFormat="1" ht="15" customHeight="1" x14ac:dyDescent="0.25">
      <c r="A34" s="25" t="s">
        <v>62</v>
      </c>
      <c r="B34" s="44" t="s">
        <v>63</v>
      </c>
      <c r="C34" s="26">
        <v>114954</v>
      </c>
      <c r="D34" s="30">
        <v>0.18104531723957629</v>
      </c>
      <c r="E34" s="28">
        <v>0.14178758381149259</v>
      </c>
      <c r="F34" s="29">
        <v>0.18480641520975641</v>
      </c>
      <c r="G34" s="45"/>
      <c r="H34" s="44">
        <v>87326</v>
      </c>
      <c r="I34" s="30">
        <v>0.41462974569350275</v>
      </c>
      <c r="J34" s="28">
        <v>0.2737517907691922</v>
      </c>
      <c r="K34" s="30">
        <v>0.42754842327768433</v>
      </c>
      <c r="L34" s="45"/>
      <c r="M34" s="44">
        <v>19559</v>
      </c>
      <c r="N34" s="30">
        <v>8.7607555418195177E-2</v>
      </c>
      <c r="O34" s="28">
        <v>7.3083605791686129E-2</v>
      </c>
      <c r="P34" s="30">
        <v>9.4865082957743707E-2</v>
      </c>
      <c r="Q34" s="45"/>
      <c r="R34" s="44">
        <v>8069</v>
      </c>
      <c r="S34" s="30">
        <v>4.012890584204061E-2</v>
      </c>
      <c r="T34" s="27">
        <v>3.6002070264047899E-2</v>
      </c>
      <c r="U34" s="29">
        <v>3.6445559168544063E-2</v>
      </c>
    </row>
    <row r="35" spans="1:21" s="38" customFormat="1" ht="15" customHeight="1" x14ac:dyDescent="0.25">
      <c r="A35" s="25" t="s">
        <v>64</v>
      </c>
      <c r="B35" s="44" t="s">
        <v>65</v>
      </c>
      <c r="C35" s="26">
        <v>1159441</v>
      </c>
      <c r="D35" s="30">
        <v>0.1757611854683353</v>
      </c>
      <c r="E35" s="28">
        <v>0.14230029110757725</v>
      </c>
      <c r="F35" s="29">
        <v>0.17356545047629457</v>
      </c>
      <c r="G35" s="45"/>
      <c r="H35" s="44">
        <v>889858</v>
      </c>
      <c r="I35" s="30">
        <v>0.40709538669024842</v>
      </c>
      <c r="J35" s="28">
        <v>0.27878586612070222</v>
      </c>
      <c r="K35" s="30">
        <v>0.40688947402249148</v>
      </c>
      <c r="L35" s="45"/>
      <c r="M35" s="44">
        <v>215638</v>
      </c>
      <c r="N35" s="30">
        <v>0.10618936491138739</v>
      </c>
      <c r="O35" s="28">
        <v>8.8791328971136785E-2</v>
      </c>
      <c r="P35" s="30">
        <v>9.5960157688552747E-2</v>
      </c>
      <c r="Q35" s="45"/>
      <c r="R35" s="44">
        <v>53945</v>
      </c>
      <c r="S35" s="30">
        <v>2.2664823622338369E-2</v>
      </c>
      <c r="T35" s="27">
        <v>2.1344499710961959E-2</v>
      </c>
      <c r="U35" s="29">
        <v>1.8699208259216629E-2</v>
      </c>
    </row>
    <row r="36" spans="1:21" s="38" customFormat="1" ht="15" customHeight="1" x14ac:dyDescent="0.25">
      <c r="A36" s="25" t="s">
        <v>66</v>
      </c>
      <c r="B36" s="44" t="s">
        <v>67</v>
      </c>
      <c r="C36" s="26">
        <v>58139</v>
      </c>
      <c r="D36" s="30">
        <v>0.1172180890743765</v>
      </c>
      <c r="E36" s="28">
        <v>0.10235955689204701</v>
      </c>
      <c r="F36" s="29">
        <v>0.13212957154091523</v>
      </c>
      <c r="G36" s="45"/>
      <c r="H36" s="44">
        <v>33284</v>
      </c>
      <c r="I36" s="30">
        <v>0.33270691723310675</v>
      </c>
      <c r="J36" s="28">
        <v>0.23082471081028599</v>
      </c>
      <c r="K36" s="30">
        <v>0.36083051701925051</v>
      </c>
      <c r="L36" s="45"/>
      <c r="M36" s="44">
        <v>19121</v>
      </c>
      <c r="N36" s="30">
        <v>0.1100812324768709</v>
      </c>
      <c r="O36" s="28">
        <v>9.848164896630579E-2</v>
      </c>
      <c r="P36" s="30">
        <v>0.10417193089782294</v>
      </c>
      <c r="Q36" s="45"/>
      <c r="R36" s="44">
        <v>5734</v>
      </c>
      <c r="S36" s="30">
        <v>2.5799658944166731E-2</v>
      </c>
      <c r="T36" s="27">
        <v>2.4970169922572442E-2</v>
      </c>
      <c r="U36" s="29">
        <v>4.149181087228556E-2</v>
      </c>
    </row>
    <row r="37" spans="1:21" s="38" customFormat="1" ht="15" customHeight="1" x14ac:dyDescent="0.25">
      <c r="A37" s="25" t="s">
        <v>68</v>
      </c>
      <c r="B37" s="44" t="s">
        <v>69</v>
      </c>
      <c r="C37" s="26">
        <v>189550</v>
      </c>
      <c r="D37" s="30">
        <v>0.14048764146041925</v>
      </c>
      <c r="E37" s="28">
        <v>0.12013723087960988</v>
      </c>
      <c r="F37" s="29">
        <v>0.13316879104567775</v>
      </c>
      <c r="G37" s="45"/>
      <c r="H37" s="44">
        <v>133957</v>
      </c>
      <c r="I37" s="30">
        <v>0.38650435966830743</v>
      </c>
      <c r="J37" s="28">
        <v>0.27887315733703061</v>
      </c>
      <c r="K37" s="30">
        <v>0.36280570960996456</v>
      </c>
      <c r="L37" s="45"/>
      <c r="M37" s="44">
        <v>42978</v>
      </c>
      <c r="N37" s="30">
        <v>9.3733642739993725E-2</v>
      </c>
      <c r="O37" s="28">
        <v>8.1494192936714865E-2</v>
      </c>
      <c r="P37" s="30">
        <v>8.6720977804530919E-2</v>
      </c>
      <c r="Q37" s="45"/>
      <c r="R37" s="44">
        <v>12615</v>
      </c>
      <c r="S37" s="30">
        <v>2.3183755382435479E-2</v>
      </c>
      <c r="T37" s="27">
        <v>2.2129521290125655E-2</v>
      </c>
      <c r="U37" s="29">
        <v>1.533739590407091E-2</v>
      </c>
    </row>
    <row r="38" spans="1:21" s="38" customFormat="1" ht="15" customHeight="1" x14ac:dyDescent="0.25">
      <c r="A38" s="25" t="s">
        <v>70</v>
      </c>
      <c r="B38" s="44" t="s">
        <v>71</v>
      </c>
      <c r="C38" s="26">
        <v>90605</v>
      </c>
      <c r="D38" s="30">
        <v>9.2799808265282183E-2</v>
      </c>
      <c r="E38" s="28">
        <v>8.0598316068513684E-2</v>
      </c>
      <c r="F38" s="29">
        <v>0.10720599291524711</v>
      </c>
      <c r="G38" s="45"/>
      <c r="H38" s="44">
        <v>67150</v>
      </c>
      <c r="I38" s="30">
        <v>0.41007633587786257</v>
      </c>
      <c r="J38" s="28">
        <v>0.2817356426006109</v>
      </c>
      <c r="K38" s="30">
        <v>0.40549992217091269</v>
      </c>
      <c r="L38" s="45"/>
      <c r="M38" s="44">
        <v>13734</v>
      </c>
      <c r="N38" s="30">
        <v>4.9576216122558012E-2</v>
      </c>
      <c r="O38" s="28">
        <v>4.2526180199037637E-2</v>
      </c>
      <c r="P38" s="30">
        <v>4.0537457425484411E-2</v>
      </c>
      <c r="Q38" s="45"/>
      <c r="R38" s="44">
        <v>9721</v>
      </c>
      <c r="S38" s="30">
        <v>1.8150721379611667E-2</v>
      </c>
      <c r="T38" s="27">
        <v>1.7270816566197097E-2</v>
      </c>
      <c r="U38" s="29">
        <v>1.1132597967171521E-2</v>
      </c>
    </row>
    <row r="39" spans="1:21" s="38" customFormat="1" ht="15" customHeight="1" x14ac:dyDescent="0.25">
      <c r="A39" s="25" t="s">
        <v>72</v>
      </c>
      <c r="B39" s="44" t="s">
        <v>73</v>
      </c>
      <c r="C39" s="26">
        <v>641779</v>
      </c>
      <c r="D39" s="30">
        <v>0.10378893769080008</v>
      </c>
      <c r="E39" s="28">
        <v>8.5603325113740233E-2</v>
      </c>
      <c r="F39" s="29">
        <v>0.13379630505352391</v>
      </c>
      <c r="G39" s="45"/>
      <c r="H39" s="44">
        <v>544594</v>
      </c>
      <c r="I39" s="30">
        <v>0.36373387691419901</v>
      </c>
      <c r="J39" s="28">
        <v>0.23319298495019439</v>
      </c>
      <c r="K39" s="30">
        <v>0.41706330527528224</v>
      </c>
      <c r="L39" s="45"/>
      <c r="M39" s="44">
        <v>71270</v>
      </c>
      <c r="N39" s="30">
        <v>4.627450318376633E-2</v>
      </c>
      <c r="O39" s="28">
        <v>3.924282869929873E-2</v>
      </c>
      <c r="P39" s="30">
        <v>6.1824230274763477E-2</v>
      </c>
      <c r="Q39" s="45"/>
      <c r="R39" s="44">
        <v>25915</v>
      </c>
      <c r="S39" s="30">
        <v>8.2371511249440584E-3</v>
      </c>
      <c r="T39" s="27">
        <v>7.7459484340720109E-3</v>
      </c>
      <c r="U39" s="29">
        <v>3.9254517634754314E-2</v>
      </c>
    </row>
    <row r="40" spans="1:21" s="38" customFormat="1" ht="15" customHeight="1" x14ac:dyDescent="0.25">
      <c r="A40" s="25" t="s">
        <v>74</v>
      </c>
      <c r="B40" s="44" t="s">
        <v>75</v>
      </c>
      <c r="C40" s="26">
        <v>231202</v>
      </c>
      <c r="D40" s="30">
        <v>0.17556574280296788</v>
      </c>
      <c r="E40" s="28">
        <v>0.13381177961760951</v>
      </c>
      <c r="F40" s="29">
        <v>0.1767035272520652</v>
      </c>
      <c r="G40" s="45"/>
      <c r="H40" s="44">
        <v>199149</v>
      </c>
      <c r="I40" s="30">
        <v>0.39079780846003503</v>
      </c>
      <c r="J40" s="28">
        <v>0.25321816924188018</v>
      </c>
      <c r="K40" s="30">
        <v>0.38861283261445817</v>
      </c>
      <c r="L40" s="45"/>
      <c r="M40" s="44">
        <v>18576</v>
      </c>
      <c r="N40" s="30">
        <v>5.3280557587230562E-2</v>
      </c>
      <c r="O40" s="28">
        <v>4.2525038631030736E-2</v>
      </c>
      <c r="P40" s="30">
        <v>5.917708130468944E-2</v>
      </c>
      <c r="Q40" s="45"/>
      <c r="R40" s="44">
        <v>13477</v>
      </c>
      <c r="S40" s="30">
        <v>2.9383677527384359E-2</v>
      </c>
      <c r="T40" s="27">
        <v>2.6712624723002946E-2</v>
      </c>
      <c r="U40" s="29">
        <v>1.0224205672509088E-2</v>
      </c>
    </row>
    <row r="41" spans="1:21" s="38" customFormat="1" ht="15" customHeight="1" x14ac:dyDescent="0.25">
      <c r="A41" s="25" t="s">
        <v>76</v>
      </c>
      <c r="B41" s="44" t="s">
        <v>77</v>
      </c>
      <c r="C41" s="26">
        <v>287520</v>
      </c>
      <c r="D41" s="30">
        <v>0.16411698929346699</v>
      </c>
      <c r="E41" s="28">
        <v>0.12325509715469861</v>
      </c>
      <c r="F41" s="29">
        <v>0.1561510615021626</v>
      </c>
      <c r="G41" s="45"/>
      <c r="H41" s="44">
        <v>228945</v>
      </c>
      <c r="I41" s="30">
        <v>0.38970821035000458</v>
      </c>
      <c r="J41" s="28">
        <v>0.2324262808343367</v>
      </c>
      <c r="K41" s="30">
        <v>0.37225898298190691</v>
      </c>
      <c r="L41" s="45"/>
      <c r="M41" s="44">
        <v>34133</v>
      </c>
      <c r="N41" s="30">
        <v>5.860557433737567E-2</v>
      </c>
      <c r="O41" s="28">
        <v>4.7774074939780281E-2</v>
      </c>
      <c r="P41" s="30">
        <v>5.6210772371606599E-2</v>
      </c>
      <c r="Q41" s="45"/>
      <c r="R41" s="44">
        <v>24442</v>
      </c>
      <c r="S41" s="30">
        <v>4.1994831828240757E-2</v>
      </c>
      <c r="T41" s="27">
        <v>3.8598685478038137E-2</v>
      </c>
      <c r="U41" s="29">
        <v>2.4843604958179152E-2</v>
      </c>
    </row>
    <row r="42" spans="1:21" s="38" customFormat="1" ht="15" customHeight="1" x14ac:dyDescent="0.25">
      <c r="A42" s="25" t="s">
        <v>78</v>
      </c>
      <c r="B42" s="44" t="s">
        <v>79</v>
      </c>
      <c r="C42" s="26">
        <v>1622540</v>
      </c>
      <c r="D42" s="30">
        <v>0.11442073296290843</v>
      </c>
      <c r="E42" s="28">
        <v>9.6949566794005557E-2</v>
      </c>
      <c r="F42" s="29">
        <v>0.12162384497832751</v>
      </c>
      <c r="G42" s="45"/>
      <c r="H42" s="44">
        <v>1370194</v>
      </c>
      <c r="I42" s="30">
        <v>0.28094504734278991</v>
      </c>
      <c r="J42" s="28">
        <v>0.21155749426636844</v>
      </c>
      <c r="K42" s="30">
        <v>0.28892150793043286</v>
      </c>
      <c r="L42" s="45"/>
      <c r="M42" s="44">
        <v>204683</v>
      </c>
      <c r="N42" s="30">
        <v>5.0857998736768245E-2</v>
      </c>
      <c r="O42" s="28">
        <v>4.3836620389169592E-2</v>
      </c>
      <c r="P42" s="30">
        <v>4.8619301367391392E-2</v>
      </c>
      <c r="Q42" s="45"/>
      <c r="R42" s="44">
        <v>47663</v>
      </c>
      <c r="S42" s="30">
        <v>9.0291610664196397E-3</v>
      </c>
      <c r="T42" s="27">
        <v>8.5264819509709849E-3</v>
      </c>
      <c r="U42" s="29">
        <v>2.8167137997458912E-2</v>
      </c>
    </row>
    <row r="43" spans="1:21" s="38" customFormat="1" ht="15" customHeight="1" x14ac:dyDescent="0.25">
      <c r="A43" s="25" t="s">
        <v>80</v>
      </c>
      <c r="B43" s="44" t="s">
        <v>81</v>
      </c>
      <c r="C43" s="26">
        <v>1113094</v>
      </c>
      <c r="D43" s="30">
        <v>0.13537834260793291</v>
      </c>
      <c r="E43" s="28">
        <v>0.11412897925837398</v>
      </c>
      <c r="F43" s="29">
        <v>0.15010627327282811</v>
      </c>
      <c r="G43" s="45"/>
      <c r="H43" s="44">
        <v>823678</v>
      </c>
      <c r="I43" s="30">
        <v>0.32165109003854686</v>
      </c>
      <c r="J43" s="28">
        <v>0.22995130887582158</v>
      </c>
      <c r="K43" s="30">
        <v>0.35870588923560154</v>
      </c>
      <c r="L43" s="45"/>
      <c r="M43" s="44">
        <v>198118</v>
      </c>
      <c r="N43" s="30">
        <v>7.415186914226321E-2</v>
      </c>
      <c r="O43" s="28">
        <v>6.5144893939543397E-2</v>
      </c>
      <c r="P43" s="30">
        <v>7.4567500160517122E-2</v>
      </c>
      <c r="Q43" s="45"/>
      <c r="R43" s="44">
        <v>91298</v>
      </c>
      <c r="S43" s="30">
        <v>3.0539248644435746E-2</v>
      </c>
      <c r="T43" s="27">
        <v>2.9170637911604961E-2</v>
      </c>
      <c r="U43" s="29">
        <v>2.6722687417416575E-2</v>
      </c>
    </row>
    <row r="44" spans="1:21" s="38" customFormat="1" ht="15" customHeight="1" x14ac:dyDescent="0.25">
      <c r="A44" s="25" t="s">
        <v>82</v>
      </c>
      <c r="B44" s="44" t="s">
        <v>83</v>
      </c>
      <c r="C44" s="26">
        <v>424332</v>
      </c>
      <c r="D44" s="30">
        <v>0.16507208862103817</v>
      </c>
      <c r="E44" s="28">
        <v>0.13270070445219037</v>
      </c>
      <c r="F44" s="29">
        <v>0.1706673542415236</v>
      </c>
      <c r="G44" s="45"/>
      <c r="H44" s="44">
        <v>338582</v>
      </c>
      <c r="I44" s="30">
        <v>0.39014918872079341</v>
      </c>
      <c r="J44" s="28">
        <v>0.26542377558347729</v>
      </c>
      <c r="K44" s="30">
        <v>0.43402756535190834</v>
      </c>
      <c r="L44" s="45"/>
      <c r="M44" s="44">
        <v>66428</v>
      </c>
      <c r="N44" s="30">
        <v>7.998295058438798E-2</v>
      </c>
      <c r="O44" s="28">
        <v>6.8293575604796222E-2</v>
      </c>
      <c r="P44" s="30">
        <v>7.4537050730151724E-2</v>
      </c>
      <c r="Q44" s="45"/>
      <c r="R44" s="44">
        <v>19322</v>
      </c>
      <c r="S44" s="30">
        <v>2.2152363132744501E-2</v>
      </c>
      <c r="T44" s="27">
        <v>2.0352851579658104E-2</v>
      </c>
      <c r="U44" s="29">
        <v>2.1719933060414611E-2</v>
      </c>
    </row>
    <row r="45" spans="1:21" s="38" customFormat="1" ht="15" customHeight="1" x14ac:dyDescent="0.25">
      <c r="A45" s="25" t="s">
        <v>84</v>
      </c>
      <c r="B45" s="44" t="s">
        <v>85</v>
      </c>
      <c r="C45" s="26">
        <v>460571</v>
      </c>
      <c r="D45" s="30">
        <v>0.17005129182136919</v>
      </c>
      <c r="E45" s="28">
        <v>0.14051330551975044</v>
      </c>
      <c r="F45" s="29">
        <v>0.15892539451951204</v>
      </c>
      <c r="G45" s="45"/>
      <c r="H45" s="44">
        <v>354843</v>
      </c>
      <c r="I45" s="30">
        <v>0.40836494287266267</v>
      </c>
      <c r="J45" s="28">
        <v>0.28480971510440284</v>
      </c>
      <c r="K45" s="30">
        <v>0.40129289536146762</v>
      </c>
      <c r="L45" s="45"/>
      <c r="M45" s="44">
        <v>83042</v>
      </c>
      <c r="N45" s="30">
        <v>0.1024087173567743</v>
      </c>
      <c r="O45" s="28">
        <v>8.7154379391592277E-2</v>
      </c>
      <c r="P45" s="30">
        <v>8.7061535462766002E-2</v>
      </c>
      <c r="Q45" s="45"/>
      <c r="R45" s="44">
        <v>22686</v>
      </c>
      <c r="S45" s="30">
        <v>2.2055220688314215E-2</v>
      </c>
      <c r="T45" s="27">
        <v>2.1023756678235323E-2</v>
      </c>
      <c r="U45" s="29">
        <v>1.8304622531571311E-2</v>
      </c>
    </row>
    <row r="46" spans="1:21" s="38" customFormat="1" ht="15" customHeight="1" x14ac:dyDescent="0.25">
      <c r="A46" s="25" t="s">
        <v>86</v>
      </c>
      <c r="B46" s="44" t="s">
        <v>87</v>
      </c>
      <c r="C46" s="26">
        <v>1018237</v>
      </c>
      <c r="D46" s="30">
        <v>0.11042337290045155</v>
      </c>
      <c r="E46" s="28">
        <v>9.6257722340688717E-2</v>
      </c>
      <c r="F46" s="29">
        <v>0.12898651301651259</v>
      </c>
      <c r="G46" s="45"/>
      <c r="H46" s="44">
        <v>864280</v>
      </c>
      <c r="I46" s="30">
        <v>0.32623055518229022</v>
      </c>
      <c r="J46" s="28">
        <v>0.24634570201883876</v>
      </c>
      <c r="K46" s="30">
        <v>0.34376416507275148</v>
      </c>
      <c r="L46" s="45"/>
      <c r="M46" s="44">
        <v>112648</v>
      </c>
      <c r="N46" s="30">
        <v>3.9107791875502743E-2</v>
      </c>
      <c r="O46" s="28">
        <v>3.5075963461811514E-2</v>
      </c>
      <c r="P46" s="30">
        <v>4.3218848983163152E-2</v>
      </c>
      <c r="Q46" s="45"/>
      <c r="R46" s="44">
        <v>41309</v>
      </c>
      <c r="S46" s="30">
        <v>1.1190399049917268E-2</v>
      </c>
      <c r="T46" s="27">
        <v>1.0706556531520441E-2</v>
      </c>
      <c r="U46" s="29">
        <v>1.0941971317906276E-2</v>
      </c>
    </row>
    <row r="47" spans="1:21" s="38" customFormat="1" ht="15" customHeight="1" x14ac:dyDescent="0.25">
      <c r="A47" s="25" t="s">
        <v>88</v>
      </c>
      <c r="B47" s="44" t="s">
        <v>89</v>
      </c>
      <c r="C47" s="26">
        <v>90663</v>
      </c>
      <c r="D47" s="30">
        <v>0.11823398234243163</v>
      </c>
      <c r="E47" s="28">
        <v>0.10222149060745699</v>
      </c>
      <c r="F47" s="29">
        <v>0.12920393473691749</v>
      </c>
      <c r="G47" s="45"/>
      <c r="H47" s="44">
        <v>76500</v>
      </c>
      <c r="I47" s="30">
        <v>0.34462253696245643</v>
      </c>
      <c r="J47" s="28">
        <v>0.25366403607666294</v>
      </c>
      <c r="K47" s="30">
        <v>0.34684229429599994</v>
      </c>
      <c r="L47" s="45"/>
      <c r="M47" s="44">
        <v>12044</v>
      </c>
      <c r="N47" s="30">
        <v>5.8207757812424488E-2</v>
      </c>
      <c r="O47" s="28">
        <v>5.1475584998397265E-2</v>
      </c>
      <c r="P47" s="30">
        <v>4.7156223771876199E-2</v>
      </c>
      <c r="Q47" s="45"/>
      <c r="R47" s="44">
        <v>2119</v>
      </c>
      <c r="S47" s="30">
        <v>6.2708263049178195E-3</v>
      </c>
      <c r="T47" s="27">
        <v>6.0306455835980105E-3</v>
      </c>
      <c r="U47" s="29">
        <v>5.6406727932911422E-3</v>
      </c>
    </row>
    <row r="48" spans="1:21" s="38" customFormat="1" ht="15" customHeight="1" x14ac:dyDescent="0.25">
      <c r="A48" s="25" t="s">
        <v>90</v>
      </c>
      <c r="B48" s="44" t="s">
        <v>91</v>
      </c>
      <c r="C48" s="26">
        <v>422751</v>
      </c>
      <c r="D48" s="30">
        <v>0.13968557850178773</v>
      </c>
      <c r="E48" s="28">
        <v>0.10771568629699189</v>
      </c>
      <c r="F48" s="29">
        <v>0.13691583168522384</v>
      </c>
      <c r="G48" s="45"/>
      <c r="H48" s="44">
        <v>322673</v>
      </c>
      <c r="I48" s="30">
        <v>0.30399608832546038</v>
      </c>
      <c r="J48" s="28">
        <v>0.19320903529907693</v>
      </c>
      <c r="K48" s="30">
        <v>0.30263863207916497</v>
      </c>
      <c r="L48" s="45"/>
      <c r="M48" s="44">
        <v>74817</v>
      </c>
      <c r="N48" s="30">
        <v>7.2266987093421525E-2</v>
      </c>
      <c r="O48" s="28">
        <v>5.9590496041875912E-2</v>
      </c>
      <c r="P48" s="30">
        <v>5.5505676177321189E-2</v>
      </c>
      <c r="Q48" s="45"/>
      <c r="R48" s="44">
        <v>25261</v>
      </c>
      <c r="S48" s="30">
        <v>2.7170458297794076E-2</v>
      </c>
      <c r="T48" s="27">
        <v>2.528370476688066E-2</v>
      </c>
      <c r="U48" s="29">
        <v>2.7942413442697874E-2</v>
      </c>
    </row>
    <row r="49" spans="1:21" s="38" customFormat="1" ht="15" customHeight="1" x14ac:dyDescent="0.25">
      <c r="A49" s="25" t="s">
        <v>92</v>
      </c>
      <c r="B49" s="44" t="s">
        <v>93</v>
      </c>
      <c r="C49" s="26">
        <v>79059</v>
      </c>
      <c r="D49" s="30">
        <v>0.13340386649995192</v>
      </c>
      <c r="E49" s="28">
        <v>0.11340118939356993</v>
      </c>
      <c r="F49" s="29">
        <v>0.12449883027577135</v>
      </c>
      <c r="G49" s="45"/>
      <c r="H49" s="44">
        <v>55991</v>
      </c>
      <c r="I49" s="30">
        <v>0.32047414903298554</v>
      </c>
      <c r="J49" s="28">
        <v>0.2320678078501264</v>
      </c>
      <c r="K49" s="30">
        <v>0.30543737746895883</v>
      </c>
      <c r="L49" s="45"/>
      <c r="M49" s="44">
        <v>19106</v>
      </c>
      <c r="N49" s="30">
        <v>8.6841901922194098E-2</v>
      </c>
      <c r="O49" s="28">
        <v>7.8042922381889923E-2</v>
      </c>
      <c r="P49" s="30">
        <v>7.6530557550679112E-2</v>
      </c>
      <c r="Q49" s="45"/>
      <c r="R49" s="44">
        <v>3962</v>
      </c>
      <c r="S49" s="30">
        <v>2.0019504110516555E-2</v>
      </c>
      <c r="T49" s="27">
        <v>1.8770312396365323E-2</v>
      </c>
      <c r="U49" s="29">
        <v>1.8332126760234463E-2</v>
      </c>
    </row>
    <row r="50" spans="1:21" s="38" customFormat="1" ht="15" customHeight="1" x14ac:dyDescent="0.25">
      <c r="A50" s="25" t="s">
        <v>94</v>
      </c>
      <c r="B50" s="44" t="s">
        <v>95</v>
      </c>
      <c r="C50" s="26">
        <v>830150</v>
      </c>
      <c r="D50" s="30">
        <v>0.17921348132684684</v>
      </c>
      <c r="E50" s="28">
        <v>0.15076936600405513</v>
      </c>
      <c r="F50" s="29">
        <v>0.18706582531753066</v>
      </c>
      <c r="G50" s="45"/>
      <c r="H50" s="44">
        <v>640985</v>
      </c>
      <c r="I50" s="30">
        <v>0.39330337776354246</v>
      </c>
      <c r="J50" s="28">
        <v>0.28380690937669495</v>
      </c>
      <c r="K50" s="30">
        <v>0.40481852922844269</v>
      </c>
      <c r="L50" s="45"/>
      <c r="M50" s="44">
        <v>166917</v>
      </c>
      <c r="N50" s="30">
        <v>0.10844815387284205</v>
      </c>
      <c r="O50" s="28">
        <v>9.6135892011627283E-2</v>
      </c>
      <c r="P50" s="30">
        <v>0.10140886811480987</v>
      </c>
      <c r="Q50" s="45"/>
      <c r="R50" s="44">
        <v>22248</v>
      </c>
      <c r="S50" s="30">
        <v>1.5204022149980489E-2</v>
      </c>
      <c r="T50" s="27">
        <v>1.4721042594947682E-2</v>
      </c>
      <c r="U50" s="29">
        <v>1.8469440476552291E-2</v>
      </c>
    </row>
    <row r="51" spans="1:21" s="38" customFormat="1" ht="15" customHeight="1" x14ac:dyDescent="0.25">
      <c r="A51" s="25" t="s">
        <v>96</v>
      </c>
      <c r="B51" s="44" t="s">
        <v>97</v>
      </c>
      <c r="C51" s="26">
        <v>2633636</v>
      </c>
      <c r="D51" s="30">
        <v>0.15757134753550139</v>
      </c>
      <c r="E51" s="28">
        <v>0.11574682977300378</v>
      </c>
      <c r="F51" s="29">
        <v>0.15492440220063974</v>
      </c>
      <c r="G51" s="45"/>
      <c r="H51" s="44">
        <v>2101038</v>
      </c>
      <c r="I51" s="30">
        <v>0.3567749419126221</v>
      </c>
      <c r="J51" s="28">
        <v>0.20744022600998657</v>
      </c>
      <c r="K51" s="30">
        <v>0.38610984179067775</v>
      </c>
      <c r="L51" s="45"/>
      <c r="M51" s="44">
        <v>427663</v>
      </c>
      <c r="N51" s="30">
        <v>8.6444642848840986E-2</v>
      </c>
      <c r="O51" s="28">
        <v>6.8486567336271398E-2</v>
      </c>
      <c r="P51" s="30">
        <v>8.2150578607270944E-2</v>
      </c>
      <c r="Q51" s="45"/>
      <c r="R51" s="44">
        <v>104935</v>
      </c>
      <c r="S51" s="30">
        <v>1.7853050517829486E-2</v>
      </c>
      <c r="T51" s="27">
        <v>1.644611048350797E-2</v>
      </c>
      <c r="U51" s="29">
        <v>1.9689762356756069E-2</v>
      </c>
    </row>
    <row r="52" spans="1:21" s="38" customFormat="1" ht="15" customHeight="1" x14ac:dyDescent="0.25">
      <c r="A52" s="25" t="s">
        <v>98</v>
      </c>
      <c r="B52" s="44" t="s">
        <v>99</v>
      </c>
      <c r="C52" s="26">
        <v>388987</v>
      </c>
      <c r="D52" s="30">
        <v>0.1816491774846492</v>
      </c>
      <c r="E52" s="28">
        <v>0.15332672968382499</v>
      </c>
      <c r="F52" s="29">
        <v>0.19949976105211548</v>
      </c>
      <c r="G52" s="45"/>
      <c r="H52" s="44">
        <v>313016</v>
      </c>
      <c r="I52" s="30">
        <v>0.47280883941181356</v>
      </c>
      <c r="J52" s="28">
        <v>0.34773837191217444</v>
      </c>
      <c r="K52" s="30">
        <v>0.5075986083360976</v>
      </c>
      <c r="L52" s="45"/>
      <c r="M52" s="44">
        <v>64804</v>
      </c>
      <c r="N52" s="30">
        <v>7.7750929234224608E-2</v>
      </c>
      <c r="O52" s="28">
        <v>6.8430834213305175E-2</v>
      </c>
      <c r="P52" s="30">
        <v>8.1368247124864582E-2</v>
      </c>
      <c r="Q52" s="45"/>
      <c r="R52" s="44">
        <v>11167</v>
      </c>
      <c r="S52" s="30">
        <v>1.7289000498527642E-2</v>
      </c>
      <c r="T52" s="27">
        <v>1.6187975930406346E-2</v>
      </c>
      <c r="U52" s="29">
        <v>2.5029757968522682E-2</v>
      </c>
    </row>
    <row r="53" spans="1:21" s="38" customFormat="1" ht="15" customHeight="1" x14ac:dyDescent="0.25">
      <c r="A53" s="25" t="s">
        <v>100</v>
      </c>
      <c r="B53" s="44" t="s">
        <v>101</v>
      </c>
      <c r="C53" s="26">
        <v>618806</v>
      </c>
      <c r="D53" s="30">
        <v>0.10616815926304776</v>
      </c>
      <c r="E53" s="28">
        <v>8.9696718448093668E-2</v>
      </c>
      <c r="F53" s="29">
        <v>0.12131705710547284</v>
      </c>
      <c r="G53" s="45"/>
      <c r="H53" s="44">
        <v>493019</v>
      </c>
      <c r="I53" s="30">
        <v>0.36288085380439783</v>
      </c>
      <c r="J53" s="28">
        <v>0.24476870497025158</v>
      </c>
      <c r="K53" s="30">
        <v>0.38510731390403402</v>
      </c>
      <c r="L53" s="45"/>
      <c r="M53" s="44">
        <v>87306</v>
      </c>
      <c r="N53" s="30">
        <v>5.0657486667784572E-2</v>
      </c>
      <c r="O53" s="28">
        <v>4.342359315734972E-2</v>
      </c>
      <c r="P53" s="30">
        <v>4.5869631093723981E-2</v>
      </c>
      <c r="Q53" s="45"/>
      <c r="R53" s="44">
        <v>38481</v>
      </c>
      <c r="S53" s="30">
        <v>1.4011106644762138E-2</v>
      </c>
      <c r="T53" s="27">
        <v>1.3388980125814173E-2</v>
      </c>
      <c r="U53" s="29">
        <v>1.9044368600682593E-2</v>
      </c>
    </row>
    <row r="54" spans="1:21" s="38" customFormat="1" ht="15" customHeight="1" x14ac:dyDescent="0.25">
      <c r="A54" s="25" t="s">
        <v>102</v>
      </c>
      <c r="B54" s="44" t="s">
        <v>103</v>
      </c>
      <c r="C54" s="26">
        <v>52326</v>
      </c>
      <c r="D54" s="30">
        <v>0.10978303970996431</v>
      </c>
      <c r="E54" s="28">
        <v>9.8296538975969697E-2</v>
      </c>
      <c r="F54" s="29">
        <v>0.12894240730990675</v>
      </c>
      <c r="G54" s="45"/>
      <c r="H54" s="44">
        <v>41476</v>
      </c>
      <c r="I54" s="30">
        <v>0.32346770860142099</v>
      </c>
      <c r="J54" s="28">
        <v>0.2659041806373853</v>
      </c>
      <c r="K54" s="30">
        <v>0.34479910079492976</v>
      </c>
      <c r="L54" s="45"/>
      <c r="M54" s="44">
        <v>7435</v>
      </c>
      <c r="N54" s="30">
        <v>4.8737160200061615E-2</v>
      </c>
      <c r="O54" s="28">
        <v>4.3622900996256701E-2</v>
      </c>
      <c r="P54" s="30">
        <v>4.3823621107993441E-2</v>
      </c>
      <c r="Q54" s="45"/>
      <c r="R54" s="44">
        <v>3415</v>
      </c>
      <c r="S54" s="30">
        <v>1.7436368742181716E-2</v>
      </c>
      <c r="T54" s="27">
        <v>1.6584996284766573E-2</v>
      </c>
      <c r="U54" s="29">
        <v>1.5746581020184686E-2</v>
      </c>
    </row>
    <row r="55" spans="1:21" s="38" customFormat="1" ht="15" customHeight="1" x14ac:dyDescent="0.25">
      <c r="A55" s="25" t="s">
        <v>104</v>
      </c>
      <c r="B55" s="44" t="s">
        <v>105</v>
      </c>
      <c r="C55" s="26">
        <v>708135</v>
      </c>
      <c r="D55" s="30">
        <v>0.14292074718769243</v>
      </c>
      <c r="E55" s="28">
        <v>0.12006317374305275</v>
      </c>
      <c r="F55" s="29">
        <v>0.14874820006880834</v>
      </c>
      <c r="G55" s="45"/>
      <c r="H55" s="44">
        <v>502445</v>
      </c>
      <c r="I55" s="30">
        <v>0.35979313747464164</v>
      </c>
      <c r="J55" s="28">
        <v>0.25031211483833299</v>
      </c>
      <c r="K55" s="30">
        <v>0.39330018665653543</v>
      </c>
      <c r="L55" s="45"/>
      <c r="M55" s="44">
        <v>131344</v>
      </c>
      <c r="N55" s="30">
        <v>8.7706271067828384E-2</v>
      </c>
      <c r="O55" s="28">
        <v>7.5739262813119893E-2</v>
      </c>
      <c r="P55" s="30">
        <v>9.8415557879592067E-2</v>
      </c>
      <c r="Q55" s="45"/>
      <c r="R55" s="44">
        <v>74346</v>
      </c>
      <c r="S55" s="30">
        <v>3.6077821646110668E-2</v>
      </c>
      <c r="T55" s="27">
        <v>3.4473932409836656E-2</v>
      </c>
      <c r="U55" s="29">
        <v>2.9147383781530124E-2</v>
      </c>
    </row>
    <row r="56" spans="1:21" s="38" customFormat="1" ht="15" customHeight="1" x14ac:dyDescent="0.25">
      <c r="A56" s="25" t="s">
        <v>106</v>
      </c>
      <c r="B56" s="44" t="s">
        <v>107</v>
      </c>
      <c r="C56" s="26">
        <v>500451</v>
      </c>
      <c r="D56" s="30">
        <v>0.11714194359033897</v>
      </c>
      <c r="E56" s="28">
        <v>0.10371830789758052</v>
      </c>
      <c r="F56" s="29">
        <v>0.12364236599967805</v>
      </c>
      <c r="G56" s="45"/>
      <c r="H56" s="44">
        <v>372130</v>
      </c>
      <c r="I56" s="30">
        <v>0.32594690848383406</v>
      </c>
      <c r="J56" s="28">
        <v>0.2501530980250859</v>
      </c>
      <c r="K56" s="30">
        <v>0.3347413393306391</v>
      </c>
      <c r="L56" s="45"/>
      <c r="M56" s="44">
        <v>98251</v>
      </c>
      <c r="N56" s="30">
        <v>6.9121431576459127E-2</v>
      </c>
      <c r="O56" s="28">
        <v>6.329219114369275E-2</v>
      </c>
      <c r="P56" s="30">
        <v>6.3507409172362028E-2</v>
      </c>
      <c r="Q56" s="45"/>
      <c r="R56" s="44">
        <v>30070</v>
      </c>
      <c r="S56" s="30">
        <v>1.7594456839164899E-2</v>
      </c>
      <c r="T56" s="27">
        <v>1.6844532305146518E-2</v>
      </c>
      <c r="U56" s="29">
        <v>1.8869956122641255E-2</v>
      </c>
    </row>
    <row r="57" spans="1:21" s="38" customFormat="1" ht="15" customHeight="1" x14ac:dyDescent="0.25">
      <c r="A57" s="25" t="s">
        <v>108</v>
      </c>
      <c r="B57" s="44" t="s">
        <v>109</v>
      </c>
      <c r="C57" s="26">
        <v>208622</v>
      </c>
      <c r="D57" s="30">
        <v>0.15870414915095388</v>
      </c>
      <c r="E57" s="28">
        <v>0.13284581640300891</v>
      </c>
      <c r="F57" s="29">
        <v>0.16846809603029869</v>
      </c>
      <c r="G57" s="45"/>
      <c r="H57" s="44">
        <v>170767</v>
      </c>
      <c r="I57" s="30">
        <v>0.35880093625640314</v>
      </c>
      <c r="J57" s="28">
        <v>0.26757683352188505</v>
      </c>
      <c r="K57" s="30">
        <v>0.36738911442863503</v>
      </c>
      <c r="L57" s="45"/>
      <c r="M57" s="44">
        <v>29281</v>
      </c>
      <c r="N57" s="30">
        <v>6.833834728604736E-2</v>
      </c>
      <c r="O57" s="28">
        <v>6.0134517636186269E-2</v>
      </c>
      <c r="P57" s="30">
        <v>6.8809747774156146E-2</v>
      </c>
      <c r="Q57" s="45"/>
      <c r="R57" s="44">
        <v>8574</v>
      </c>
      <c r="S57" s="30">
        <v>2.0905821395915878E-2</v>
      </c>
      <c r="T57" s="27">
        <v>1.9255127064974262E-2</v>
      </c>
      <c r="U57" s="29">
        <v>1.7918817118019827E-2</v>
      </c>
    </row>
    <row r="58" spans="1:21" s="38" customFormat="1" ht="15" customHeight="1" x14ac:dyDescent="0.25">
      <c r="A58" s="31" t="s">
        <v>110</v>
      </c>
      <c r="B58" s="42" t="s">
        <v>111</v>
      </c>
      <c r="C58" s="33">
        <v>74161</v>
      </c>
      <c r="D58" s="41">
        <v>0.18937124792846072</v>
      </c>
      <c r="E58" s="35">
        <v>0.15206243169482941</v>
      </c>
      <c r="F58" s="40">
        <v>0.16982941294851608</v>
      </c>
      <c r="G58" s="43"/>
      <c r="H58" s="42">
        <v>48493</v>
      </c>
      <c r="I58" s="41">
        <v>0.47032636632559044</v>
      </c>
      <c r="J58" s="35">
        <v>0.31110384028125282</v>
      </c>
      <c r="K58" s="41">
        <v>0.42087299400055117</v>
      </c>
      <c r="L58" s="43"/>
      <c r="M58" s="42">
        <v>19110</v>
      </c>
      <c r="N58" s="41">
        <v>0.14516753898861298</v>
      </c>
      <c r="O58" s="35">
        <v>0.11995329918650195</v>
      </c>
      <c r="P58" s="41">
        <v>0.11657350164735497</v>
      </c>
      <c r="Q58" s="43"/>
      <c r="R58" s="42">
        <v>6558</v>
      </c>
      <c r="S58" s="41">
        <v>4.1805050009243262E-2</v>
      </c>
      <c r="T58" s="34">
        <v>3.8014085731675508E-2</v>
      </c>
      <c r="U58" s="40">
        <v>3.7506088650754991E-2</v>
      </c>
    </row>
    <row r="59" spans="1:21" s="38" customFormat="1" ht="15" customHeight="1" x14ac:dyDescent="0.25">
      <c r="A59" s="38" t="s">
        <v>115</v>
      </c>
    </row>
    <row r="60" spans="1:21" s="38" customFormat="1" ht="39.75" customHeight="1" x14ac:dyDescent="0.25">
      <c r="A60" s="76" t="s">
        <v>114</v>
      </c>
      <c r="B60" s="76"/>
      <c r="C60" s="76"/>
      <c r="D60" s="76"/>
      <c r="E60" s="76"/>
      <c r="F60" s="76"/>
      <c r="G60" s="76"/>
      <c r="H60" s="76"/>
      <c r="I60" s="76"/>
      <c r="J60" s="76"/>
      <c r="K60" s="76"/>
      <c r="L60" s="76"/>
      <c r="M60" s="76"/>
      <c r="N60" s="76"/>
      <c r="O60" s="76"/>
      <c r="P60" s="76"/>
      <c r="Q60" s="76"/>
      <c r="R60" s="76"/>
      <c r="S60" s="76"/>
      <c r="T60" s="76"/>
      <c r="U60" s="39"/>
    </row>
    <row r="61" spans="1:21" s="38" customFormat="1" ht="15" customHeight="1" x14ac:dyDescent="0.25"/>
    <row r="62" spans="1:21" s="38" customFormat="1" ht="15" customHeight="1" x14ac:dyDescent="0.25"/>
    <row r="63" spans="1:21" s="38" customFormat="1" ht="15" customHeight="1" x14ac:dyDescent="0.25"/>
    <row r="64" spans="1:21" s="38" customFormat="1" ht="15" customHeight="1" x14ac:dyDescent="0.25"/>
    <row r="65" s="38" customFormat="1" ht="15" customHeight="1" x14ac:dyDescent="0.25"/>
  </sheetData>
  <sortState ref="A8:T58">
    <sortCondition ref="A8:A58"/>
  </sortState>
  <mergeCells count="5">
    <mergeCell ref="C5:E5"/>
    <mergeCell ref="H5:J5"/>
    <mergeCell ref="M5:O5"/>
    <mergeCell ref="R5:T5"/>
    <mergeCell ref="A60:T60"/>
  </mergeCells>
  <conditionalFormatting sqref="A7:U58">
    <cfRule type="expression" dxfId="2" priority="1">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showGridLines="0" zoomScale="85" zoomScaleNormal="85" workbookViewId="0">
      <selection activeCell="F14" sqref="F14"/>
    </sheetView>
  </sheetViews>
  <sheetFormatPr defaultRowHeight="15" customHeight="1" x14ac:dyDescent="0.25"/>
  <cols>
    <col min="1" max="1" width="9.140625" style="37"/>
    <col min="2" max="2" width="19.5703125" style="37" bestFit="1" customWidth="1"/>
    <col min="3" max="3" width="12.7109375" style="37" customWidth="1"/>
    <col min="4" max="4" width="2.7109375" style="37" customWidth="1"/>
    <col min="5" max="5" width="12.7109375" style="37" customWidth="1"/>
    <col min="6" max="6" width="10.7109375" style="37" customWidth="1"/>
    <col min="7" max="7" width="2.7109375" style="37" customWidth="1"/>
    <col min="8" max="8" width="12.7109375" style="37" customWidth="1"/>
    <col min="9" max="9" width="10.7109375" style="37" customWidth="1"/>
    <col min="10" max="10" width="2.7109375" style="37" customWidth="1"/>
    <col min="11" max="11" width="12.7109375" style="37" customWidth="1"/>
    <col min="12" max="12" width="10.7109375" style="37" customWidth="1"/>
    <col min="13" max="16384" width="9.140625" style="37"/>
  </cols>
  <sheetData>
    <row r="1" spans="1:12" ht="15" customHeight="1" x14ac:dyDescent="0.25">
      <c r="A1" s="2" t="s">
        <v>126</v>
      </c>
    </row>
    <row r="2" spans="1:12" ht="15" customHeight="1" x14ac:dyDescent="0.25">
      <c r="A2" s="2" t="s">
        <v>1</v>
      </c>
    </row>
    <row r="3" spans="1:12" ht="15" customHeight="1" x14ac:dyDescent="0.25">
      <c r="A3" s="2"/>
    </row>
    <row r="5" spans="1:12" s="60" customFormat="1" ht="15" customHeight="1" x14ac:dyDescent="0.25">
      <c r="A5" s="64"/>
      <c r="B5" s="63"/>
      <c r="C5" s="65" t="s">
        <v>2</v>
      </c>
      <c r="D5" s="62"/>
      <c r="E5" s="74" t="s">
        <v>3</v>
      </c>
      <c r="F5" s="74"/>
      <c r="G5" s="62"/>
      <c r="H5" s="74" t="s">
        <v>4</v>
      </c>
      <c r="I5" s="74"/>
      <c r="J5" s="62"/>
      <c r="K5" s="73" t="s">
        <v>122</v>
      </c>
      <c r="L5" s="75"/>
    </row>
    <row r="6" spans="1:12" s="52" customFormat="1" ht="30" customHeight="1" x14ac:dyDescent="0.2">
      <c r="A6" s="59" t="s">
        <v>121</v>
      </c>
      <c r="B6" s="58" t="s">
        <v>120</v>
      </c>
      <c r="C6" s="55" t="s">
        <v>127</v>
      </c>
      <c r="D6" s="56"/>
      <c r="E6" s="54" t="s">
        <v>127</v>
      </c>
      <c r="F6" s="54" t="s">
        <v>128</v>
      </c>
      <c r="G6" s="56"/>
      <c r="H6" s="54" t="s">
        <v>127</v>
      </c>
      <c r="I6" s="54" t="s">
        <v>128</v>
      </c>
      <c r="J6" s="56"/>
      <c r="K6" s="55" t="s">
        <v>127</v>
      </c>
      <c r="L6" s="57" t="s">
        <v>128</v>
      </c>
    </row>
    <row r="7" spans="1:12" s="66" customFormat="1" ht="15" customHeight="1" x14ac:dyDescent="0.25">
      <c r="A7" s="12" t="s">
        <v>8</v>
      </c>
      <c r="B7" s="48" t="s">
        <v>9</v>
      </c>
      <c r="C7" s="51">
        <f t="shared" ref="C7:C38" si="0">SUM(E7,H7,K7)</f>
        <v>267126703</v>
      </c>
      <c r="D7" s="49"/>
      <c r="E7" s="48">
        <v>102372326</v>
      </c>
      <c r="F7" s="47">
        <f t="shared" ref="F7:F38" si="1">E7/C7</f>
        <v>0.38323508975439269</v>
      </c>
      <c r="G7" s="49"/>
      <c r="H7" s="48">
        <v>76277801</v>
      </c>
      <c r="I7" s="47">
        <f t="shared" ref="I7:I38" si="2">H7/C7</f>
        <v>0.28554914257299091</v>
      </c>
      <c r="J7" s="49"/>
      <c r="K7" s="51">
        <v>88476576</v>
      </c>
      <c r="L7" s="46">
        <f t="shared" ref="L7:L38" si="3">K7/C7</f>
        <v>0.3312157676726164</v>
      </c>
    </row>
    <row r="8" spans="1:12" s="38" customFormat="1" ht="15" customHeight="1" x14ac:dyDescent="0.25">
      <c r="A8" s="25" t="s">
        <v>10</v>
      </c>
      <c r="B8" s="44" t="s">
        <v>11</v>
      </c>
      <c r="C8" s="26">
        <f t="shared" si="0"/>
        <v>645735</v>
      </c>
      <c r="D8" s="45"/>
      <c r="E8" s="44">
        <v>208664</v>
      </c>
      <c r="F8" s="30">
        <f t="shared" si="1"/>
        <v>0.32314184611334373</v>
      </c>
      <c r="G8" s="45"/>
      <c r="H8" s="44">
        <v>180749</v>
      </c>
      <c r="I8" s="30">
        <f t="shared" si="2"/>
        <v>0.27991203822001287</v>
      </c>
      <c r="J8" s="45"/>
      <c r="K8" s="26">
        <v>256322</v>
      </c>
      <c r="L8" s="29">
        <f t="shared" si="3"/>
        <v>0.39694611566664345</v>
      </c>
    </row>
    <row r="9" spans="1:12" s="38" customFormat="1" ht="15" customHeight="1" x14ac:dyDescent="0.25">
      <c r="A9" s="25" t="s">
        <v>12</v>
      </c>
      <c r="B9" s="44" t="s">
        <v>13</v>
      </c>
      <c r="C9" s="26">
        <f t="shared" si="0"/>
        <v>4085878</v>
      </c>
      <c r="D9" s="45"/>
      <c r="E9" s="44">
        <v>1675582</v>
      </c>
      <c r="F9" s="30">
        <f t="shared" si="1"/>
        <v>0.41009105019777881</v>
      </c>
      <c r="G9" s="45"/>
      <c r="H9" s="44">
        <v>1154712</v>
      </c>
      <c r="I9" s="30">
        <f t="shared" si="2"/>
        <v>0.28261049399908661</v>
      </c>
      <c r="J9" s="45"/>
      <c r="K9" s="26">
        <v>1255584</v>
      </c>
      <c r="L9" s="29">
        <f t="shared" si="3"/>
        <v>0.30729845580313458</v>
      </c>
    </row>
    <row r="10" spans="1:12" s="38" customFormat="1" ht="15" customHeight="1" x14ac:dyDescent="0.25">
      <c r="A10" s="25" t="s">
        <v>14</v>
      </c>
      <c r="B10" s="44" t="s">
        <v>15</v>
      </c>
      <c r="C10" s="26">
        <f t="shared" si="0"/>
        <v>2449840</v>
      </c>
      <c r="D10" s="45"/>
      <c r="E10" s="44">
        <v>1115572</v>
      </c>
      <c r="F10" s="30">
        <f t="shared" si="1"/>
        <v>0.45536524834274894</v>
      </c>
      <c r="G10" s="45"/>
      <c r="H10" s="44">
        <v>724813</v>
      </c>
      <c r="I10" s="30">
        <f t="shared" si="2"/>
        <v>0.29586136237468569</v>
      </c>
      <c r="J10" s="45"/>
      <c r="K10" s="26">
        <v>609455</v>
      </c>
      <c r="L10" s="29">
        <f t="shared" si="3"/>
        <v>0.2487733892825654</v>
      </c>
    </row>
    <row r="11" spans="1:12" s="38" customFormat="1" ht="15" customHeight="1" x14ac:dyDescent="0.25">
      <c r="A11" s="25" t="s">
        <v>16</v>
      </c>
      <c r="B11" s="44" t="s">
        <v>17</v>
      </c>
      <c r="C11" s="26">
        <f t="shared" si="0"/>
        <v>5811325</v>
      </c>
      <c r="D11" s="45"/>
      <c r="E11" s="44">
        <v>2426576</v>
      </c>
      <c r="F11" s="30">
        <f t="shared" si="1"/>
        <v>0.41755985080855057</v>
      </c>
      <c r="G11" s="45"/>
      <c r="H11" s="44">
        <v>1748916</v>
      </c>
      <c r="I11" s="30">
        <f t="shared" si="2"/>
        <v>0.30094961131927744</v>
      </c>
      <c r="J11" s="45"/>
      <c r="K11" s="26">
        <v>1635833</v>
      </c>
      <c r="L11" s="29">
        <f t="shared" si="3"/>
        <v>0.28149053787217199</v>
      </c>
    </row>
    <row r="12" spans="1:12" s="38" customFormat="1" ht="15" customHeight="1" x14ac:dyDescent="0.25">
      <c r="A12" s="25" t="s">
        <v>18</v>
      </c>
      <c r="B12" s="44" t="s">
        <v>19</v>
      </c>
      <c r="C12" s="26">
        <f t="shared" si="0"/>
        <v>33098289</v>
      </c>
      <c r="D12" s="45"/>
      <c r="E12" s="44">
        <v>14495703</v>
      </c>
      <c r="F12" s="30">
        <f t="shared" si="1"/>
        <v>0.43795928544825991</v>
      </c>
      <c r="G12" s="45"/>
      <c r="H12" s="44">
        <v>8266617</v>
      </c>
      <c r="I12" s="30">
        <f t="shared" si="2"/>
        <v>0.24975964769659242</v>
      </c>
      <c r="J12" s="45"/>
      <c r="K12" s="26">
        <v>10335969</v>
      </c>
      <c r="L12" s="29">
        <f t="shared" si="3"/>
        <v>0.31228106685514773</v>
      </c>
    </row>
    <row r="13" spans="1:12" s="38" customFormat="1" ht="15" customHeight="1" x14ac:dyDescent="0.25">
      <c r="A13" s="25" t="s">
        <v>20</v>
      </c>
      <c r="B13" s="44" t="s">
        <v>21</v>
      </c>
      <c r="C13" s="26">
        <f t="shared" si="0"/>
        <v>4461161</v>
      </c>
      <c r="D13" s="45"/>
      <c r="E13" s="44">
        <v>1376895</v>
      </c>
      <c r="F13" s="30">
        <f t="shared" si="1"/>
        <v>0.30864050860302955</v>
      </c>
      <c r="G13" s="45"/>
      <c r="H13" s="44">
        <v>1248084</v>
      </c>
      <c r="I13" s="30">
        <f t="shared" si="2"/>
        <v>0.27976663473925284</v>
      </c>
      <c r="J13" s="45"/>
      <c r="K13" s="26">
        <v>1836182</v>
      </c>
      <c r="L13" s="29">
        <f t="shared" si="3"/>
        <v>0.41159285665771755</v>
      </c>
    </row>
    <row r="14" spans="1:12" s="38" customFormat="1" ht="15" customHeight="1" x14ac:dyDescent="0.25">
      <c r="A14" s="25" t="s">
        <v>22</v>
      </c>
      <c r="B14" s="44" t="s">
        <v>23</v>
      </c>
      <c r="C14" s="26">
        <f t="shared" si="0"/>
        <v>3028358</v>
      </c>
      <c r="D14" s="45"/>
      <c r="E14" s="44">
        <v>811087</v>
      </c>
      <c r="F14" s="30">
        <f t="shared" si="1"/>
        <v>0.26783061976160016</v>
      </c>
      <c r="G14" s="45"/>
      <c r="H14" s="44">
        <v>765308</v>
      </c>
      <c r="I14" s="30">
        <f t="shared" si="2"/>
        <v>0.2527138469097775</v>
      </c>
      <c r="J14" s="45"/>
      <c r="K14" s="26">
        <v>1451963</v>
      </c>
      <c r="L14" s="29">
        <f t="shared" si="3"/>
        <v>0.47945553332862229</v>
      </c>
    </row>
    <row r="15" spans="1:12" s="38" customFormat="1" ht="15" customHeight="1" x14ac:dyDescent="0.25">
      <c r="A15" s="25" t="s">
        <v>24</v>
      </c>
      <c r="B15" s="44" t="s">
        <v>25</v>
      </c>
      <c r="C15" s="26">
        <f t="shared" si="0"/>
        <v>536847</v>
      </c>
      <c r="D15" s="45"/>
      <c r="E15" s="44">
        <v>202381</v>
      </c>
      <c r="F15" s="30">
        <f t="shared" si="1"/>
        <v>0.37698077850858813</v>
      </c>
      <c r="G15" s="45"/>
      <c r="H15" s="44">
        <v>109520</v>
      </c>
      <c r="I15" s="30">
        <f t="shared" si="2"/>
        <v>0.20400598308270326</v>
      </c>
      <c r="J15" s="45"/>
      <c r="K15" s="26">
        <v>224946</v>
      </c>
      <c r="L15" s="29">
        <f t="shared" si="3"/>
        <v>0.41901323840870863</v>
      </c>
    </row>
    <row r="16" spans="1:12" s="38" customFormat="1" ht="15" customHeight="1" x14ac:dyDescent="0.25">
      <c r="A16" s="25" t="s">
        <v>26</v>
      </c>
      <c r="B16" s="44" t="s">
        <v>27</v>
      </c>
      <c r="C16" s="26">
        <f t="shared" si="0"/>
        <v>762952</v>
      </c>
      <c r="D16" s="45"/>
      <c r="E16" s="44">
        <v>263111</v>
      </c>
      <c r="F16" s="30">
        <f t="shared" si="1"/>
        <v>0.34485917855907056</v>
      </c>
      <c r="G16" s="45"/>
      <c r="H16" s="44">
        <v>231518</v>
      </c>
      <c r="I16" s="30">
        <f t="shared" si="2"/>
        <v>0.30345028258658474</v>
      </c>
      <c r="J16" s="45"/>
      <c r="K16" s="26">
        <v>268323</v>
      </c>
      <c r="L16" s="29">
        <f t="shared" si="3"/>
        <v>0.3516905388543447</v>
      </c>
    </row>
    <row r="17" spans="1:12" s="38" customFormat="1" ht="15" customHeight="1" x14ac:dyDescent="0.25">
      <c r="A17" s="25" t="s">
        <v>28</v>
      </c>
      <c r="B17" s="44" t="s">
        <v>29</v>
      </c>
      <c r="C17" s="26">
        <f t="shared" si="0"/>
        <v>15485997</v>
      </c>
      <c r="D17" s="45"/>
      <c r="E17" s="44">
        <v>6270026</v>
      </c>
      <c r="F17" s="30">
        <f t="shared" si="1"/>
        <v>0.40488358611976999</v>
      </c>
      <c r="G17" s="45"/>
      <c r="H17" s="44">
        <v>4439307</v>
      </c>
      <c r="I17" s="30">
        <f t="shared" si="2"/>
        <v>0.28666588273263904</v>
      </c>
      <c r="J17" s="45"/>
      <c r="K17" s="26">
        <v>4776664</v>
      </c>
      <c r="L17" s="29">
        <f t="shared" si="3"/>
        <v>0.30845053114759097</v>
      </c>
    </row>
    <row r="18" spans="1:12" s="38" customFormat="1" ht="15" customHeight="1" x14ac:dyDescent="0.25">
      <c r="A18" s="25" t="s">
        <v>30</v>
      </c>
      <c r="B18" s="44" t="s">
        <v>31</v>
      </c>
      <c r="C18" s="26">
        <f t="shared" si="0"/>
        <v>8796355</v>
      </c>
      <c r="D18" s="45"/>
      <c r="E18" s="44">
        <v>3676951</v>
      </c>
      <c r="F18" s="30">
        <f t="shared" si="1"/>
        <v>0.41800848192234169</v>
      </c>
      <c r="G18" s="45"/>
      <c r="H18" s="44">
        <v>2557527</v>
      </c>
      <c r="I18" s="30">
        <f t="shared" si="2"/>
        <v>0.29074849753107962</v>
      </c>
      <c r="J18" s="45"/>
      <c r="K18" s="26">
        <v>2561877</v>
      </c>
      <c r="L18" s="29">
        <f t="shared" si="3"/>
        <v>0.29124302054657869</v>
      </c>
    </row>
    <row r="19" spans="1:12" s="38" customFormat="1" ht="15" customHeight="1" x14ac:dyDescent="0.25">
      <c r="A19" s="25" t="s">
        <v>32</v>
      </c>
      <c r="B19" s="44" t="s">
        <v>33</v>
      </c>
      <c r="C19" s="26">
        <f t="shared" si="0"/>
        <v>1105562</v>
      </c>
      <c r="D19" s="45"/>
      <c r="E19" s="44">
        <v>433370</v>
      </c>
      <c r="F19" s="30">
        <f t="shared" si="1"/>
        <v>0.39199067985332348</v>
      </c>
      <c r="G19" s="45"/>
      <c r="H19" s="44">
        <v>338858</v>
      </c>
      <c r="I19" s="30">
        <f t="shared" si="2"/>
        <v>0.30650293696780462</v>
      </c>
      <c r="J19" s="45"/>
      <c r="K19" s="26">
        <v>333334</v>
      </c>
      <c r="L19" s="29">
        <f t="shared" si="3"/>
        <v>0.30150638317887191</v>
      </c>
    </row>
    <row r="20" spans="1:12" s="38" customFormat="1" ht="15" customHeight="1" x14ac:dyDescent="0.25">
      <c r="A20" s="25" t="s">
        <v>34</v>
      </c>
      <c r="B20" s="44" t="s">
        <v>35</v>
      </c>
      <c r="C20" s="26">
        <f t="shared" si="0"/>
        <v>2618229</v>
      </c>
      <c r="D20" s="45"/>
      <c r="E20" s="44">
        <v>839385</v>
      </c>
      <c r="F20" s="30">
        <f t="shared" si="1"/>
        <v>0.3205926601531035</v>
      </c>
      <c r="G20" s="45"/>
      <c r="H20" s="44">
        <v>887729</v>
      </c>
      <c r="I20" s="30">
        <f t="shared" si="2"/>
        <v>0.33905704963164029</v>
      </c>
      <c r="J20" s="45"/>
      <c r="K20" s="26">
        <v>891115</v>
      </c>
      <c r="L20" s="29">
        <f t="shared" si="3"/>
        <v>0.3403502902152562</v>
      </c>
    </row>
    <row r="21" spans="1:12" s="38" customFormat="1" ht="15" customHeight="1" x14ac:dyDescent="0.25">
      <c r="A21" s="25" t="s">
        <v>36</v>
      </c>
      <c r="B21" s="44" t="s">
        <v>37</v>
      </c>
      <c r="C21" s="26">
        <f t="shared" si="0"/>
        <v>1349073</v>
      </c>
      <c r="D21" s="45"/>
      <c r="E21" s="44">
        <v>593845</v>
      </c>
      <c r="F21" s="30">
        <f t="shared" si="1"/>
        <v>0.4401874472322847</v>
      </c>
      <c r="G21" s="45"/>
      <c r="H21" s="44">
        <v>416892</v>
      </c>
      <c r="I21" s="30">
        <f t="shared" si="2"/>
        <v>0.30902108336613365</v>
      </c>
      <c r="J21" s="45"/>
      <c r="K21" s="26">
        <v>338336</v>
      </c>
      <c r="L21" s="29">
        <f t="shared" si="3"/>
        <v>0.2507914694015817</v>
      </c>
    </row>
    <row r="22" spans="1:12" s="38" customFormat="1" ht="15" customHeight="1" x14ac:dyDescent="0.25">
      <c r="A22" s="25" t="s">
        <v>38</v>
      </c>
      <c r="B22" s="44" t="s">
        <v>39</v>
      </c>
      <c r="C22" s="26">
        <f t="shared" si="0"/>
        <v>11180648</v>
      </c>
      <c r="D22" s="45"/>
      <c r="E22" s="44">
        <v>4338031</v>
      </c>
      <c r="F22" s="30">
        <f t="shared" si="1"/>
        <v>0.38799459566207611</v>
      </c>
      <c r="G22" s="45"/>
      <c r="H22" s="44">
        <v>3068102</v>
      </c>
      <c r="I22" s="30">
        <f t="shared" si="2"/>
        <v>0.27441182299988337</v>
      </c>
      <c r="J22" s="45"/>
      <c r="K22" s="26">
        <v>3774515</v>
      </c>
      <c r="L22" s="29">
        <f t="shared" si="3"/>
        <v>0.33759358133804052</v>
      </c>
    </row>
    <row r="23" spans="1:12" s="38" customFormat="1" ht="15" customHeight="1" x14ac:dyDescent="0.25">
      <c r="A23" s="25" t="s">
        <v>40</v>
      </c>
      <c r="B23" s="44" t="s">
        <v>41</v>
      </c>
      <c r="C23" s="26">
        <f t="shared" si="0"/>
        <v>5475788</v>
      </c>
      <c r="D23" s="45"/>
      <c r="E23" s="44">
        <v>2091838</v>
      </c>
      <c r="F23" s="30">
        <f t="shared" si="1"/>
        <v>0.38201588520227592</v>
      </c>
      <c r="G23" s="45"/>
      <c r="H23" s="44">
        <v>1748183</v>
      </c>
      <c r="I23" s="30">
        <f t="shared" si="2"/>
        <v>0.3192568813840127</v>
      </c>
      <c r="J23" s="45"/>
      <c r="K23" s="26">
        <v>1635767</v>
      </c>
      <c r="L23" s="29">
        <f t="shared" si="3"/>
        <v>0.29872723341371143</v>
      </c>
    </row>
    <row r="24" spans="1:12" s="38" customFormat="1" ht="15" customHeight="1" x14ac:dyDescent="0.25">
      <c r="A24" s="25" t="s">
        <v>42</v>
      </c>
      <c r="B24" s="44" t="s">
        <v>43</v>
      </c>
      <c r="C24" s="26">
        <f t="shared" si="0"/>
        <v>2397458</v>
      </c>
      <c r="D24" s="45"/>
      <c r="E24" s="44">
        <v>884626</v>
      </c>
      <c r="F24" s="30">
        <f t="shared" si="1"/>
        <v>0.36898498326143775</v>
      </c>
      <c r="G24" s="45"/>
      <c r="H24" s="44">
        <v>750621</v>
      </c>
      <c r="I24" s="30">
        <f t="shared" si="2"/>
        <v>0.31309036487813341</v>
      </c>
      <c r="J24" s="45"/>
      <c r="K24" s="26">
        <v>762211</v>
      </c>
      <c r="L24" s="29">
        <f t="shared" si="3"/>
        <v>0.31792465186042884</v>
      </c>
    </row>
    <row r="25" spans="1:12" s="38" customFormat="1" ht="15" customHeight="1" x14ac:dyDescent="0.25">
      <c r="A25" s="25" t="s">
        <v>44</v>
      </c>
      <c r="B25" s="44" t="s">
        <v>45</v>
      </c>
      <c r="C25" s="26">
        <f t="shared" si="0"/>
        <v>3740391</v>
      </c>
      <c r="D25" s="45"/>
      <c r="E25" s="44">
        <v>1524638</v>
      </c>
      <c r="F25" s="30">
        <f t="shared" si="1"/>
        <v>0.40761460499717811</v>
      </c>
      <c r="G25" s="45"/>
      <c r="H25" s="44">
        <v>1169359</v>
      </c>
      <c r="I25" s="30">
        <f t="shared" si="2"/>
        <v>0.31263015016344547</v>
      </c>
      <c r="J25" s="45"/>
      <c r="K25" s="26">
        <v>1046394</v>
      </c>
      <c r="L25" s="29">
        <f t="shared" si="3"/>
        <v>0.27975524483937642</v>
      </c>
    </row>
    <row r="26" spans="1:12" s="38" customFormat="1" ht="15" customHeight="1" x14ac:dyDescent="0.25">
      <c r="A26" s="25" t="s">
        <v>46</v>
      </c>
      <c r="B26" s="44" t="s">
        <v>47</v>
      </c>
      <c r="C26" s="26">
        <f t="shared" si="0"/>
        <v>3892169</v>
      </c>
      <c r="D26" s="45"/>
      <c r="E26" s="44">
        <v>1715585</v>
      </c>
      <c r="F26" s="30">
        <f t="shared" si="1"/>
        <v>0.44077865067010197</v>
      </c>
      <c r="G26" s="45"/>
      <c r="H26" s="44">
        <v>1115057</v>
      </c>
      <c r="I26" s="30">
        <f t="shared" si="2"/>
        <v>0.28648730309500947</v>
      </c>
      <c r="J26" s="45"/>
      <c r="K26" s="26">
        <v>1061527</v>
      </c>
      <c r="L26" s="29">
        <f t="shared" si="3"/>
        <v>0.27273404623488856</v>
      </c>
    </row>
    <row r="27" spans="1:12" s="38" customFormat="1" ht="15" customHeight="1" x14ac:dyDescent="0.25">
      <c r="A27" s="25" t="s">
        <v>48</v>
      </c>
      <c r="B27" s="44" t="s">
        <v>49</v>
      </c>
      <c r="C27" s="26">
        <f t="shared" si="0"/>
        <v>5628879</v>
      </c>
      <c r="D27" s="45"/>
      <c r="E27" s="44">
        <v>1609225</v>
      </c>
      <c r="F27" s="30">
        <f t="shared" si="1"/>
        <v>0.28588729656473338</v>
      </c>
      <c r="G27" s="45"/>
      <c r="H27" s="44">
        <v>1345135</v>
      </c>
      <c r="I27" s="30">
        <f t="shared" si="2"/>
        <v>0.23897031718038353</v>
      </c>
      <c r="J27" s="45"/>
      <c r="K27" s="26">
        <v>2674519</v>
      </c>
      <c r="L27" s="29">
        <f t="shared" si="3"/>
        <v>0.47514238625488309</v>
      </c>
    </row>
    <row r="28" spans="1:12" s="38" customFormat="1" ht="15" customHeight="1" x14ac:dyDescent="0.25">
      <c r="A28" s="25" t="s">
        <v>50</v>
      </c>
      <c r="B28" s="44" t="s">
        <v>51</v>
      </c>
      <c r="C28" s="26">
        <f t="shared" si="0"/>
        <v>5051249</v>
      </c>
      <c r="D28" s="45"/>
      <c r="E28" s="44">
        <v>1460800</v>
      </c>
      <c r="F28" s="30">
        <f t="shared" si="1"/>
        <v>0.28919580088013874</v>
      </c>
      <c r="G28" s="45"/>
      <c r="H28" s="44">
        <v>1319597</v>
      </c>
      <c r="I28" s="30">
        <f t="shared" si="2"/>
        <v>0.26124172457148714</v>
      </c>
      <c r="J28" s="45"/>
      <c r="K28" s="26">
        <v>2270852</v>
      </c>
      <c r="L28" s="29">
        <f t="shared" si="3"/>
        <v>0.44956247454837406</v>
      </c>
    </row>
    <row r="29" spans="1:12" s="38" customFormat="1" ht="15" customHeight="1" x14ac:dyDescent="0.25">
      <c r="A29" s="25" t="s">
        <v>52</v>
      </c>
      <c r="B29" s="44" t="s">
        <v>53</v>
      </c>
      <c r="C29" s="26">
        <f t="shared" si="0"/>
        <v>1099531</v>
      </c>
      <c r="D29" s="45"/>
      <c r="E29" s="44">
        <v>359220</v>
      </c>
      <c r="F29" s="30">
        <f t="shared" si="1"/>
        <v>0.32670293061314326</v>
      </c>
      <c r="G29" s="45"/>
      <c r="H29" s="44">
        <v>353510</v>
      </c>
      <c r="I29" s="30">
        <f t="shared" si="2"/>
        <v>0.3215098073633213</v>
      </c>
      <c r="J29" s="45"/>
      <c r="K29" s="26">
        <v>386801</v>
      </c>
      <c r="L29" s="29">
        <f t="shared" si="3"/>
        <v>0.3517872620235355</v>
      </c>
    </row>
    <row r="30" spans="1:12" s="38" customFormat="1" ht="15" customHeight="1" x14ac:dyDescent="0.25">
      <c r="A30" s="25" t="s">
        <v>54</v>
      </c>
      <c r="B30" s="44" t="s">
        <v>55</v>
      </c>
      <c r="C30" s="26">
        <f t="shared" si="0"/>
        <v>8375344</v>
      </c>
      <c r="D30" s="45"/>
      <c r="E30" s="44">
        <v>3152958</v>
      </c>
      <c r="F30" s="30">
        <f t="shared" si="1"/>
        <v>0.37645713417860804</v>
      </c>
      <c r="G30" s="45"/>
      <c r="H30" s="44">
        <v>2319997</v>
      </c>
      <c r="I30" s="30">
        <f t="shared" si="2"/>
        <v>0.27700318936153545</v>
      </c>
      <c r="J30" s="45"/>
      <c r="K30" s="26">
        <v>2902389</v>
      </c>
      <c r="L30" s="29">
        <f t="shared" si="3"/>
        <v>0.34653967645985645</v>
      </c>
    </row>
    <row r="31" spans="1:12" s="38" customFormat="1" ht="15" customHeight="1" x14ac:dyDescent="0.25">
      <c r="A31" s="25" t="s">
        <v>56</v>
      </c>
      <c r="B31" s="44" t="s">
        <v>57</v>
      </c>
      <c r="C31" s="26">
        <f t="shared" si="0"/>
        <v>4538458</v>
      </c>
      <c r="D31" s="45"/>
      <c r="E31" s="44">
        <v>1208221</v>
      </c>
      <c r="F31" s="30">
        <f t="shared" si="1"/>
        <v>0.26621839400078179</v>
      </c>
      <c r="G31" s="45"/>
      <c r="H31" s="44">
        <v>1449712</v>
      </c>
      <c r="I31" s="30">
        <f t="shared" si="2"/>
        <v>0.31942831684241652</v>
      </c>
      <c r="J31" s="45"/>
      <c r="K31" s="26">
        <v>1880525</v>
      </c>
      <c r="L31" s="29">
        <f t="shared" si="3"/>
        <v>0.4143532891568017</v>
      </c>
    </row>
    <row r="32" spans="1:12" s="38" customFormat="1" ht="15" customHeight="1" x14ac:dyDescent="0.25">
      <c r="A32" s="25" t="s">
        <v>58</v>
      </c>
      <c r="B32" s="44" t="s">
        <v>59</v>
      </c>
      <c r="C32" s="26">
        <f t="shared" si="0"/>
        <v>5116809</v>
      </c>
      <c r="D32" s="45"/>
      <c r="E32" s="44">
        <v>1909826</v>
      </c>
      <c r="F32" s="30">
        <f t="shared" si="1"/>
        <v>0.3732455129749811</v>
      </c>
      <c r="G32" s="45"/>
      <c r="H32" s="44">
        <v>1481048</v>
      </c>
      <c r="I32" s="30">
        <f t="shared" si="2"/>
        <v>0.28944758344507288</v>
      </c>
      <c r="J32" s="45"/>
      <c r="K32" s="26">
        <v>1725935</v>
      </c>
      <c r="L32" s="29">
        <f t="shared" si="3"/>
        <v>0.33730690357994603</v>
      </c>
    </row>
    <row r="33" spans="1:12" s="38" customFormat="1" ht="15" customHeight="1" x14ac:dyDescent="0.25">
      <c r="A33" s="25" t="s">
        <v>60</v>
      </c>
      <c r="B33" s="44" t="s">
        <v>61</v>
      </c>
      <c r="C33" s="26">
        <f t="shared" si="0"/>
        <v>2547959</v>
      </c>
      <c r="D33" s="45"/>
      <c r="E33" s="44">
        <v>1199796</v>
      </c>
      <c r="F33" s="30">
        <f t="shared" si="1"/>
        <v>0.47088512805739807</v>
      </c>
      <c r="G33" s="45"/>
      <c r="H33" s="44">
        <v>755559</v>
      </c>
      <c r="I33" s="30">
        <f t="shared" si="2"/>
        <v>0.29653499134012751</v>
      </c>
      <c r="J33" s="45"/>
      <c r="K33" s="26">
        <v>592604</v>
      </c>
      <c r="L33" s="29">
        <f t="shared" si="3"/>
        <v>0.23257988060247436</v>
      </c>
    </row>
    <row r="34" spans="1:12" s="38" customFormat="1" ht="15" customHeight="1" x14ac:dyDescent="0.25">
      <c r="A34" s="25" t="s">
        <v>62</v>
      </c>
      <c r="B34" s="44" t="s">
        <v>63</v>
      </c>
      <c r="C34" s="26">
        <f t="shared" si="0"/>
        <v>810748</v>
      </c>
      <c r="D34" s="45"/>
      <c r="E34" s="44">
        <v>318997</v>
      </c>
      <c r="F34" s="30">
        <f t="shared" si="1"/>
        <v>0.39346011337678294</v>
      </c>
      <c r="G34" s="45"/>
      <c r="H34" s="44">
        <v>267625</v>
      </c>
      <c r="I34" s="30">
        <f t="shared" si="2"/>
        <v>0.33009640480149194</v>
      </c>
      <c r="J34" s="45"/>
      <c r="K34" s="26">
        <v>224126</v>
      </c>
      <c r="L34" s="29">
        <f t="shared" si="3"/>
        <v>0.27644348182172512</v>
      </c>
    </row>
    <row r="35" spans="1:12" s="38" customFormat="1" ht="15" customHeight="1" x14ac:dyDescent="0.25">
      <c r="A35" s="25" t="s">
        <v>64</v>
      </c>
      <c r="B35" s="44" t="s">
        <v>65</v>
      </c>
      <c r="C35" s="26">
        <f t="shared" si="0"/>
        <v>8147847</v>
      </c>
      <c r="D35" s="45"/>
      <c r="E35" s="44">
        <v>3191905</v>
      </c>
      <c r="F35" s="30">
        <f t="shared" si="1"/>
        <v>0.39174827411462193</v>
      </c>
      <c r="G35" s="45"/>
      <c r="H35" s="44">
        <v>2428593</v>
      </c>
      <c r="I35" s="30">
        <f t="shared" si="2"/>
        <v>0.29806561168858475</v>
      </c>
      <c r="J35" s="45"/>
      <c r="K35" s="26">
        <v>2527349</v>
      </c>
      <c r="L35" s="29">
        <f t="shared" si="3"/>
        <v>0.31018611419679332</v>
      </c>
    </row>
    <row r="36" spans="1:12" s="38" customFormat="1" ht="15" customHeight="1" x14ac:dyDescent="0.25">
      <c r="A36" s="25" t="s">
        <v>66</v>
      </c>
      <c r="B36" s="44" t="s">
        <v>67</v>
      </c>
      <c r="C36" s="26">
        <f t="shared" si="0"/>
        <v>567988</v>
      </c>
      <c r="D36" s="45"/>
      <c r="E36" s="44">
        <v>144196</v>
      </c>
      <c r="F36" s="30">
        <f t="shared" si="1"/>
        <v>0.25387156066677463</v>
      </c>
      <c r="G36" s="45"/>
      <c r="H36" s="44">
        <v>194158</v>
      </c>
      <c r="I36" s="30">
        <f t="shared" si="2"/>
        <v>0.34183468664830946</v>
      </c>
      <c r="J36" s="45"/>
      <c r="K36" s="26">
        <v>229634</v>
      </c>
      <c r="L36" s="29">
        <f t="shared" si="3"/>
        <v>0.40429375268491585</v>
      </c>
    </row>
    <row r="37" spans="1:12" s="38" customFormat="1" ht="15" customHeight="1" x14ac:dyDescent="0.25">
      <c r="A37" s="25" t="s">
        <v>68</v>
      </c>
      <c r="B37" s="44" t="s">
        <v>69</v>
      </c>
      <c r="C37" s="26">
        <f t="shared" si="0"/>
        <v>1577779</v>
      </c>
      <c r="D37" s="45"/>
      <c r="E37" s="44">
        <v>480351</v>
      </c>
      <c r="F37" s="30">
        <f t="shared" si="1"/>
        <v>0.30444758106173297</v>
      </c>
      <c r="G37" s="45"/>
      <c r="H37" s="44">
        <v>527375</v>
      </c>
      <c r="I37" s="30">
        <f t="shared" si="2"/>
        <v>0.33425150163616069</v>
      </c>
      <c r="J37" s="45"/>
      <c r="K37" s="26">
        <v>570053</v>
      </c>
      <c r="L37" s="29">
        <f t="shared" si="3"/>
        <v>0.36130091730210634</v>
      </c>
    </row>
    <row r="38" spans="1:12" s="38" customFormat="1" ht="15" customHeight="1" x14ac:dyDescent="0.25">
      <c r="A38" s="25" t="s">
        <v>70</v>
      </c>
      <c r="B38" s="44" t="s">
        <v>71</v>
      </c>
      <c r="C38" s="26">
        <f t="shared" si="0"/>
        <v>1124155</v>
      </c>
      <c r="D38" s="45"/>
      <c r="E38" s="44">
        <v>238344</v>
      </c>
      <c r="F38" s="30">
        <f t="shared" si="1"/>
        <v>0.21202058435002291</v>
      </c>
      <c r="G38" s="45"/>
      <c r="H38" s="44">
        <v>322954</v>
      </c>
      <c r="I38" s="30">
        <f t="shared" si="2"/>
        <v>0.28728600593334547</v>
      </c>
      <c r="J38" s="45"/>
      <c r="K38" s="26">
        <v>562857</v>
      </c>
      <c r="L38" s="29">
        <f t="shared" si="3"/>
        <v>0.50069340971663157</v>
      </c>
    </row>
    <row r="39" spans="1:12" s="38" customFormat="1" ht="15" customHeight="1" x14ac:dyDescent="0.25">
      <c r="A39" s="25" t="s">
        <v>72</v>
      </c>
      <c r="B39" s="44" t="s">
        <v>73</v>
      </c>
      <c r="C39" s="26">
        <f t="shared" ref="C39:C58" si="4">SUM(E39,H39,K39)</f>
        <v>7497127</v>
      </c>
      <c r="D39" s="45"/>
      <c r="E39" s="44">
        <v>2335379</v>
      </c>
      <c r="F39" s="30">
        <f t="shared" ref="F39:F58" si="5">E39/C39</f>
        <v>0.31150319315652514</v>
      </c>
      <c r="G39" s="45"/>
      <c r="H39" s="44">
        <v>1816128</v>
      </c>
      <c r="I39" s="30">
        <f t="shared" ref="I39:I58" si="6">H39/C39</f>
        <v>0.2422431952933437</v>
      </c>
      <c r="J39" s="45"/>
      <c r="K39" s="26">
        <v>3345620</v>
      </c>
      <c r="L39" s="29">
        <f t="shared" ref="L39:L58" si="7">K39/C39</f>
        <v>0.44625361155013116</v>
      </c>
    </row>
    <row r="40" spans="1:12" s="38" customFormat="1" ht="15" customHeight="1" x14ac:dyDescent="0.25">
      <c r="A40" s="25" t="s">
        <v>74</v>
      </c>
      <c r="B40" s="44" t="s">
        <v>75</v>
      </c>
      <c r="C40" s="26">
        <f t="shared" si="4"/>
        <v>1727815</v>
      </c>
      <c r="D40" s="45"/>
      <c r="E40" s="44">
        <v>786472</v>
      </c>
      <c r="F40" s="30">
        <f t="shared" si="5"/>
        <v>0.45518299123459399</v>
      </c>
      <c r="G40" s="45"/>
      <c r="H40" s="44">
        <v>436825</v>
      </c>
      <c r="I40" s="30">
        <f t="shared" si="6"/>
        <v>0.25281931225275855</v>
      </c>
      <c r="J40" s="45"/>
      <c r="K40" s="26">
        <v>504518</v>
      </c>
      <c r="L40" s="29">
        <f t="shared" si="7"/>
        <v>0.29199769651264745</v>
      </c>
    </row>
    <row r="41" spans="1:12" s="38" customFormat="1" ht="15" customHeight="1" x14ac:dyDescent="0.25">
      <c r="A41" s="25" t="s">
        <v>76</v>
      </c>
      <c r="B41" s="44" t="s">
        <v>77</v>
      </c>
      <c r="C41" s="26">
        <f t="shared" si="4"/>
        <v>2332723</v>
      </c>
      <c r="D41" s="45"/>
      <c r="E41" s="44">
        <v>985022</v>
      </c>
      <c r="F41" s="30">
        <f t="shared" si="5"/>
        <v>0.42226273758178745</v>
      </c>
      <c r="G41" s="45"/>
      <c r="H41" s="44">
        <v>714467</v>
      </c>
      <c r="I41" s="30">
        <f t="shared" si="6"/>
        <v>0.30628025702151518</v>
      </c>
      <c r="J41" s="45"/>
      <c r="K41" s="26">
        <v>633234</v>
      </c>
      <c r="L41" s="29">
        <f t="shared" si="7"/>
        <v>0.27145700539669732</v>
      </c>
    </row>
    <row r="42" spans="1:12" s="38" customFormat="1" ht="15" customHeight="1" x14ac:dyDescent="0.25">
      <c r="A42" s="25" t="s">
        <v>78</v>
      </c>
      <c r="B42" s="44" t="s">
        <v>79</v>
      </c>
      <c r="C42" s="26">
        <f t="shared" si="4"/>
        <v>16735918</v>
      </c>
      <c r="D42" s="45"/>
      <c r="E42" s="44">
        <v>6476698</v>
      </c>
      <c r="F42" s="30">
        <f t="shared" si="5"/>
        <v>0.38699388942990759</v>
      </c>
      <c r="G42" s="45"/>
      <c r="H42" s="44">
        <v>4669224</v>
      </c>
      <c r="I42" s="30">
        <f t="shared" si="6"/>
        <v>0.27899419679279019</v>
      </c>
      <c r="J42" s="45"/>
      <c r="K42" s="26">
        <v>5589996</v>
      </c>
      <c r="L42" s="29">
        <f t="shared" si="7"/>
        <v>0.33401191377730222</v>
      </c>
    </row>
    <row r="43" spans="1:12" s="38" customFormat="1" ht="15" customHeight="1" x14ac:dyDescent="0.25">
      <c r="A43" s="25" t="s">
        <v>80</v>
      </c>
      <c r="B43" s="44" t="s">
        <v>81</v>
      </c>
      <c r="C43" s="26">
        <f t="shared" si="4"/>
        <v>9752948</v>
      </c>
      <c r="D43" s="45"/>
      <c r="E43" s="44">
        <v>3581967</v>
      </c>
      <c r="F43" s="30">
        <f t="shared" si="5"/>
        <v>0.36727018333328548</v>
      </c>
      <c r="G43" s="45"/>
      <c r="H43" s="44">
        <v>3041190</v>
      </c>
      <c r="I43" s="30">
        <f t="shared" si="6"/>
        <v>0.31182264070309818</v>
      </c>
      <c r="J43" s="45"/>
      <c r="K43" s="26">
        <v>3129791</v>
      </c>
      <c r="L43" s="29">
        <f t="shared" si="7"/>
        <v>0.32090717596361634</v>
      </c>
    </row>
    <row r="44" spans="1:12" s="38" customFormat="1" ht="15" customHeight="1" x14ac:dyDescent="0.25">
      <c r="A44" s="25" t="s">
        <v>82</v>
      </c>
      <c r="B44" s="44" t="s">
        <v>83</v>
      </c>
      <c r="C44" s="26">
        <f t="shared" si="4"/>
        <v>3197662</v>
      </c>
      <c r="D44" s="45"/>
      <c r="E44" s="44">
        <v>1275628</v>
      </c>
      <c r="F44" s="30">
        <f t="shared" si="5"/>
        <v>0.3989252147350158</v>
      </c>
      <c r="G44" s="45"/>
      <c r="H44" s="44">
        <v>972683</v>
      </c>
      <c r="I44" s="30">
        <f t="shared" si="6"/>
        <v>0.30418568316476224</v>
      </c>
      <c r="J44" s="45"/>
      <c r="K44" s="26">
        <v>949351</v>
      </c>
      <c r="L44" s="29">
        <f t="shared" si="7"/>
        <v>0.29688910210022196</v>
      </c>
    </row>
    <row r="45" spans="1:12" s="38" customFormat="1" ht="15" customHeight="1" x14ac:dyDescent="0.25">
      <c r="A45" s="25" t="s">
        <v>84</v>
      </c>
      <c r="B45" s="44" t="s">
        <v>85</v>
      </c>
      <c r="C45" s="26">
        <f t="shared" si="4"/>
        <v>3277775</v>
      </c>
      <c r="D45" s="45"/>
      <c r="E45" s="44">
        <v>1245895</v>
      </c>
      <c r="F45" s="30">
        <f t="shared" si="5"/>
        <v>0.38010388144396734</v>
      </c>
      <c r="G45" s="45"/>
      <c r="H45" s="44">
        <v>952815</v>
      </c>
      <c r="I45" s="30">
        <f t="shared" si="6"/>
        <v>0.29068956838099014</v>
      </c>
      <c r="J45" s="45"/>
      <c r="K45" s="26">
        <v>1079065</v>
      </c>
      <c r="L45" s="29">
        <f t="shared" si="7"/>
        <v>0.32920655017504252</v>
      </c>
    </row>
    <row r="46" spans="1:12" s="38" customFormat="1" ht="15" customHeight="1" x14ac:dyDescent="0.25">
      <c r="A46" s="25" t="s">
        <v>86</v>
      </c>
      <c r="B46" s="44" t="s">
        <v>87</v>
      </c>
      <c r="C46" s="26">
        <f t="shared" si="4"/>
        <v>10578237</v>
      </c>
      <c r="D46" s="45"/>
      <c r="E46" s="44">
        <v>3508403</v>
      </c>
      <c r="F46" s="30">
        <f t="shared" si="5"/>
        <v>0.33166235545677414</v>
      </c>
      <c r="G46" s="45"/>
      <c r="H46" s="44">
        <v>3211544</v>
      </c>
      <c r="I46" s="30">
        <f t="shared" si="6"/>
        <v>0.30359917252752044</v>
      </c>
      <c r="J46" s="45"/>
      <c r="K46" s="26">
        <v>3858290</v>
      </c>
      <c r="L46" s="29">
        <f t="shared" si="7"/>
        <v>0.36473847201570547</v>
      </c>
    </row>
    <row r="47" spans="1:12" s="38" customFormat="1" ht="15" customHeight="1" x14ac:dyDescent="0.25">
      <c r="A47" s="25" t="s">
        <v>88</v>
      </c>
      <c r="B47" s="44" t="s">
        <v>89</v>
      </c>
      <c r="C47" s="26">
        <f t="shared" si="4"/>
        <v>886927</v>
      </c>
      <c r="D47" s="45"/>
      <c r="E47" s="44">
        <v>301580</v>
      </c>
      <c r="F47" s="30">
        <f t="shared" si="5"/>
        <v>0.34002798426477038</v>
      </c>
      <c r="G47" s="45"/>
      <c r="H47" s="44">
        <v>233975</v>
      </c>
      <c r="I47" s="30">
        <f t="shared" si="6"/>
        <v>0.26380412367646944</v>
      </c>
      <c r="J47" s="45"/>
      <c r="K47" s="26">
        <v>351372</v>
      </c>
      <c r="L47" s="29">
        <f t="shared" si="7"/>
        <v>0.39616789205876018</v>
      </c>
    </row>
    <row r="48" spans="1:12" s="38" customFormat="1" ht="15" customHeight="1" x14ac:dyDescent="0.25">
      <c r="A48" s="25" t="s">
        <v>90</v>
      </c>
      <c r="B48" s="44" t="s">
        <v>91</v>
      </c>
      <c r="C48" s="26">
        <f t="shared" si="4"/>
        <v>3924693</v>
      </c>
      <c r="D48" s="45"/>
      <c r="E48" s="44">
        <v>1670072</v>
      </c>
      <c r="F48" s="30">
        <f t="shared" si="5"/>
        <v>0.42552933439634644</v>
      </c>
      <c r="G48" s="45"/>
      <c r="H48" s="44">
        <v>1255519</v>
      </c>
      <c r="I48" s="30">
        <f t="shared" si="6"/>
        <v>0.31990247390050636</v>
      </c>
      <c r="J48" s="45"/>
      <c r="K48" s="26">
        <v>999102</v>
      </c>
      <c r="L48" s="29">
        <f t="shared" si="7"/>
        <v>0.25456819170314721</v>
      </c>
    </row>
    <row r="49" spans="1:12" s="38" customFormat="1" ht="15" customHeight="1" x14ac:dyDescent="0.25">
      <c r="A49" s="25" t="s">
        <v>92</v>
      </c>
      <c r="B49" s="44" t="s">
        <v>93</v>
      </c>
      <c r="C49" s="26">
        <f t="shared" si="4"/>
        <v>697162</v>
      </c>
      <c r="D49" s="45"/>
      <c r="E49" s="44">
        <v>241270</v>
      </c>
      <c r="F49" s="30">
        <f t="shared" si="5"/>
        <v>0.3460745135277023</v>
      </c>
      <c r="G49" s="45"/>
      <c r="H49" s="44">
        <v>244814</v>
      </c>
      <c r="I49" s="30">
        <f t="shared" si="6"/>
        <v>0.35115798049807651</v>
      </c>
      <c r="J49" s="45"/>
      <c r="K49" s="26">
        <v>211078</v>
      </c>
      <c r="L49" s="29">
        <f t="shared" si="7"/>
        <v>0.3027675059742212</v>
      </c>
    </row>
    <row r="50" spans="1:12" s="38" customFormat="1" ht="15" customHeight="1" x14ac:dyDescent="0.25">
      <c r="A50" s="25" t="s">
        <v>94</v>
      </c>
      <c r="B50" s="44" t="s">
        <v>95</v>
      </c>
      <c r="C50" s="26">
        <f t="shared" si="4"/>
        <v>5506092</v>
      </c>
      <c r="D50" s="45"/>
      <c r="E50" s="44">
        <v>2258525</v>
      </c>
      <c r="F50" s="30">
        <f t="shared" si="5"/>
        <v>0.41018657152840887</v>
      </c>
      <c r="G50" s="45"/>
      <c r="H50" s="44">
        <v>1736261</v>
      </c>
      <c r="I50" s="30">
        <f t="shared" si="6"/>
        <v>0.31533454217619322</v>
      </c>
      <c r="J50" s="45"/>
      <c r="K50" s="26">
        <v>1511306</v>
      </c>
      <c r="L50" s="29">
        <f t="shared" si="7"/>
        <v>0.27447888629539791</v>
      </c>
    </row>
    <row r="51" spans="1:12" s="38" customFormat="1" ht="15" customHeight="1" x14ac:dyDescent="0.25">
      <c r="A51" s="25" t="s">
        <v>96</v>
      </c>
      <c r="B51" s="44" t="s">
        <v>97</v>
      </c>
      <c r="C51" s="26">
        <f t="shared" si="4"/>
        <v>22753418</v>
      </c>
      <c r="D51" s="45"/>
      <c r="E51" s="44">
        <v>10128402</v>
      </c>
      <c r="F51" s="30">
        <f t="shared" si="5"/>
        <v>0.44513760526000973</v>
      </c>
      <c r="G51" s="45"/>
      <c r="H51" s="44">
        <v>6244480</v>
      </c>
      <c r="I51" s="30">
        <f t="shared" si="6"/>
        <v>0.27444140480344537</v>
      </c>
      <c r="J51" s="45"/>
      <c r="K51" s="26">
        <v>6380536</v>
      </c>
      <c r="L51" s="29">
        <f t="shared" si="7"/>
        <v>0.28042098993654491</v>
      </c>
    </row>
    <row r="52" spans="1:12" s="38" customFormat="1" ht="15" customHeight="1" x14ac:dyDescent="0.25">
      <c r="A52" s="25" t="s">
        <v>98</v>
      </c>
      <c r="B52" s="44" t="s">
        <v>99</v>
      </c>
      <c r="C52" s="26">
        <f t="shared" si="4"/>
        <v>2536981</v>
      </c>
      <c r="D52" s="45"/>
      <c r="E52" s="44">
        <v>900148</v>
      </c>
      <c r="F52" s="30">
        <f t="shared" si="5"/>
        <v>0.35481069822753897</v>
      </c>
      <c r="G52" s="45"/>
      <c r="H52" s="44">
        <v>947000</v>
      </c>
      <c r="I52" s="30">
        <f t="shared" si="6"/>
        <v>0.37327831781160364</v>
      </c>
      <c r="J52" s="45"/>
      <c r="K52" s="26">
        <v>689833</v>
      </c>
      <c r="L52" s="29">
        <f t="shared" si="7"/>
        <v>0.27191098396085739</v>
      </c>
    </row>
    <row r="53" spans="1:12" s="38" customFormat="1" ht="15" customHeight="1" x14ac:dyDescent="0.25">
      <c r="A53" s="25" t="s">
        <v>100</v>
      </c>
      <c r="B53" s="44" t="s">
        <v>101</v>
      </c>
      <c r="C53" s="26">
        <f t="shared" si="4"/>
        <v>6898870</v>
      </c>
      <c r="D53" s="45"/>
      <c r="E53" s="44">
        <v>2014224</v>
      </c>
      <c r="F53" s="30">
        <f t="shared" si="5"/>
        <v>0.29196433618839029</v>
      </c>
      <c r="G53" s="45"/>
      <c r="H53" s="44">
        <v>2010566</v>
      </c>
      <c r="I53" s="30">
        <f t="shared" si="6"/>
        <v>0.29143410442579726</v>
      </c>
      <c r="J53" s="45"/>
      <c r="K53" s="26">
        <v>2874080</v>
      </c>
      <c r="L53" s="29">
        <f t="shared" si="7"/>
        <v>0.41660155938581245</v>
      </c>
    </row>
    <row r="54" spans="1:12" s="38" customFormat="1" ht="15" customHeight="1" x14ac:dyDescent="0.25">
      <c r="A54" s="25" t="s">
        <v>102</v>
      </c>
      <c r="B54" s="44" t="s">
        <v>103</v>
      </c>
      <c r="C54" s="26">
        <f t="shared" si="4"/>
        <v>532328</v>
      </c>
      <c r="D54" s="45"/>
      <c r="E54" s="44">
        <v>155981</v>
      </c>
      <c r="F54" s="30">
        <f t="shared" si="5"/>
        <v>0.29301671150117975</v>
      </c>
      <c r="G54" s="45"/>
      <c r="H54" s="44">
        <v>170438</v>
      </c>
      <c r="I54" s="30">
        <f t="shared" si="6"/>
        <v>0.32017477945928075</v>
      </c>
      <c r="J54" s="45"/>
      <c r="K54" s="26">
        <v>205909</v>
      </c>
      <c r="L54" s="29">
        <f t="shared" si="7"/>
        <v>0.38680850903953951</v>
      </c>
    </row>
    <row r="55" spans="1:12" s="38" customFormat="1" ht="15" customHeight="1" x14ac:dyDescent="0.25">
      <c r="A55" s="25" t="s">
        <v>104</v>
      </c>
      <c r="B55" s="44" t="s">
        <v>105</v>
      </c>
      <c r="C55" s="26">
        <f t="shared" si="4"/>
        <v>5898020</v>
      </c>
      <c r="D55" s="45"/>
      <c r="E55" s="44">
        <v>2007274</v>
      </c>
      <c r="F55" s="30">
        <f t="shared" si="5"/>
        <v>0.34033014469262568</v>
      </c>
      <c r="G55" s="45"/>
      <c r="H55" s="44">
        <v>1734160</v>
      </c>
      <c r="I55" s="30">
        <f t="shared" si="6"/>
        <v>0.294024096222122</v>
      </c>
      <c r="J55" s="45"/>
      <c r="K55" s="26">
        <v>2156586</v>
      </c>
      <c r="L55" s="29">
        <f t="shared" si="7"/>
        <v>0.36564575908525232</v>
      </c>
    </row>
    <row r="56" spans="1:12" s="38" customFormat="1" ht="15" customHeight="1" x14ac:dyDescent="0.25">
      <c r="A56" s="25" t="s">
        <v>106</v>
      </c>
      <c r="B56" s="44" t="s">
        <v>107</v>
      </c>
      <c r="C56" s="26">
        <f t="shared" si="4"/>
        <v>4825098</v>
      </c>
      <c r="D56" s="45"/>
      <c r="E56" s="44">
        <v>1487609</v>
      </c>
      <c r="F56" s="30">
        <f t="shared" si="5"/>
        <v>0.30830648413773148</v>
      </c>
      <c r="G56" s="45"/>
      <c r="H56" s="44">
        <v>1552340</v>
      </c>
      <c r="I56" s="30">
        <f t="shared" si="6"/>
        <v>0.32172196295287681</v>
      </c>
      <c r="J56" s="45"/>
      <c r="K56" s="26">
        <v>1785149</v>
      </c>
      <c r="L56" s="29">
        <f t="shared" si="7"/>
        <v>0.36997155290939171</v>
      </c>
    </row>
    <row r="57" spans="1:12" s="38" customFormat="1" ht="15" customHeight="1" x14ac:dyDescent="0.25">
      <c r="A57" s="25" t="s">
        <v>108</v>
      </c>
      <c r="B57" s="44" t="s">
        <v>109</v>
      </c>
      <c r="C57" s="26">
        <f t="shared" si="4"/>
        <v>1570407</v>
      </c>
      <c r="D57" s="45"/>
      <c r="E57" s="44">
        <v>638198</v>
      </c>
      <c r="F57" s="30">
        <f t="shared" si="5"/>
        <v>0.40639019056843229</v>
      </c>
      <c r="G57" s="45"/>
      <c r="H57" s="44">
        <v>486925</v>
      </c>
      <c r="I57" s="30">
        <f t="shared" si="6"/>
        <v>0.3100629327301776</v>
      </c>
      <c r="J57" s="45"/>
      <c r="K57" s="26">
        <v>445284</v>
      </c>
      <c r="L57" s="29">
        <f t="shared" si="7"/>
        <v>0.28354687670139017</v>
      </c>
    </row>
    <row r="58" spans="1:12" s="38" customFormat="1" ht="15" customHeight="1" x14ac:dyDescent="0.25">
      <c r="A58" s="31" t="s">
        <v>110</v>
      </c>
      <c r="B58" s="42" t="s">
        <v>111</v>
      </c>
      <c r="C58" s="33">
        <f t="shared" si="4"/>
        <v>487701</v>
      </c>
      <c r="D58" s="43"/>
      <c r="E58" s="42">
        <v>155874</v>
      </c>
      <c r="F58" s="41">
        <f t="shared" si="5"/>
        <v>0.31960976089858334</v>
      </c>
      <c r="G58" s="43"/>
      <c r="H58" s="42">
        <v>159312</v>
      </c>
      <c r="I58" s="41">
        <f t="shared" si="6"/>
        <v>0.32665916206856249</v>
      </c>
      <c r="J58" s="43"/>
      <c r="K58" s="33">
        <v>172515</v>
      </c>
      <c r="L58" s="40">
        <f t="shared" si="7"/>
        <v>0.35373107703285417</v>
      </c>
    </row>
    <row r="59" spans="1:12" s="38" customFormat="1" ht="15" customHeight="1" x14ac:dyDescent="0.25">
      <c r="A59" s="38" t="s">
        <v>115</v>
      </c>
    </row>
    <row r="60" spans="1:12" s="38" customFormat="1" ht="23.25" customHeight="1" x14ac:dyDescent="0.25">
      <c r="A60" s="77" t="s">
        <v>129</v>
      </c>
      <c r="B60" s="77"/>
      <c r="C60" s="77"/>
      <c r="D60" s="77"/>
      <c r="E60" s="77"/>
      <c r="F60" s="77"/>
      <c r="G60" s="77"/>
      <c r="H60" s="77"/>
      <c r="I60" s="77"/>
      <c r="J60" s="77"/>
      <c r="K60" s="77"/>
      <c r="L60" s="77"/>
    </row>
    <row r="61" spans="1:12" s="38" customFormat="1" ht="15" customHeight="1" x14ac:dyDescent="0.25"/>
    <row r="62" spans="1:12" s="38" customFormat="1" ht="15" customHeight="1" x14ac:dyDescent="0.25"/>
    <row r="63" spans="1:12" s="38" customFormat="1" ht="15" customHeight="1" x14ac:dyDescent="0.25"/>
    <row r="64" spans="1:12" s="38" customFormat="1" ht="15" customHeight="1" x14ac:dyDescent="0.25"/>
    <row r="65" s="38" customFormat="1" ht="15" customHeight="1" x14ac:dyDescent="0.25"/>
  </sheetData>
  <sortState ref="A8:L58">
    <sortCondition ref="A8:A58"/>
  </sortState>
  <mergeCells count="4">
    <mergeCell ref="E5:F5"/>
    <mergeCell ref="H5:I5"/>
    <mergeCell ref="K5:L5"/>
    <mergeCell ref="A60:L60"/>
  </mergeCells>
  <conditionalFormatting sqref="A7:L58">
    <cfRule type="expression" dxfId="1" priority="1">
      <formula>MOD(ROW(),2)=1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showGridLines="0" tabSelected="1" zoomScale="85" zoomScaleNormal="85" workbookViewId="0">
      <selection activeCell="A7" sqref="A7"/>
    </sheetView>
  </sheetViews>
  <sheetFormatPr defaultRowHeight="15" customHeight="1" x14ac:dyDescent="0.25"/>
  <cols>
    <col min="1" max="1" width="9.140625" style="37"/>
    <col min="2" max="2" width="19.5703125" style="37" customWidth="1"/>
    <col min="3" max="5" width="9.7109375" style="37" customWidth="1"/>
    <col min="6" max="6" width="2.7109375" style="37" customWidth="1"/>
    <col min="7" max="9" width="9.7109375" style="37" customWidth="1"/>
    <col min="10" max="10" width="2.7109375" style="37" customWidth="1"/>
    <col min="11" max="13" width="9.7109375" style="37" customWidth="1"/>
    <col min="14" max="14" width="2.7109375" style="37" customWidth="1"/>
    <col min="15" max="17" width="9.7109375" style="37" customWidth="1"/>
    <col min="18" max="16384" width="9.140625" style="37"/>
  </cols>
  <sheetData>
    <row r="1" spans="1:17" ht="15" customHeight="1" x14ac:dyDescent="0.25">
      <c r="A1" s="2" t="s">
        <v>130</v>
      </c>
    </row>
    <row r="2" spans="1:17" ht="15" customHeight="1" x14ac:dyDescent="0.25">
      <c r="A2" s="2" t="s">
        <v>1</v>
      </c>
    </row>
    <row r="3" spans="1:17" ht="15" customHeight="1" x14ac:dyDescent="0.25">
      <c r="A3" s="2"/>
    </row>
    <row r="5" spans="1:17" s="60" customFormat="1" ht="15" customHeight="1" x14ac:dyDescent="0.25">
      <c r="A5" s="64"/>
      <c r="B5" s="63"/>
      <c r="C5" s="73" t="s">
        <v>2</v>
      </c>
      <c r="D5" s="74"/>
      <c r="E5" s="74"/>
      <c r="F5" s="62"/>
      <c r="G5" s="73" t="s">
        <v>3</v>
      </c>
      <c r="H5" s="74"/>
      <c r="I5" s="74"/>
      <c r="J5" s="62"/>
      <c r="K5" s="73" t="s">
        <v>4</v>
      </c>
      <c r="L5" s="74"/>
      <c r="M5" s="74"/>
      <c r="N5" s="62"/>
      <c r="O5" s="73" t="s">
        <v>122</v>
      </c>
      <c r="P5" s="74"/>
      <c r="Q5" s="75"/>
    </row>
    <row r="6" spans="1:17" s="52" customFormat="1" ht="30" customHeight="1" x14ac:dyDescent="0.2">
      <c r="A6" s="59" t="s">
        <v>121</v>
      </c>
      <c r="B6" s="58" t="s">
        <v>120</v>
      </c>
      <c r="C6" s="55" t="s">
        <v>124</v>
      </c>
      <c r="D6" s="54" t="s">
        <v>125</v>
      </c>
      <c r="E6" s="54" t="s">
        <v>2</v>
      </c>
      <c r="F6" s="56"/>
      <c r="G6" s="55" t="s">
        <v>124</v>
      </c>
      <c r="H6" s="54" t="s">
        <v>125</v>
      </c>
      <c r="I6" s="54" t="s">
        <v>2</v>
      </c>
      <c r="J6" s="56"/>
      <c r="K6" s="55" t="s">
        <v>124</v>
      </c>
      <c r="L6" s="54" t="s">
        <v>125</v>
      </c>
      <c r="M6" s="54" t="s">
        <v>2</v>
      </c>
      <c r="N6" s="56"/>
      <c r="O6" s="55" t="s">
        <v>124</v>
      </c>
      <c r="P6" s="54" t="s">
        <v>125</v>
      </c>
      <c r="Q6" s="53" t="s">
        <v>2</v>
      </c>
    </row>
    <row r="7" spans="1:17" s="38" customFormat="1" ht="15" customHeight="1" x14ac:dyDescent="0.25">
      <c r="A7" s="12" t="s">
        <v>8</v>
      </c>
      <c r="B7" s="48" t="s">
        <v>9</v>
      </c>
      <c r="C7" s="69">
        <f>'Table 2'!C7/'Table 5'!$C7</f>
        <v>0.18162824403219621</v>
      </c>
      <c r="D7" s="47">
        <f>'Table 3a'!C7/'Table 5'!$C7</f>
        <v>0.11345175027297814</v>
      </c>
      <c r="E7" s="50">
        <f>SUM('Table 2'!$C7,'Table 3a'!$C7)/'Table 5'!$C7</f>
        <v>0.29507999430517434</v>
      </c>
      <c r="F7" s="49"/>
      <c r="G7" s="69">
        <f>'Table 2'!$F7/'Table 5'!$E7</f>
        <v>0.31575327300856681</v>
      </c>
      <c r="H7" s="47">
        <f>'Table 3a'!H7/'Table 5'!E7</f>
        <v>0.23821234656717677</v>
      </c>
      <c r="I7" s="50">
        <f>SUM('Table 2'!F7,'Table 3a'!H7)/'Table 5'!E7</f>
        <v>0.55396561957574353</v>
      </c>
      <c r="J7" s="49"/>
      <c r="K7" s="47">
        <f>'Table 2'!I7/'Table 5'!H7</f>
        <v>0.14595036634577338</v>
      </c>
      <c r="L7" s="47">
        <f>'Table 3a'!M7/'Table 5'!H7</f>
        <v>5.7494289852430332E-2</v>
      </c>
      <c r="M7" s="50">
        <f>SUM('Table 2'!I7,'Table 3a'!M7)/'Table 5'!H7</f>
        <v>0.20344465619820373</v>
      </c>
      <c r="N7" s="49"/>
      <c r="O7" s="47">
        <f>'Table 2'!L7/'Table 5'!K7</f>
        <v>5.7196878866560115E-2</v>
      </c>
      <c r="P7" s="47">
        <f>'Table 3a'!R7/'Table 5'!K7</f>
        <v>1.7339075146850166E-2</v>
      </c>
      <c r="Q7" s="15">
        <f>SUM('Table 2'!L7,'Table 3a'!R7)/'Table 5'!K7</f>
        <v>7.4535954013410288E-2</v>
      </c>
    </row>
    <row r="8" spans="1:17" s="38" customFormat="1" ht="15" customHeight="1" x14ac:dyDescent="0.25">
      <c r="A8" s="25" t="s">
        <v>10</v>
      </c>
      <c r="B8" s="44" t="s">
        <v>11</v>
      </c>
      <c r="C8" s="67">
        <f>'Table 2'!C8/'Table 5'!$C8</f>
        <v>0.19464950792507763</v>
      </c>
      <c r="D8" s="30">
        <f>'Table 3a'!C8/'Table 5'!$C8</f>
        <v>0.12881754899455658</v>
      </c>
      <c r="E8" s="28">
        <f>SUM('Table 2'!$C8,'Table 3a'!$C8)/'Table 5'!$C8</f>
        <v>0.32346705691963423</v>
      </c>
      <c r="F8" s="45"/>
      <c r="G8" s="30">
        <f>'Table 2'!$F8/'Table 5'!$E8</f>
        <v>0.32332841314265998</v>
      </c>
      <c r="H8" s="30">
        <f>'Table 3a'!H8/'Table 5'!E8</f>
        <v>0.28309626960088946</v>
      </c>
      <c r="I8" s="28">
        <f>SUM('Table 2'!F8,'Table 3a'!H8)/'Table 5'!E8</f>
        <v>0.60642468274354944</v>
      </c>
      <c r="J8" s="45"/>
      <c r="K8" s="30">
        <f>'Table 2'!I8/'Table 5'!H8</f>
        <v>0.21871213671998185</v>
      </c>
      <c r="L8" s="30">
        <f>'Table 3a'!M8/'Table 5'!H8</f>
        <v>9.4545474663760246E-2</v>
      </c>
      <c r="M8" s="28">
        <f>SUM('Table 2'!I8,'Table 3a'!M8)/'Table 5'!H8</f>
        <v>0.31325761138374209</v>
      </c>
      <c r="N8" s="45"/>
      <c r="O8" s="30">
        <f>'Table 2'!L8/'Table 5'!K8</f>
        <v>7.2927801749362128E-2</v>
      </c>
      <c r="P8" s="30">
        <f>'Table 3a'!R8/'Table 5'!K8</f>
        <v>2.7391328095130344E-2</v>
      </c>
      <c r="Q8" s="27">
        <f>SUM('Table 2'!L8,'Table 3a'!R8)/'Table 5'!K8</f>
        <v>0.10031912984449247</v>
      </c>
    </row>
    <row r="9" spans="1:17" s="38" customFormat="1" ht="15" customHeight="1" x14ac:dyDescent="0.25">
      <c r="A9" s="25" t="s">
        <v>12</v>
      </c>
      <c r="B9" s="44" t="s">
        <v>13</v>
      </c>
      <c r="C9" s="67">
        <f>'Table 2'!C9/'Table 5'!$C9</f>
        <v>0.16048619170714348</v>
      </c>
      <c r="D9" s="30">
        <f>'Table 3a'!C9/'Table 5'!$C9</f>
        <v>0.13444454288649832</v>
      </c>
      <c r="E9" s="28">
        <f>SUM('Table 2'!$C9,'Table 3a'!$C9)/'Table 5'!$C9</f>
        <v>0.29493073459364183</v>
      </c>
      <c r="F9" s="45"/>
      <c r="G9" s="30">
        <f>'Table 2'!$F9/'Table 5'!$E9</f>
        <v>0.28817031932785148</v>
      </c>
      <c r="H9" s="30">
        <f>'Table 3a'!H9/'Table 5'!E9</f>
        <v>0.30306842637364212</v>
      </c>
      <c r="I9" s="28">
        <f>SUM('Table 2'!F9,'Table 3a'!H9)/'Table 5'!E9</f>
        <v>0.5912387457014936</v>
      </c>
      <c r="J9" s="45"/>
      <c r="K9" s="30">
        <f>'Table 2'!I9/'Table 5'!H9</f>
        <v>0.1005722639064979</v>
      </c>
      <c r="L9" s="30">
        <f>'Table 3a'!M9/'Table 5'!H9</f>
        <v>2.9293884535711068E-2</v>
      </c>
      <c r="M9" s="28">
        <f>SUM('Table 2'!I9,'Table 3a'!M9)/'Table 5'!H9</f>
        <v>0.12986614844220898</v>
      </c>
      <c r="N9" s="45"/>
      <c r="O9" s="30">
        <f>'Table 2'!L9/'Table 5'!K9</f>
        <v>4.5191719550424343E-2</v>
      </c>
      <c r="P9" s="30">
        <f>'Table 3a'!R9/'Table 5'!K9</f>
        <v>6.118268471085965E-3</v>
      </c>
      <c r="Q9" s="27">
        <f>SUM('Table 2'!L9,'Table 3a'!R9)/'Table 5'!K9</f>
        <v>5.1309988021510308E-2</v>
      </c>
    </row>
    <row r="10" spans="1:17" s="38" customFormat="1" ht="15" customHeight="1" x14ac:dyDescent="0.25">
      <c r="A10" s="25" t="s">
        <v>14</v>
      </c>
      <c r="B10" s="44" t="s">
        <v>15</v>
      </c>
      <c r="C10" s="67">
        <f>'Table 2'!C10/'Table 5'!$C10</f>
        <v>0.2070159683897724</v>
      </c>
      <c r="D10" s="30">
        <f>'Table 3a'!C10/'Table 5'!$C10</f>
        <v>0.14874277503836986</v>
      </c>
      <c r="E10" s="28">
        <f>SUM('Table 2'!$C10,'Table 3a'!$C10)/'Table 5'!$C10</f>
        <v>0.35575874342814223</v>
      </c>
      <c r="F10" s="45"/>
      <c r="G10" s="30">
        <f>'Table 2'!$F10/'Table 5'!$E10</f>
        <v>0.31376639069463919</v>
      </c>
      <c r="H10" s="30">
        <f>'Table 3a'!H10/'Table 5'!E10</f>
        <v>0.26575245703549388</v>
      </c>
      <c r="I10" s="28">
        <f>SUM('Table 2'!F10,'Table 3a'!H10)/'Table 5'!E10</f>
        <v>0.57951884773013307</v>
      </c>
      <c r="J10" s="45"/>
      <c r="K10" s="30">
        <f>'Table 2'!I10/'Table 5'!H10</f>
        <v>0.14621150558833795</v>
      </c>
      <c r="L10" s="30">
        <f>'Table 3a'!M10/'Table 5'!H10</f>
        <v>6.3162498465121342E-2</v>
      </c>
      <c r="M10" s="28">
        <f>SUM('Table 2'!I10,'Table 3a'!M10)/'Table 5'!H10</f>
        <v>0.20937400405345929</v>
      </c>
      <c r="N10" s="45"/>
      <c r="O10" s="30">
        <f>'Table 2'!L10/'Table 5'!K10</f>
        <v>8.3929084181768962E-2</v>
      </c>
      <c r="P10" s="30">
        <f>'Table 3a'!R10/'Table 5'!K10</f>
        <v>3.6342305830619162E-2</v>
      </c>
      <c r="Q10" s="27">
        <f>SUM('Table 2'!L10,'Table 3a'!R10)/'Table 5'!K10</f>
        <v>0.12027139001238812</v>
      </c>
    </row>
    <row r="11" spans="1:17" s="38" customFormat="1" ht="15" customHeight="1" x14ac:dyDescent="0.25">
      <c r="A11" s="25" t="s">
        <v>16</v>
      </c>
      <c r="B11" s="44" t="s">
        <v>17</v>
      </c>
      <c r="C11" s="67">
        <f>'Table 2'!C11/'Table 5'!$C11</f>
        <v>0.20343346827100531</v>
      </c>
      <c r="D11" s="30">
        <f>'Table 3a'!C11/'Table 5'!$C11</f>
        <v>0.1250477300787686</v>
      </c>
      <c r="E11" s="28">
        <f>SUM('Table 2'!$C11,'Table 3a'!$C11)/'Table 5'!$C11</f>
        <v>0.32848119834977391</v>
      </c>
      <c r="F11" s="45"/>
      <c r="G11" s="30">
        <f>'Table 2'!$F11/'Table 5'!$E11</f>
        <v>0.32872697990913946</v>
      </c>
      <c r="H11" s="30">
        <f>'Table 3a'!H11/'Table 5'!E11</f>
        <v>0.23406066820078991</v>
      </c>
      <c r="I11" s="28">
        <f>SUM('Table 2'!F11,'Table 3a'!H11)/'Table 5'!E11</f>
        <v>0.56278764810992943</v>
      </c>
      <c r="J11" s="45"/>
      <c r="K11" s="30">
        <f>'Table 2'!I11/'Table 5'!H11</f>
        <v>0.15287698208490288</v>
      </c>
      <c r="L11" s="30">
        <f>'Table 3a'!M11/'Table 5'!H11</f>
        <v>6.7097562147067094E-2</v>
      </c>
      <c r="M11" s="28">
        <f>SUM('Table 2'!I11,'Table 3a'!M11)/'Table 5'!H11</f>
        <v>0.21997454423196997</v>
      </c>
      <c r="N11" s="45"/>
      <c r="O11" s="30">
        <f>'Table 2'!L11/'Table 5'!K11</f>
        <v>7.162589335219427E-2</v>
      </c>
      <c r="P11" s="30">
        <f>'Table 3a'!R11/'Table 5'!K11</f>
        <v>2.5295369392841445E-2</v>
      </c>
      <c r="Q11" s="27">
        <f>SUM('Table 2'!L11,'Table 3a'!R11)/'Table 5'!K11</f>
        <v>9.6921262745035708E-2</v>
      </c>
    </row>
    <row r="12" spans="1:17" s="38" customFormat="1" ht="15" customHeight="1" x14ac:dyDescent="0.25">
      <c r="A12" s="25" t="s">
        <v>18</v>
      </c>
      <c r="B12" s="44" t="s">
        <v>19</v>
      </c>
      <c r="C12" s="67">
        <f>'Table 2'!C12/'Table 5'!$C12</f>
        <v>0.21660349270622417</v>
      </c>
      <c r="D12" s="30">
        <f>'Table 3a'!C12/'Table 5'!$C12</f>
        <v>0.10154044518736301</v>
      </c>
      <c r="E12" s="28">
        <f>SUM('Table 2'!$C12,'Table 3a'!$C12)/'Table 5'!$C12</f>
        <v>0.31814393789358719</v>
      </c>
      <c r="F12" s="45"/>
      <c r="G12" s="30">
        <f>'Table 2'!$F12/'Table 5'!$E12</f>
        <v>0.34384803551783588</v>
      </c>
      <c r="H12" s="30">
        <f>'Table 3a'!H12/'Table 5'!E12</f>
        <v>0.19675658365792953</v>
      </c>
      <c r="I12" s="28">
        <f>SUM('Table 2'!F12,'Table 3a'!H12)/'Table 5'!E12</f>
        <v>0.54060461917576541</v>
      </c>
      <c r="J12" s="45"/>
      <c r="K12" s="30">
        <f>'Table 2'!I12/'Table 5'!H12</f>
        <v>0.18451078597206089</v>
      </c>
      <c r="L12" s="30">
        <f>'Table 3a'!M12/'Table 5'!H12</f>
        <v>4.2434892048343352E-2</v>
      </c>
      <c r="M12" s="28">
        <f>SUM('Table 2'!I12,'Table 3a'!M12)/'Table 5'!H12</f>
        <v>0.22694567802040425</v>
      </c>
      <c r="N12" s="45"/>
      <c r="O12" s="30">
        <f>'Table 2'!L12/'Table 5'!K12</f>
        <v>6.3816561369330727E-2</v>
      </c>
      <c r="P12" s="30">
        <f>'Table 3a'!R12/'Table 5'!K12</f>
        <v>1.5276458356250876E-2</v>
      </c>
      <c r="Q12" s="27">
        <f>SUM('Table 2'!L12,'Table 3a'!R12)/'Table 5'!K12</f>
        <v>7.9093019725581609E-2</v>
      </c>
    </row>
    <row r="13" spans="1:17" s="38" customFormat="1" ht="15" customHeight="1" x14ac:dyDescent="0.25">
      <c r="A13" s="25" t="s">
        <v>20</v>
      </c>
      <c r="B13" s="44" t="s">
        <v>21</v>
      </c>
      <c r="C13" s="67">
        <f>'Table 2'!C13/'Table 5'!$C13</f>
        <v>0.16057591286214506</v>
      </c>
      <c r="D13" s="30">
        <f>'Table 3a'!C13/'Table 5'!$C13</f>
        <v>0.12861495023380684</v>
      </c>
      <c r="E13" s="28">
        <f>SUM('Table 2'!$C13,'Table 3a'!$C13)/'Table 5'!$C13</f>
        <v>0.28919086309595193</v>
      </c>
      <c r="F13" s="45"/>
      <c r="G13" s="30">
        <f>'Table 2'!$F13/'Table 5'!$E13</f>
        <v>0.32462097690818836</v>
      </c>
      <c r="H13" s="30">
        <f>'Table 3a'!H13/'Table 5'!E13</f>
        <v>0.29221618206181299</v>
      </c>
      <c r="I13" s="28">
        <f>SUM('Table 2'!F13,'Table 3a'!H13)/'Table 5'!E13</f>
        <v>0.61683715897000135</v>
      </c>
      <c r="J13" s="45"/>
      <c r="K13" s="30">
        <f>'Table 2'!I13/'Table 5'!H13</f>
        <v>0.13693228981382663</v>
      </c>
      <c r="L13" s="30">
        <f>'Table 3a'!M13/'Table 5'!H13</f>
        <v>7.820947949016252E-2</v>
      </c>
      <c r="M13" s="28">
        <f>SUM('Table 2'!I13,'Table 3a'!M13)/'Table 5'!H13</f>
        <v>0.21514176930398915</v>
      </c>
      <c r="N13" s="45"/>
      <c r="O13" s="30">
        <f>'Table 2'!L13/'Table 5'!K13</f>
        <v>5.3634661487804589E-2</v>
      </c>
      <c r="P13" s="30">
        <f>'Table 3a'!R13/'Table 5'!K13</f>
        <v>4.0196995722646227E-2</v>
      </c>
      <c r="Q13" s="27">
        <f>SUM('Table 2'!L13,'Table 3a'!R13)/'Table 5'!K13</f>
        <v>9.3831657210450822E-2</v>
      </c>
    </row>
    <row r="14" spans="1:17" s="38" customFormat="1" ht="15" customHeight="1" x14ac:dyDescent="0.25">
      <c r="A14" s="25" t="s">
        <v>22</v>
      </c>
      <c r="B14" s="44" t="s">
        <v>23</v>
      </c>
      <c r="C14" s="67">
        <f>'Table 2'!C14/'Table 5'!$C14</f>
        <v>0.11049288096057336</v>
      </c>
      <c r="D14" s="30">
        <f>'Table 3a'!C14/'Table 5'!$C14</f>
        <v>9.827668987616392E-2</v>
      </c>
      <c r="E14" s="28">
        <f>SUM('Table 2'!$C14,'Table 3a'!$C14)/'Table 5'!$C14</f>
        <v>0.20876957083673728</v>
      </c>
      <c r="F14" s="45"/>
      <c r="G14" s="30">
        <f>'Table 2'!$F14/'Table 5'!$E14</f>
        <v>0.22372322574520365</v>
      </c>
      <c r="H14" s="30">
        <f>'Table 3a'!H14/'Table 5'!E14</f>
        <v>0.2624872547581209</v>
      </c>
      <c r="I14" s="28">
        <f>SUM('Table 2'!F14,'Table 3a'!H14)/'Table 5'!E14</f>
        <v>0.48621048050332455</v>
      </c>
      <c r="J14" s="45"/>
      <c r="K14" s="30">
        <f>'Table 2'!I14/'Table 5'!H14</f>
        <v>0.11328380207707224</v>
      </c>
      <c r="L14" s="30">
        <f>'Table 3a'!M14/'Table 5'!H14</f>
        <v>6.7315381519597345E-2</v>
      </c>
      <c r="M14" s="28">
        <f>SUM('Table 2'!I14,'Table 3a'!M14)/'Table 5'!H14</f>
        <v>0.18059918359666957</v>
      </c>
      <c r="N14" s="45"/>
      <c r="O14" s="30">
        <f>'Table 2'!L14/'Table 5'!K14</f>
        <v>4.5769761350668028E-2</v>
      </c>
      <c r="P14" s="30">
        <f>'Table 3a'!R14/'Table 5'!K14</f>
        <v>2.2865596437374781E-2</v>
      </c>
      <c r="Q14" s="27">
        <f>SUM('Table 2'!L14,'Table 3a'!R14)/'Table 5'!K14</f>
        <v>6.8635357788042806E-2</v>
      </c>
    </row>
    <row r="15" spans="1:17" s="38" customFormat="1" ht="15" customHeight="1" x14ac:dyDescent="0.25">
      <c r="A15" s="25" t="s">
        <v>24</v>
      </c>
      <c r="B15" s="44" t="s">
        <v>25</v>
      </c>
      <c r="C15" s="67">
        <f>'Table 2'!C15/'Table 5'!$C15</f>
        <v>0.11543326124575531</v>
      </c>
      <c r="D15" s="30">
        <f>'Table 3a'!C15/'Table 5'!$C15</f>
        <v>8.2686500995628173E-2</v>
      </c>
      <c r="E15" s="28">
        <f>SUM('Table 2'!$C15,'Table 3a'!$C15)/'Table 5'!$C15</f>
        <v>0.19811976224138347</v>
      </c>
      <c r="F15" s="45"/>
      <c r="G15" s="30">
        <f>'Table 2'!$F15/'Table 5'!$E15</f>
        <v>0.19478113063973396</v>
      </c>
      <c r="H15" s="30">
        <f>'Table 3a'!H15/'Table 5'!E15</f>
        <v>0.18189454543657754</v>
      </c>
      <c r="I15" s="28">
        <f>SUM('Table 2'!F15,'Table 3a'!H15)/'Table 5'!E15</f>
        <v>0.37667567607631153</v>
      </c>
      <c r="J15" s="45"/>
      <c r="K15" s="30">
        <f>'Table 2'!I15/'Table 5'!H15</f>
        <v>0.12377647918188459</v>
      </c>
      <c r="L15" s="30">
        <f>'Table 3a'!M15/'Table 5'!H15</f>
        <v>3.3455076698319944E-2</v>
      </c>
      <c r="M15" s="28">
        <f>SUM('Table 2'!I15,'Table 3a'!M15)/'Table 5'!H15</f>
        <v>0.15723155588020452</v>
      </c>
      <c r="N15" s="45"/>
      <c r="O15" s="30">
        <f>'Table 2'!L15/'Table 5'!K15</f>
        <v>3.9982929236350058E-2</v>
      </c>
      <c r="P15" s="30">
        <f>'Table 3a'!R15/'Table 5'!K15</f>
        <v>1.7399731491113422E-2</v>
      </c>
      <c r="Q15" s="27">
        <f>SUM('Table 2'!L15,'Table 3a'!R15)/'Table 5'!K15</f>
        <v>5.738266072746348E-2</v>
      </c>
    </row>
    <row r="16" spans="1:17" s="38" customFormat="1" ht="15" customHeight="1" x14ac:dyDescent="0.25">
      <c r="A16" s="25" t="s">
        <v>26</v>
      </c>
      <c r="B16" s="44" t="s">
        <v>27</v>
      </c>
      <c r="C16" s="67">
        <f>'Table 2'!C16/'Table 5'!$C16</f>
        <v>0.12181762417557068</v>
      </c>
      <c r="D16" s="30">
        <f>'Table 3a'!C16/'Table 5'!$C16</f>
        <v>9.9096666631714708E-2</v>
      </c>
      <c r="E16" s="28">
        <f>SUM('Table 2'!$C16,'Table 3a'!$C16)/'Table 5'!$C16</f>
        <v>0.22091429080728539</v>
      </c>
      <c r="F16" s="45"/>
      <c r="G16" s="30">
        <f>'Table 2'!$F16/'Table 5'!$E16</f>
        <v>0.22257906358913157</v>
      </c>
      <c r="H16" s="30">
        <f>'Table 3a'!H16/'Table 5'!E16</f>
        <v>0.23239241232787683</v>
      </c>
      <c r="I16" s="28">
        <f>SUM('Table 2'!F16,'Table 3a'!H16)/'Table 5'!E16</f>
        <v>0.45497147591700843</v>
      </c>
      <c r="J16" s="45"/>
      <c r="K16" s="30">
        <f>'Table 2'!I16/'Table 5'!H16</f>
        <v>0.1042381153949153</v>
      </c>
      <c r="L16" s="30">
        <f>'Table 3a'!M16/'Table 5'!H16</f>
        <v>3.6407536347065887E-2</v>
      </c>
      <c r="M16" s="28">
        <f>SUM('Table 2'!I16,'Table 3a'!M16)/'Table 5'!H16</f>
        <v>0.14064565174198118</v>
      </c>
      <c r="N16" s="45"/>
      <c r="O16" s="30">
        <f>'Table 2'!L16/'Table 5'!K16</f>
        <v>3.81815945707226E-2</v>
      </c>
      <c r="P16" s="30">
        <f>'Table 3a'!R16/'Table 5'!K16</f>
        <v>2.2480368809233646E-2</v>
      </c>
      <c r="Q16" s="27">
        <f>SUM('Table 2'!L16,'Table 3a'!R16)/'Table 5'!K16</f>
        <v>6.0661963379956246E-2</v>
      </c>
    </row>
    <row r="17" spans="1:17" s="38" customFormat="1" ht="15" customHeight="1" x14ac:dyDescent="0.25">
      <c r="A17" s="25" t="s">
        <v>28</v>
      </c>
      <c r="B17" s="44" t="s">
        <v>29</v>
      </c>
      <c r="C17" s="67">
        <f>'Table 2'!C17/'Table 5'!$C17</f>
        <v>0.24119693423678179</v>
      </c>
      <c r="D17" s="30">
        <f>'Table 3a'!C17/'Table 5'!$C17</f>
        <v>0.1095521328074647</v>
      </c>
      <c r="E17" s="28">
        <f>SUM('Table 2'!$C17,'Table 3a'!$C17)/'Table 5'!$C17</f>
        <v>0.35074906704424647</v>
      </c>
      <c r="F17" s="45"/>
      <c r="G17" s="30">
        <f>'Table 2'!$F17/'Table 5'!$E17</f>
        <v>0.38992501785479039</v>
      </c>
      <c r="H17" s="30">
        <f>'Table 3a'!H17/'Table 5'!E17</f>
        <v>0.22214134359251461</v>
      </c>
      <c r="I17" s="28">
        <f>SUM('Table 2'!F17,'Table 3a'!H17)/'Table 5'!E17</f>
        <v>0.61206636144730497</v>
      </c>
      <c r="J17" s="45"/>
      <c r="K17" s="30">
        <f>'Table 2'!I17/'Table 5'!H17</f>
        <v>0.19066917426526259</v>
      </c>
      <c r="L17" s="30">
        <f>'Table 3a'!M17/'Table 5'!H17</f>
        <v>5.1653557638613415E-2</v>
      </c>
      <c r="M17" s="28">
        <f>SUM('Table 2'!I17,'Table 3a'!M17)/'Table 5'!H17</f>
        <v>0.24232273190387599</v>
      </c>
      <c r="N17" s="45"/>
      <c r="O17" s="30">
        <f>'Table 2'!L17/'Table 5'!K17</f>
        <v>9.2930128642081583E-2</v>
      </c>
      <c r="P17" s="30">
        <f>'Table 3a'!R17/'Table 5'!K17</f>
        <v>1.5572793062271075E-2</v>
      </c>
      <c r="Q17" s="27">
        <f>SUM('Table 2'!L17,'Table 3a'!R17)/'Table 5'!K17</f>
        <v>0.10850292170435266</v>
      </c>
    </row>
    <row r="18" spans="1:17" s="38" customFormat="1" ht="15" customHeight="1" x14ac:dyDescent="0.25">
      <c r="A18" s="25" t="s">
        <v>30</v>
      </c>
      <c r="B18" s="44" t="s">
        <v>31</v>
      </c>
      <c r="C18" s="67">
        <f>'Table 2'!C18/'Table 5'!$C18</f>
        <v>0.21243264966000122</v>
      </c>
      <c r="D18" s="30">
        <f>'Table 3a'!C18/'Table 5'!$C18</f>
        <v>0.11774536157306066</v>
      </c>
      <c r="E18" s="28">
        <f>SUM('Table 2'!$C18,'Table 3a'!$C18)/'Table 5'!$C18</f>
        <v>0.3301780112330619</v>
      </c>
      <c r="F18" s="45"/>
      <c r="G18" s="30">
        <f>'Table 2'!$F18/'Table 5'!$E18</f>
        <v>0.34845147514883934</v>
      </c>
      <c r="H18" s="30">
        <f>'Table 3a'!H18/'Table 5'!E18</f>
        <v>0.24237799198303159</v>
      </c>
      <c r="I18" s="28">
        <f>SUM('Table 2'!F18,'Table 3a'!H18)/'Table 5'!E18</f>
        <v>0.5908294671318709</v>
      </c>
      <c r="J18" s="45"/>
      <c r="K18" s="30">
        <f>'Table 2'!I18/'Table 5'!H18</f>
        <v>0.15351235783630046</v>
      </c>
      <c r="L18" s="30">
        <f>'Table 3a'!M18/'Table 5'!H18</f>
        <v>3.8393338564949656E-2</v>
      </c>
      <c r="M18" s="28">
        <f>SUM('Table 2'!I18,'Table 3a'!M18)/'Table 5'!H18</f>
        <v>0.1919056964012501</v>
      </c>
      <c r="N18" s="45"/>
      <c r="O18" s="30">
        <f>'Table 2'!L18/'Table 5'!K18</f>
        <v>7.6030972603290475E-2</v>
      </c>
      <c r="P18" s="30">
        <f>'Table 3a'!R18/'Table 5'!K18</f>
        <v>1.8082835358606209E-2</v>
      </c>
      <c r="Q18" s="27">
        <f>SUM('Table 2'!L18,'Table 3a'!R18)/'Table 5'!K18</f>
        <v>9.4113807961896681E-2</v>
      </c>
    </row>
    <row r="19" spans="1:17" s="38" customFormat="1" ht="15" customHeight="1" x14ac:dyDescent="0.25">
      <c r="A19" s="25" t="s">
        <v>32</v>
      </c>
      <c r="B19" s="44" t="s">
        <v>33</v>
      </c>
      <c r="C19" s="67">
        <f>'Table 2'!C19/'Table 5'!$C19</f>
        <v>8.8063808271268362E-2</v>
      </c>
      <c r="D19" s="30">
        <f>'Table 3a'!C19/'Table 5'!$C19</f>
        <v>0.11882644302173917</v>
      </c>
      <c r="E19" s="28">
        <f>SUM('Table 2'!$C19,'Table 3a'!$C19)/'Table 5'!$C19</f>
        <v>0.20689025129300753</v>
      </c>
      <c r="F19" s="45"/>
      <c r="G19" s="30">
        <f>'Table 2'!$F19/'Table 5'!$E19</f>
        <v>0.14888201767542747</v>
      </c>
      <c r="H19" s="30">
        <f>'Table 3a'!H19/'Table 5'!E19</f>
        <v>0.28134619378360293</v>
      </c>
      <c r="I19" s="28">
        <f>SUM('Table 2'!F19,'Table 3a'!H19)/'Table 5'!E19</f>
        <v>0.4302282114590304</v>
      </c>
      <c r="J19" s="45"/>
      <c r="K19" s="30">
        <f>'Table 2'!I19/'Table 5'!H19</f>
        <v>5.8602718542870462E-2</v>
      </c>
      <c r="L19" s="30">
        <f>'Table 3a'!M19/'Table 5'!H19</f>
        <v>2.338442651494136E-2</v>
      </c>
      <c r="M19" s="28">
        <f>SUM('Table 2'!I19,'Table 3a'!M19)/'Table 5'!H19</f>
        <v>8.1987145057811822E-2</v>
      </c>
      <c r="N19" s="45"/>
      <c r="O19" s="30">
        <f>'Table 2'!L19/'Table 5'!K19</f>
        <v>3.8942922114155773E-2</v>
      </c>
      <c r="P19" s="30">
        <f>'Table 3a'!R19/'Table 5'!K19</f>
        <v>4.5569908860182279E-3</v>
      </c>
      <c r="Q19" s="27">
        <f>SUM('Table 2'!L19,'Table 3a'!R19)/'Table 5'!K19</f>
        <v>4.3499913000174001E-2</v>
      </c>
    </row>
    <row r="20" spans="1:17" s="38" customFormat="1" ht="15" customHeight="1" x14ac:dyDescent="0.25">
      <c r="A20" s="25" t="s">
        <v>34</v>
      </c>
      <c r="B20" s="44" t="s">
        <v>35</v>
      </c>
      <c r="C20" s="67">
        <f>'Table 2'!C20/'Table 5'!$C20</f>
        <v>0.12597484788381766</v>
      </c>
      <c r="D20" s="30">
        <f>'Table 3a'!C20/'Table 5'!$C20</f>
        <v>0.11367836808774175</v>
      </c>
      <c r="E20" s="28">
        <f>SUM('Table 2'!$C20,'Table 3a'!$C20)/'Table 5'!$C20</f>
        <v>0.23965321597155939</v>
      </c>
      <c r="F20" s="45"/>
      <c r="G20" s="30">
        <f>'Table 2'!$F20/'Table 5'!$E20</f>
        <v>0.24850575123453481</v>
      </c>
      <c r="H20" s="30">
        <f>'Table 3a'!H20/'Table 5'!E20</f>
        <v>0.27847412093377888</v>
      </c>
      <c r="I20" s="28">
        <f>SUM('Table 2'!F20,'Table 3a'!H20)/'Table 5'!E20</f>
        <v>0.52697987216831366</v>
      </c>
      <c r="J20" s="45"/>
      <c r="K20" s="30">
        <f>'Table 2'!I20/'Table 5'!H20</f>
        <v>9.6901193945449562E-2</v>
      </c>
      <c r="L20" s="30">
        <f>'Table 3a'!M20/'Table 5'!H20</f>
        <v>6.5089683901280684E-2</v>
      </c>
      <c r="M20" s="28">
        <f>SUM('Table 2'!I20,'Table 3a'!M20)/'Table 5'!H20</f>
        <v>0.16199087784673025</v>
      </c>
      <c r="N20" s="45"/>
      <c r="O20" s="30">
        <f>'Table 2'!L20/'Table 5'!K20</f>
        <v>3.9520151720036131E-2</v>
      </c>
      <c r="P20" s="30">
        <f>'Table 3a'!R20/'Table 5'!K20</f>
        <v>6.8532119872294819E-3</v>
      </c>
      <c r="Q20" s="27">
        <f>SUM('Table 2'!L20,'Table 3a'!R20)/'Table 5'!K20</f>
        <v>4.6373363707265615E-2</v>
      </c>
    </row>
    <row r="21" spans="1:17" s="38" customFormat="1" ht="15" customHeight="1" x14ac:dyDescent="0.25">
      <c r="A21" s="25" t="s">
        <v>36</v>
      </c>
      <c r="B21" s="44" t="s">
        <v>37</v>
      </c>
      <c r="C21" s="67">
        <f>'Table 2'!C21/'Table 5'!$C21</f>
        <v>0.20609336929877034</v>
      </c>
      <c r="D21" s="30">
        <f>'Table 3a'!C21/'Table 5'!$C21</f>
        <v>0.17057787087874415</v>
      </c>
      <c r="E21" s="28">
        <f>SUM('Table 2'!$C21,'Table 3a'!$C21)/'Table 5'!$C21</f>
        <v>0.37667124017751447</v>
      </c>
      <c r="F21" s="45"/>
      <c r="G21" s="30">
        <f>'Table 2'!$F21/'Table 5'!$E21</f>
        <v>0.33773796192609185</v>
      </c>
      <c r="H21" s="30">
        <f>'Table 3a'!H21/'Table 5'!E21</f>
        <v>0.27055881585262148</v>
      </c>
      <c r="I21" s="28">
        <f>SUM('Table 2'!F21,'Table 3a'!H21)/'Table 5'!E21</f>
        <v>0.60829677777871327</v>
      </c>
      <c r="J21" s="45"/>
      <c r="K21" s="30">
        <f>'Table 2'!I21/'Table 5'!H21</f>
        <v>0.14129078994080002</v>
      </c>
      <c r="L21" s="30">
        <f>'Table 3a'!M21/'Table 5'!H21</f>
        <v>0.12195964422440345</v>
      </c>
      <c r="M21" s="28">
        <f>SUM('Table 2'!I21,'Table 3a'!M21)/'Table 5'!H21</f>
        <v>0.26325043416520344</v>
      </c>
      <c r="N21" s="45"/>
      <c r="O21" s="30">
        <f>'Table 2'!L21/'Table 5'!K21</f>
        <v>5.4880355622812828E-2</v>
      </c>
      <c r="P21" s="30">
        <f>'Table 3a'!R21/'Table 5'!K21</f>
        <v>5.4998581291970113E-2</v>
      </c>
      <c r="Q21" s="27">
        <f>SUM('Table 2'!L21,'Table 3a'!R21)/'Table 5'!K21</f>
        <v>0.10987893691478294</v>
      </c>
    </row>
    <row r="22" spans="1:17" s="38" customFormat="1" ht="15" customHeight="1" x14ac:dyDescent="0.25">
      <c r="A22" s="25" t="s">
        <v>38</v>
      </c>
      <c r="B22" s="44" t="s">
        <v>39</v>
      </c>
      <c r="C22" s="67">
        <f>'Table 2'!C22/'Table 5'!$C22</f>
        <v>0.1667838930265938</v>
      </c>
      <c r="D22" s="30">
        <f>'Table 3a'!C22/'Table 5'!$C22</f>
        <v>0.11366890362705274</v>
      </c>
      <c r="E22" s="28">
        <f>SUM('Table 2'!$C22,'Table 3a'!$C22)/'Table 5'!$C22</f>
        <v>0.28045279665364653</v>
      </c>
      <c r="F22" s="45"/>
      <c r="G22" s="30">
        <f>'Table 2'!$F22/'Table 5'!$E22</f>
        <v>0.29002697306681302</v>
      </c>
      <c r="H22" s="30">
        <f>'Table 3a'!H22/'Table 5'!E22</f>
        <v>0.24627348213970809</v>
      </c>
      <c r="I22" s="28">
        <f>SUM('Table 2'!F22,'Table 3a'!H22)/'Table 5'!E22</f>
        <v>0.53630045520652114</v>
      </c>
      <c r="J22" s="45"/>
      <c r="K22" s="30">
        <f>'Table 2'!I22/'Table 5'!H22</f>
        <v>0.13742991595455431</v>
      </c>
      <c r="L22" s="30">
        <f>'Table 3a'!M22/'Table 5'!H22</f>
        <v>5.088455338186279E-2</v>
      </c>
      <c r="M22" s="28">
        <f>SUM('Table 2'!I22,'Table 3a'!M22)/'Table 5'!H22</f>
        <v>0.1883144693364171</v>
      </c>
      <c r="N22" s="45"/>
      <c r="O22" s="30">
        <f>'Table 2'!L22/'Table 5'!K22</f>
        <v>4.9001527348546764E-2</v>
      </c>
      <c r="P22" s="30">
        <f>'Table 3a'!R22/'Table 5'!K22</f>
        <v>1.2301183065903831E-2</v>
      </c>
      <c r="Q22" s="27">
        <f>SUM('Table 2'!L22,'Table 3a'!R22)/'Table 5'!K22</f>
        <v>6.1302710414450595E-2</v>
      </c>
    </row>
    <row r="23" spans="1:17" s="38" customFormat="1" ht="15" customHeight="1" x14ac:dyDescent="0.25">
      <c r="A23" s="25" t="s">
        <v>40</v>
      </c>
      <c r="B23" s="44" t="s">
        <v>41</v>
      </c>
      <c r="C23" s="67">
        <f>'Table 2'!C23/'Table 5'!$C23</f>
        <v>0.146116869389392</v>
      </c>
      <c r="D23" s="30">
        <f>'Table 3a'!C23/'Table 5'!$C23</f>
        <v>0.13755390091800487</v>
      </c>
      <c r="E23" s="28">
        <f>SUM('Table 2'!$C23,'Table 3a'!$C23)/'Table 5'!$C23</f>
        <v>0.28367077030739685</v>
      </c>
      <c r="F23" s="45"/>
      <c r="G23" s="30">
        <f>'Table 2'!$F23/'Table 5'!$E23</f>
        <v>0.24783754764948338</v>
      </c>
      <c r="H23" s="30">
        <f>'Table 3a'!H23/'Table 5'!E23</f>
        <v>0.28161645404663266</v>
      </c>
      <c r="I23" s="28">
        <f>SUM('Table 2'!F23,'Table 3a'!H23)/'Table 5'!E23</f>
        <v>0.52945400169611601</v>
      </c>
      <c r="J23" s="45"/>
      <c r="K23" s="30">
        <f>'Table 2'!I23/'Table 5'!H23</f>
        <v>0.10852010344454785</v>
      </c>
      <c r="L23" s="30">
        <f>'Table 3a'!M23/'Table 5'!H23</f>
        <v>7.168013874977619E-2</v>
      </c>
      <c r="M23" s="28">
        <f>SUM('Table 2'!I23,'Table 3a'!M23)/'Table 5'!H23</f>
        <v>0.18020024219432404</v>
      </c>
      <c r="N23" s="45"/>
      <c r="O23" s="30">
        <f>'Table 2'!L23/'Table 5'!K23</f>
        <v>5.6215830249662695E-2</v>
      </c>
      <c r="P23" s="30">
        <f>'Table 3a'!R23/'Table 5'!K23</f>
        <v>2.3725872939116634E-2</v>
      </c>
      <c r="Q23" s="27">
        <f>SUM('Table 2'!L23,'Table 3a'!R23)/'Table 5'!K23</f>
        <v>7.9941703188779328E-2</v>
      </c>
    </row>
    <row r="24" spans="1:17" s="38" customFormat="1" ht="15" customHeight="1" x14ac:dyDescent="0.25">
      <c r="A24" s="25" t="s">
        <v>42</v>
      </c>
      <c r="B24" s="44" t="s">
        <v>43</v>
      </c>
      <c r="C24" s="67">
        <f>'Table 2'!C24/'Table 5'!$C24</f>
        <v>0.15230756910027204</v>
      </c>
      <c r="D24" s="30">
        <f>'Table 3a'!C24/'Table 5'!$C24</f>
        <v>0.1094129699039566</v>
      </c>
      <c r="E24" s="28">
        <f>SUM('Table 2'!$C24,'Table 3a'!$C24)/'Table 5'!$C24</f>
        <v>0.26172053900422865</v>
      </c>
      <c r="F24" s="45"/>
      <c r="G24" s="30">
        <f>'Table 2'!$F24/'Table 5'!$E24</f>
        <v>0.27113039860912974</v>
      </c>
      <c r="H24" s="30">
        <f>'Table 3a'!H24/'Table 5'!E24</f>
        <v>0.23887269874500636</v>
      </c>
      <c r="I24" s="28">
        <f>SUM('Table 2'!F24,'Table 3a'!H24)/'Table 5'!E24</f>
        <v>0.51000309735413607</v>
      </c>
      <c r="J24" s="45"/>
      <c r="K24" s="30">
        <f>'Table 2'!I24/'Table 5'!H24</f>
        <v>0.10852614035578541</v>
      </c>
      <c r="L24" s="30">
        <f>'Table 3a'!M24/'Table 5'!H24</f>
        <v>5.0026577993421445E-2</v>
      </c>
      <c r="M24" s="28">
        <f>SUM('Table 2'!I24,'Table 3a'!M24)/'Table 5'!H24</f>
        <v>0.15855271834920687</v>
      </c>
      <c r="N24" s="45"/>
      <c r="O24" s="30">
        <f>'Table 2'!L24/'Table 5'!K24</f>
        <v>5.7516881808318168E-2</v>
      </c>
      <c r="P24" s="30">
        <f>'Table 3a'!R24/'Table 5'!K24</f>
        <v>1.7644720425184102E-2</v>
      </c>
      <c r="Q24" s="27">
        <f>SUM('Table 2'!L24,'Table 3a'!R24)/'Table 5'!K24</f>
        <v>7.5161602233502267E-2</v>
      </c>
    </row>
    <row r="25" spans="1:17" s="38" customFormat="1" ht="15" customHeight="1" x14ac:dyDescent="0.25">
      <c r="A25" s="25" t="s">
        <v>44</v>
      </c>
      <c r="B25" s="44" t="s">
        <v>45</v>
      </c>
      <c r="C25" s="67">
        <f>'Table 2'!C25/'Table 5'!$C25</f>
        <v>0.16750521536384833</v>
      </c>
      <c r="D25" s="30">
        <f>'Table 3a'!C25/'Table 5'!$C25</f>
        <v>0.13914320722084936</v>
      </c>
      <c r="E25" s="28">
        <f>SUM('Table 2'!$C25,'Table 3a'!$C25)/'Table 5'!$C25</f>
        <v>0.30664842258469771</v>
      </c>
      <c r="F25" s="45"/>
      <c r="G25" s="30">
        <f>'Table 2'!$F25/'Table 5'!$E25</f>
        <v>0.29794875898409984</v>
      </c>
      <c r="H25" s="30">
        <f>'Table 3a'!H25/'Table 5'!E25</f>
        <v>0.27899540743442047</v>
      </c>
      <c r="I25" s="28">
        <f>SUM('Table 2'!F25,'Table 3a'!H25)/'Table 5'!E25</f>
        <v>0.57694416641852031</v>
      </c>
      <c r="J25" s="45"/>
      <c r="K25" s="30">
        <f>'Table 2'!I25/'Table 5'!H25</f>
        <v>0.10674651668136133</v>
      </c>
      <c r="L25" s="30">
        <f>'Table 3a'!M25/'Table 5'!H25</f>
        <v>5.905543122343096E-2</v>
      </c>
      <c r="M25" s="28">
        <f>SUM('Table 2'!I25,'Table 3a'!M25)/'Table 5'!H25</f>
        <v>0.16580194790479227</v>
      </c>
      <c r="N25" s="45"/>
      <c r="O25" s="30">
        <f>'Table 2'!L25/'Table 5'!K25</f>
        <v>4.5342385373004813E-2</v>
      </c>
      <c r="P25" s="30">
        <f>'Table 3a'!R25/'Table 5'!K25</f>
        <v>2.4872084511187945E-2</v>
      </c>
      <c r="Q25" s="27">
        <f>SUM('Table 2'!L25,'Table 3a'!R25)/'Table 5'!K25</f>
        <v>7.0214469884192762E-2</v>
      </c>
    </row>
    <row r="26" spans="1:17" s="38" customFormat="1" ht="15" customHeight="1" x14ac:dyDescent="0.25">
      <c r="A26" s="25" t="s">
        <v>46</v>
      </c>
      <c r="B26" s="44" t="s">
        <v>47</v>
      </c>
      <c r="C26" s="67">
        <f>'Table 2'!C26/'Table 5'!$C26</f>
        <v>0.23155058272135665</v>
      </c>
      <c r="D26" s="30">
        <f>'Table 3a'!C26/'Table 5'!$C26</f>
        <v>0.1229322262214205</v>
      </c>
      <c r="E26" s="28">
        <f>SUM('Table 2'!$C26,'Table 3a'!$C26)/'Table 5'!$C26</f>
        <v>0.35448280894277717</v>
      </c>
      <c r="F26" s="45"/>
      <c r="G26" s="30">
        <f>'Table 2'!$F26/'Table 5'!$E26</f>
        <v>0.36015236785119942</v>
      </c>
      <c r="H26" s="30">
        <f>'Table 3a'!H26/'Table 5'!E26</f>
        <v>0.22638750047359937</v>
      </c>
      <c r="I26" s="28">
        <f>SUM('Table 2'!F26,'Table 3a'!H26)/'Table 5'!E26</f>
        <v>0.58653986832479887</v>
      </c>
      <c r="J26" s="45"/>
      <c r="K26" s="30">
        <f>'Table 2'!I26/'Table 5'!H26</f>
        <v>0.18872488132893656</v>
      </c>
      <c r="L26" s="30">
        <f>'Table 3a'!M26/'Table 5'!H26</f>
        <v>5.2581168496319025E-2</v>
      </c>
      <c r="M26" s="28">
        <f>SUM('Table 2'!I26,'Table 3a'!M26)/'Table 5'!H26</f>
        <v>0.24130604982525558</v>
      </c>
      <c r="N26" s="45"/>
      <c r="O26" s="30">
        <f>'Table 2'!L26/'Table 5'!K26</f>
        <v>6.8696321431296614E-2</v>
      </c>
      <c r="P26" s="30">
        <f>'Table 3a'!R26/'Table 5'!K26</f>
        <v>2.9631841677131152E-2</v>
      </c>
      <c r="Q26" s="27">
        <f>SUM('Table 2'!L26,'Table 3a'!R26)/'Table 5'!K26</f>
        <v>9.8328163108427763E-2</v>
      </c>
    </row>
    <row r="27" spans="1:17" s="38" customFormat="1" ht="15" customHeight="1" x14ac:dyDescent="0.25">
      <c r="A27" s="25" t="s">
        <v>48</v>
      </c>
      <c r="B27" s="44" t="s">
        <v>49</v>
      </c>
      <c r="C27" s="67">
        <f>'Table 2'!C27/'Table 5'!$C27</f>
        <v>5.072466471565653E-2</v>
      </c>
      <c r="D27" s="30">
        <f>'Table 3a'!C27/'Table 5'!$C27</f>
        <v>8.7113970650284006E-2</v>
      </c>
      <c r="E27" s="28">
        <f>SUM('Table 2'!$C27,'Table 3a'!$C27)/'Table 5'!$C27</f>
        <v>0.13783863536594054</v>
      </c>
      <c r="F27" s="45"/>
      <c r="G27" s="30">
        <f>'Table 2'!$F27/'Table 5'!$E27</f>
        <v>0.10267364725255947</v>
      </c>
      <c r="H27" s="30">
        <f>'Table 3a'!H27/'Table 5'!E27</f>
        <v>0.25591387158414763</v>
      </c>
      <c r="I27" s="28">
        <f>SUM('Table 2'!F27,'Table 3a'!H27)/'Table 5'!E27</f>
        <v>0.35858751883670709</v>
      </c>
      <c r="J27" s="45"/>
      <c r="K27" s="30">
        <f>'Table 2'!I27/'Table 5'!H27</f>
        <v>5.2346418760942211E-2</v>
      </c>
      <c r="L27" s="30">
        <f>'Table 3a'!M27/'Table 5'!H27</f>
        <v>4.2021804502893764E-2</v>
      </c>
      <c r="M27" s="28">
        <f>SUM('Table 2'!I27,'Table 3a'!M27)/'Table 5'!H27</f>
        <v>9.4368223263835968E-2</v>
      </c>
      <c r="N27" s="45"/>
      <c r="O27" s="30">
        <f>'Table 2'!L27/'Table 5'!K27</f>
        <v>1.8651951995854208E-2</v>
      </c>
      <c r="P27" s="30">
        <f>'Table 3a'!R27/'Table 5'!K27</f>
        <v>8.2280215620079717E-3</v>
      </c>
      <c r="Q27" s="27">
        <f>SUM('Table 2'!L27,'Table 3a'!R27)/'Table 5'!K27</f>
        <v>2.6879973557862182E-2</v>
      </c>
    </row>
    <row r="28" spans="1:17" s="38" customFormat="1" ht="15" customHeight="1" x14ac:dyDescent="0.25">
      <c r="A28" s="25" t="s">
        <v>50</v>
      </c>
      <c r="B28" s="44" t="s">
        <v>51</v>
      </c>
      <c r="C28" s="67">
        <f>'Table 2'!C28/'Table 5'!$C28</f>
        <v>0.15086842877870404</v>
      </c>
      <c r="D28" s="30">
        <f>'Table 3a'!C28/'Table 5'!$C28</f>
        <v>9.0790812331761908E-2</v>
      </c>
      <c r="E28" s="28">
        <f>SUM('Table 2'!$C28,'Table 3a'!$C28)/'Table 5'!$C28</f>
        <v>0.24165924111046594</v>
      </c>
      <c r="F28" s="45"/>
      <c r="G28" s="30">
        <f>'Table 2'!$F28/'Table 5'!$E28</f>
        <v>0.31885131434830227</v>
      </c>
      <c r="H28" s="30">
        <f>'Table 3a'!H28/'Table 5'!E28</f>
        <v>0.24526286966046001</v>
      </c>
      <c r="I28" s="28">
        <f>SUM('Table 2'!F28,'Table 3a'!H28)/'Table 5'!E28</f>
        <v>0.56411418400876234</v>
      </c>
      <c r="J28" s="45"/>
      <c r="K28" s="30">
        <f>'Table 2'!I28/'Table 5'!H28</f>
        <v>0.15831803194460126</v>
      </c>
      <c r="L28" s="30">
        <f>'Table 3a'!M28/'Table 5'!H28</f>
        <v>4.6816565966730748E-2</v>
      </c>
      <c r="M28" s="28">
        <f>SUM('Table 2'!I28,'Table 3a'!M28)/'Table 5'!H28</f>
        <v>0.20513459791133201</v>
      </c>
      <c r="N28" s="45"/>
      <c r="O28" s="30">
        <f>'Table 2'!L28/'Table 5'!K28</f>
        <v>3.8478949751018558E-2</v>
      </c>
      <c r="P28" s="30">
        <f>'Table 3a'!R28/'Table 5'!K28</f>
        <v>1.6975126516391204E-2</v>
      </c>
      <c r="Q28" s="27">
        <f>SUM('Table 2'!L28,'Table 3a'!R28)/'Table 5'!K28</f>
        <v>5.5454076267409766E-2</v>
      </c>
    </row>
    <row r="29" spans="1:17" s="38" customFormat="1" ht="15" customHeight="1" x14ac:dyDescent="0.25">
      <c r="A29" s="25" t="s">
        <v>52</v>
      </c>
      <c r="B29" s="44" t="s">
        <v>53</v>
      </c>
      <c r="C29" s="67">
        <f>'Table 2'!C29/'Table 5'!$C29</f>
        <v>0.11519365984224182</v>
      </c>
      <c r="D29" s="30">
        <f>'Table 3a'!C29/'Table 5'!$C29</f>
        <v>0.12995995565381968</v>
      </c>
      <c r="E29" s="28">
        <f>SUM('Table 2'!$C29,'Table 3a'!$C29)/'Table 5'!$C29</f>
        <v>0.24515361549606149</v>
      </c>
      <c r="F29" s="45"/>
      <c r="G29" s="30">
        <f>'Table 2'!$F29/'Table 5'!$E29</f>
        <v>0.20220756082623462</v>
      </c>
      <c r="H29" s="30">
        <f>'Table 3a'!H29/'Table 5'!E29</f>
        <v>0.28973331106285843</v>
      </c>
      <c r="I29" s="28">
        <f>SUM('Table 2'!F29,'Table 3a'!H29)/'Table 5'!E29</f>
        <v>0.49194087188909302</v>
      </c>
      <c r="J29" s="45"/>
      <c r="K29" s="30">
        <f>'Table 2'!I29/'Table 5'!H29</f>
        <v>0.10942547594127465</v>
      </c>
      <c r="L29" s="30">
        <f>'Table 3a'!M29/'Table 5'!H29</f>
        <v>7.3669768889140341E-2</v>
      </c>
      <c r="M29" s="28">
        <f>SUM('Table 2'!I29,'Table 3a'!M29)/'Table 5'!H29</f>
        <v>0.18309524483041498</v>
      </c>
      <c r="N29" s="45"/>
      <c r="O29" s="30">
        <f>'Table 2'!L29/'Table 5'!K29</f>
        <v>3.9656050527273716E-2</v>
      </c>
      <c r="P29" s="30">
        <f>'Table 3a'!R29/'Table 5'!K29</f>
        <v>3.3024733648568644E-2</v>
      </c>
      <c r="Q29" s="27">
        <f>SUM('Table 2'!L29,'Table 3a'!R29)/'Table 5'!K29</f>
        <v>7.2680784175842353E-2</v>
      </c>
    </row>
    <row r="30" spans="1:17" s="38" customFormat="1" ht="15" customHeight="1" x14ac:dyDescent="0.25">
      <c r="A30" s="25" t="s">
        <v>54</v>
      </c>
      <c r="B30" s="44" t="s">
        <v>55</v>
      </c>
      <c r="C30" s="67">
        <f>'Table 2'!C30/'Table 5'!$C30</f>
        <v>0.14522293054470359</v>
      </c>
      <c r="D30" s="30">
        <f>'Table 3a'!C30/'Table 5'!$C30</f>
        <v>0.11973179847896397</v>
      </c>
      <c r="E30" s="28">
        <f>SUM('Table 2'!$C30,'Table 3a'!$C30)/'Table 5'!$C30</f>
        <v>0.26495472902366757</v>
      </c>
      <c r="F30" s="45"/>
      <c r="G30" s="30">
        <f>'Table 2'!$F30/'Table 5'!$E30</f>
        <v>0.25401924161374811</v>
      </c>
      <c r="H30" s="30">
        <f>'Table 3a'!H30/'Table 5'!E30</f>
        <v>0.26784149995020551</v>
      </c>
      <c r="I30" s="28">
        <f>SUM('Table 2'!F30,'Table 3a'!H30)/'Table 5'!E30</f>
        <v>0.52186074156395357</v>
      </c>
      <c r="J30" s="45"/>
      <c r="K30" s="30">
        <f>'Table 2'!I30/'Table 5'!H30</f>
        <v>0.10781220837785566</v>
      </c>
      <c r="L30" s="30">
        <f>'Table 3a'!M30/'Table 5'!H30</f>
        <v>5.8151799334223278E-2</v>
      </c>
      <c r="M30" s="28">
        <f>SUM('Table 2'!I30,'Table 3a'!M30)/'Table 5'!H30</f>
        <v>0.16596400771207895</v>
      </c>
      <c r="N30" s="45"/>
      <c r="O30" s="30">
        <f>'Table 2'!L30/'Table 5'!K30</f>
        <v>5.6937922518311639E-2</v>
      </c>
      <c r="P30" s="30">
        <f>'Table 3a'!R30/'Table 5'!K30</f>
        <v>8.0588783929376791E-3</v>
      </c>
      <c r="Q30" s="27">
        <f>SUM('Table 2'!L30,'Table 3a'!R30)/'Table 5'!K30</f>
        <v>6.4996800911249319E-2</v>
      </c>
    </row>
    <row r="31" spans="1:17" s="38" customFormat="1" ht="15" customHeight="1" x14ac:dyDescent="0.25">
      <c r="A31" s="25" t="s">
        <v>56</v>
      </c>
      <c r="B31" s="44" t="s">
        <v>57</v>
      </c>
      <c r="C31" s="67">
        <f>'Table 2'!C31/'Table 5'!$C31</f>
        <v>0.10869705084854812</v>
      </c>
      <c r="D31" s="30">
        <f>'Table 3a'!C31/'Table 5'!$C31</f>
        <v>9.0300714471743482E-2</v>
      </c>
      <c r="E31" s="28">
        <f>SUM('Table 2'!$C31,'Table 3a'!$C31)/'Table 5'!$C31</f>
        <v>0.19899776532029159</v>
      </c>
      <c r="F31" s="45"/>
      <c r="G31" s="30">
        <f>'Table 2'!$F31/'Table 5'!$E31</f>
        <v>0.24235797921075697</v>
      </c>
      <c r="H31" s="30">
        <f>'Table 3a'!H31/'Table 5'!E31</f>
        <v>0.24564876789925022</v>
      </c>
      <c r="I31" s="28">
        <f>SUM('Table 2'!F31,'Table 3a'!H31)/'Table 5'!E31</f>
        <v>0.48800674711000719</v>
      </c>
      <c r="J31" s="45"/>
      <c r="K31" s="30">
        <f>'Table 2'!I31/'Table 5'!H31</f>
        <v>9.3769659077113252E-2</v>
      </c>
      <c r="L31" s="30">
        <f>'Table 3a'!M31/'Table 5'!H31</f>
        <v>5.6936826073040715E-2</v>
      </c>
      <c r="M31" s="28">
        <f>SUM('Table 2'!I31,'Table 3a'!M31)/'Table 5'!H31</f>
        <v>0.15070648515015397</v>
      </c>
      <c r="N31" s="45"/>
      <c r="O31" s="30">
        <f>'Table 2'!L31/'Table 5'!K31</f>
        <v>3.432871139708326E-2</v>
      </c>
      <c r="P31" s="30">
        <f>'Table 3a'!R31/'Table 5'!K31</f>
        <v>1.6211430318661013E-2</v>
      </c>
      <c r="Q31" s="27">
        <f>SUM('Table 2'!L31,'Table 3a'!R31)/'Table 5'!K31</f>
        <v>5.0540141715744273E-2</v>
      </c>
    </row>
    <row r="32" spans="1:17" s="38" customFormat="1" ht="15" customHeight="1" x14ac:dyDescent="0.25">
      <c r="A32" s="25" t="s">
        <v>58</v>
      </c>
      <c r="B32" s="44" t="s">
        <v>59</v>
      </c>
      <c r="C32" s="67">
        <f>'Table 2'!C32/'Table 5'!$C32</f>
        <v>0.16704903388029532</v>
      </c>
      <c r="D32" s="30">
        <f>'Table 3a'!C32/'Table 5'!$C32</f>
        <v>0.12132737415056923</v>
      </c>
      <c r="E32" s="28">
        <f>SUM('Table 2'!$C32,'Table 3a'!$C32)/'Table 5'!$C32</f>
        <v>0.28837640803086456</v>
      </c>
      <c r="F32" s="45"/>
      <c r="G32" s="30">
        <f>'Table 2'!$F32/'Table 5'!$E32</f>
        <v>0.30412875309059567</v>
      </c>
      <c r="H32" s="30">
        <f>'Table 3a'!H32/'Table 5'!E32</f>
        <v>0.26013207485917567</v>
      </c>
      <c r="I32" s="28">
        <f>SUM('Table 2'!F32,'Table 3a'!H32)/'Table 5'!E32</f>
        <v>0.56426082794977139</v>
      </c>
      <c r="J32" s="45"/>
      <c r="K32" s="30">
        <f>'Table 2'!I32/'Table 5'!H32</f>
        <v>0.14130669633934889</v>
      </c>
      <c r="L32" s="30">
        <f>'Table 3a'!M32/'Table 5'!H32</f>
        <v>6.8528501439521203E-2</v>
      </c>
      <c r="M32" s="28">
        <f>SUM('Table 2'!I32,'Table 3a'!M32)/'Table 5'!H32</f>
        <v>0.20983519777887011</v>
      </c>
      <c r="N32" s="45"/>
      <c r="O32" s="30">
        <f>'Table 2'!L32/'Table 5'!K32</f>
        <v>3.7453901798155782E-2</v>
      </c>
      <c r="P32" s="30">
        <f>'Table 3a'!R32/'Table 5'!K32</f>
        <v>1.3041047316382134E-2</v>
      </c>
      <c r="Q32" s="27">
        <f>SUM('Table 2'!L32,'Table 3a'!R32)/'Table 5'!K32</f>
        <v>5.0494949114537918E-2</v>
      </c>
    </row>
    <row r="33" spans="1:17" s="38" customFormat="1" ht="15" customHeight="1" x14ac:dyDescent="0.25">
      <c r="A33" s="25" t="s">
        <v>60</v>
      </c>
      <c r="B33" s="44" t="s">
        <v>61</v>
      </c>
      <c r="C33" s="67">
        <f>'Table 2'!C33/'Table 5'!$C33</f>
        <v>0.21193080422408681</v>
      </c>
      <c r="D33" s="30">
        <f>'Table 3a'!C33/'Table 5'!$C33</f>
        <v>0.16031419657851637</v>
      </c>
      <c r="E33" s="28">
        <f>SUM('Table 2'!$C33,'Table 3a'!$C33)/'Table 5'!$C33</f>
        <v>0.3722450008026032</v>
      </c>
      <c r="F33" s="45"/>
      <c r="G33" s="30">
        <f>'Table 2'!$F33/'Table 5'!$E33</f>
        <v>0.32400008001360231</v>
      </c>
      <c r="H33" s="30">
        <f>'Table 3a'!H33/'Table 5'!E33</f>
        <v>0.2668403628616865</v>
      </c>
      <c r="I33" s="28">
        <f>SUM('Table 2'!F33,'Table 3a'!H33)/'Table 5'!E33</f>
        <v>0.59084044287528881</v>
      </c>
      <c r="J33" s="45"/>
      <c r="K33" s="30">
        <f>'Table 2'!I33/'Table 5'!H33</f>
        <v>0.12755456556006878</v>
      </c>
      <c r="L33" s="30">
        <f>'Table 3a'!M33/'Table 5'!H33</f>
        <v>8.9287534130359114E-2</v>
      </c>
      <c r="M33" s="28">
        <f>SUM('Table 2'!I33,'Table 3a'!M33)/'Table 5'!H33</f>
        <v>0.21684209969042789</v>
      </c>
      <c r="N33" s="45"/>
      <c r="O33" s="30">
        <f>'Table 2'!L33/'Table 5'!K33</f>
        <v>9.2611592226849629E-2</v>
      </c>
      <c r="P33" s="30">
        <f>'Table 3a'!R33/'Table 5'!K33</f>
        <v>3.519719745394901E-2</v>
      </c>
      <c r="Q33" s="27">
        <f>SUM('Table 2'!L33,'Table 3a'!R33)/'Table 5'!K33</f>
        <v>0.12780878968079865</v>
      </c>
    </row>
    <row r="34" spans="1:17" s="38" customFormat="1" ht="15" customHeight="1" x14ac:dyDescent="0.25">
      <c r="A34" s="25" t="s">
        <v>62</v>
      </c>
      <c r="B34" s="44" t="s">
        <v>63</v>
      </c>
      <c r="C34" s="67">
        <f>'Table 2'!C34/'Table 5'!$C34</f>
        <v>0.21683926448168853</v>
      </c>
      <c r="D34" s="30">
        <f>'Table 3a'!C34/'Table 5'!$C34</f>
        <v>0.14178758381149259</v>
      </c>
      <c r="E34" s="28">
        <f>SUM('Table 2'!$C34,'Table 3a'!$C34)/'Table 5'!$C34</f>
        <v>0.35862684829318109</v>
      </c>
      <c r="F34" s="45"/>
      <c r="G34" s="30">
        <f>'Table 2'!$F34/'Table 5'!$E34</f>
        <v>0.33976808559328142</v>
      </c>
      <c r="H34" s="30">
        <f>'Table 3a'!H34/'Table 5'!E34</f>
        <v>0.2737517907691922</v>
      </c>
      <c r="I34" s="28">
        <f>SUM('Table 2'!F34,'Table 3a'!H34)/'Table 5'!E34</f>
        <v>0.61351987636247363</v>
      </c>
      <c r="J34" s="45"/>
      <c r="K34" s="30">
        <f>'Table 2'!I34/'Table 5'!H34</f>
        <v>0.16578421298458665</v>
      </c>
      <c r="L34" s="30">
        <f>'Table 3a'!M34/'Table 5'!H34</f>
        <v>7.3083605791686129E-2</v>
      </c>
      <c r="M34" s="28">
        <f>SUM('Table 2'!I34,'Table 3a'!M34)/'Table 5'!H34</f>
        <v>0.23886781877627278</v>
      </c>
      <c r="N34" s="45"/>
      <c r="O34" s="30">
        <f>'Table 2'!L34/'Table 5'!K34</f>
        <v>0.10283947422432024</v>
      </c>
      <c r="P34" s="30">
        <f>'Table 3a'!R34/'Table 5'!K34</f>
        <v>3.6002070264047899E-2</v>
      </c>
      <c r="Q34" s="27">
        <f>SUM('Table 2'!L34,'Table 3a'!R34)/'Table 5'!K34</f>
        <v>0.13884154448836816</v>
      </c>
    </row>
    <row r="35" spans="1:17" s="38" customFormat="1" ht="15" customHeight="1" x14ac:dyDescent="0.25">
      <c r="A35" s="25" t="s">
        <v>64</v>
      </c>
      <c r="B35" s="44" t="s">
        <v>65</v>
      </c>
      <c r="C35" s="67">
        <f>'Table 2'!C35/'Table 5'!$C35</f>
        <v>0.19037704070780906</v>
      </c>
      <c r="D35" s="30">
        <f>'Table 3a'!C35/'Table 5'!$C35</f>
        <v>0.14230029110757725</v>
      </c>
      <c r="E35" s="28">
        <f>SUM('Table 2'!$C35,'Table 3a'!$C35)/'Table 5'!$C35</f>
        <v>0.33267733181538633</v>
      </c>
      <c r="F35" s="45"/>
      <c r="G35" s="30">
        <f>'Table 2'!$F35/'Table 5'!$E35</f>
        <v>0.31518293934186636</v>
      </c>
      <c r="H35" s="30">
        <f>'Table 3a'!H35/'Table 5'!E35</f>
        <v>0.27878586612070222</v>
      </c>
      <c r="I35" s="28">
        <f>SUM('Table 2'!F35,'Table 3a'!H35)/'Table 5'!E35</f>
        <v>0.59396880546256858</v>
      </c>
      <c r="J35" s="45"/>
      <c r="K35" s="30">
        <f>'Table 2'!I35/'Table 5'!H35</f>
        <v>0.16383972118835885</v>
      </c>
      <c r="L35" s="30">
        <f>'Table 3a'!M35/'Table 5'!H35</f>
        <v>8.8791328971136785E-2</v>
      </c>
      <c r="M35" s="28">
        <f>SUM('Table 2'!I35,'Table 3a'!M35)/'Table 5'!H35</f>
        <v>0.25263105015949566</v>
      </c>
      <c r="N35" s="45"/>
      <c r="O35" s="30">
        <f>'Table 2'!L35/'Table 5'!K35</f>
        <v>5.8254321029663887E-2</v>
      </c>
      <c r="P35" s="30">
        <f>'Table 3a'!R35/'Table 5'!K35</f>
        <v>2.1344499710961959E-2</v>
      </c>
      <c r="Q35" s="27">
        <f>SUM('Table 2'!L35,'Table 3a'!R35)/'Table 5'!K35</f>
        <v>7.9598820740625853E-2</v>
      </c>
    </row>
    <row r="36" spans="1:17" s="38" customFormat="1" ht="15" customHeight="1" x14ac:dyDescent="0.25">
      <c r="A36" s="25" t="s">
        <v>66</v>
      </c>
      <c r="B36" s="44" t="s">
        <v>67</v>
      </c>
      <c r="C36" s="67">
        <f>'Table 2'!C36/'Table 5'!$C36</f>
        <v>0.12675972027578047</v>
      </c>
      <c r="D36" s="30">
        <f>'Table 3a'!C36/'Table 5'!$C36</f>
        <v>0.10235955689204701</v>
      </c>
      <c r="E36" s="28">
        <f>SUM('Table 2'!$C36,'Table 3a'!$C36)/'Table 5'!$C36</f>
        <v>0.22911927716782748</v>
      </c>
      <c r="F36" s="45"/>
      <c r="G36" s="30">
        <f>'Table 2'!$F36/'Table 5'!$E36</f>
        <v>0.30622208660434408</v>
      </c>
      <c r="H36" s="30">
        <f>'Table 3a'!H36/'Table 5'!E36</f>
        <v>0.23082471081028599</v>
      </c>
      <c r="I36" s="28">
        <f>SUM('Table 2'!F36,'Table 3a'!H36)/'Table 5'!E36</f>
        <v>0.53704679741463013</v>
      </c>
      <c r="J36" s="45"/>
      <c r="K36" s="30">
        <f>'Table 2'!I36/'Table 5'!H36</f>
        <v>0.10537294368504002</v>
      </c>
      <c r="L36" s="30">
        <f>'Table 3a'!M36/'Table 5'!H36</f>
        <v>9.848164896630579E-2</v>
      </c>
      <c r="M36" s="28">
        <f>SUM('Table 2'!I36,'Table 3a'!M36)/'Table 5'!H36</f>
        <v>0.20385459265134581</v>
      </c>
      <c r="N36" s="45"/>
      <c r="O36" s="30">
        <f>'Table 2'!L36/'Table 5'!K36</f>
        <v>3.2151162284330716E-2</v>
      </c>
      <c r="P36" s="30">
        <f>'Table 3a'!R36/'Table 5'!K36</f>
        <v>2.4970169922572442E-2</v>
      </c>
      <c r="Q36" s="27">
        <f>SUM('Table 2'!L36,'Table 3a'!R36)/'Table 5'!K36</f>
        <v>5.7121332206903158E-2</v>
      </c>
    </row>
    <row r="37" spans="1:17" s="38" customFormat="1" ht="15" customHeight="1" x14ac:dyDescent="0.25">
      <c r="A37" s="25" t="s">
        <v>68</v>
      </c>
      <c r="B37" s="44" t="s">
        <v>69</v>
      </c>
      <c r="C37" s="67">
        <f>'Table 2'!C37/'Table 5'!$C37</f>
        <v>0.14485552159079312</v>
      </c>
      <c r="D37" s="30">
        <f>'Table 3a'!C37/'Table 5'!$C37</f>
        <v>0.12013723087960988</v>
      </c>
      <c r="E37" s="28">
        <f>SUM('Table 2'!$C37,'Table 3a'!$C37)/'Table 5'!$C37</f>
        <v>0.26499275247040299</v>
      </c>
      <c r="F37" s="45"/>
      <c r="G37" s="30">
        <f>'Table 2'!$F37/'Table 5'!$E37</f>
        <v>0.27847344962329629</v>
      </c>
      <c r="H37" s="30">
        <f>'Table 3a'!H37/'Table 5'!E37</f>
        <v>0.27887315733703061</v>
      </c>
      <c r="I37" s="28">
        <f>SUM('Table 2'!F37,'Table 3a'!H37)/'Table 5'!E37</f>
        <v>0.5573466069603269</v>
      </c>
      <c r="J37" s="45"/>
      <c r="K37" s="30">
        <f>'Table 2'!I37/'Table 5'!H37</f>
        <v>0.13057691396065418</v>
      </c>
      <c r="L37" s="30">
        <f>'Table 3a'!M37/'Table 5'!H37</f>
        <v>8.1494192936714865E-2</v>
      </c>
      <c r="M37" s="28">
        <f>SUM('Table 2'!I37,'Table 3a'!M37)/'Table 5'!H37</f>
        <v>0.21207110689736905</v>
      </c>
      <c r="N37" s="45"/>
      <c r="O37" s="30">
        <f>'Table 2'!L37/'Table 5'!K37</f>
        <v>4.5472964794501566E-2</v>
      </c>
      <c r="P37" s="30">
        <f>'Table 3a'!R37/'Table 5'!K37</f>
        <v>2.2129521290125655E-2</v>
      </c>
      <c r="Q37" s="27">
        <f>SUM('Table 2'!L37,'Table 3a'!R37)/'Table 5'!K37</f>
        <v>6.7602486084627225E-2</v>
      </c>
    </row>
    <row r="38" spans="1:17" s="38" customFormat="1" ht="15" customHeight="1" x14ac:dyDescent="0.25">
      <c r="A38" s="25" t="s">
        <v>70</v>
      </c>
      <c r="B38" s="44" t="s">
        <v>71</v>
      </c>
      <c r="C38" s="67">
        <f>'Table 2'!C38/'Table 5'!$C38</f>
        <v>0.13148186860352887</v>
      </c>
      <c r="D38" s="30">
        <f>'Table 3a'!C38/'Table 5'!$C38</f>
        <v>8.0598316068513684E-2</v>
      </c>
      <c r="E38" s="28">
        <f>SUM('Table 2'!$C38,'Table 3a'!$C38)/'Table 5'!$C38</f>
        <v>0.21208018467204257</v>
      </c>
      <c r="F38" s="45"/>
      <c r="G38" s="30">
        <f>'Table 2'!$F38/'Table 5'!$E38</f>
        <v>0.31296781123082601</v>
      </c>
      <c r="H38" s="30">
        <f>'Table 3a'!H38/'Table 5'!E38</f>
        <v>0.2817356426006109</v>
      </c>
      <c r="I38" s="28">
        <f>SUM('Table 2'!F38,'Table 3a'!H38)/'Table 5'!E38</f>
        <v>0.59470345383143697</v>
      </c>
      <c r="J38" s="45"/>
      <c r="K38" s="30">
        <f>'Table 2'!I38/'Table 5'!H38</f>
        <v>0.14220601076314274</v>
      </c>
      <c r="L38" s="30">
        <f>'Table 3a'!M38/'Table 5'!H38</f>
        <v>4.2526180199037637E-2</v>
      </c>
      <c r="M38" s="28">
        <f>SUM('Table 2'!I38,'Table 3a'!M38)/'Table 5'!H38</f>
        <v>0.18473219096218038</v>
      </c>
      <c r="N38" s="45"/>
      <c r="O38" s="30">
        <f>'Table 2'!L38/'Table 5'!K38</f>
        <v>4.8477677278598294E-2</v>
      </c>
      <c r="P38" s="30">
        <f>'Table 3a'!R38/'Table 5'!K38</f>
        <v>1.7270816566197097E-2</v>
      </c>
      <c r="Q38" s="27">
        <f>SUM('Table 2'!L38,'Table 3a'!R38)/'Table 5'!K38</f>
        <v>6.5748493844795391E-2</v>
      </c>
    </row>
    <row r="39" spans="1:17" s="38" customFormat="1" ht="15" customHeight="1" x14ac:dyDescent="0.25">
      <c r="A39" s="25" t="s">
        <v>72</v>
      </c>
      <c r="B39" s="44" t="s">
        <v>73</v>
      </c>
      <c r="C39" s="67">
        <f>'Table 2'!C39/'Table 5'!$C39</f>
        <v>0.17521725322246776</v>
      </c>
      <c r="D39" s="30">
        <f>'Table 3a'!C39/'Table 5'!$C39</f>
        <v>8.5603325113740233E-2</v>
      </c>
      <c r="E39" s="28">
        <f>SUM('Table 2'!$C39,'Table 3a'!$C39)/'Table 5'!$C39</f>
        <v>0.26082057833620798</v>
      </c>
      <c r="F39" s="45"/>
      <c r="G39" s="30">
        <f>'Table 2'!$F39/'Table 5'!$E39</f>
        <v>0.35889121209020036</v>
      </c>
      <c r="H39" s="30">
        <f>'Table 3a'!H39/'Table 5'!E39</f>
        <v>0.23319298495019439</v>
      </c>
      <c r="I39" s="28">
        <f>SUM('Table 2'!F39,'Table 3a'!H39)/'Table 5'!E39</f>
        <v>0.59208419704039472</v>
      </c>
      <c r="J39" s="45"/>
      <c r="K39" s="30">
        <f>'Table 2'!I39/'Table 5'!H39</f>
        <v>0.1519556991577686</v>
      </c>
      <c r="L39" s="30">
        <f>'Table 3a'!M39/'Table 5'!H39</f>
        <v>3.924282869929873E-2</v>
      </c>
      <c r="M39" s="28">
        <f>SUM('Table 2'!I39,'Table 3a'!M39)/'Table 5'!H39</f>
        <v>0.19119852785706734</v>
      </c>
      <c r="N39" s="45"/>
      <c r="O39" s="30">
        <f>'Table 2'!L39/'Table 5'!K39</f>
        <v>5.9632594257566611E-2</v>
      </c>
      <c r="P39" s="30">
        <f>'Table 3a'!R39/'Table 5'!K39</f>
        <v>7.7459484340720109E-3</v>
      </c>
      <c r="Q39" s="27">
        <f>SUM('Table 2'!L39,'Table 3a'!R39)/'Table 5'!K39</f>
        <v>6.7378542691638621E-2</v>
      </c>
    </row>
    <row r="40" spans="1:17" s="38" customFormat="1" ht="15" customHeight="1" x14ac:dyDescent="0.25">
      <c r="A40" s="25" t="s">
        <v>74</v>
      </c>
      <c r="B40" s="44" t="s">
        <v>75</v>
      </c>
      <c r="C40" s="67">
        <f>'Table 2'!C40/'Table 5'!$C40</f>
        <v>0.23782523013169812</v>
      </c>
      <c r="D40" s="30">
        <f>'Table 3a'!C40/'Table 5'!$C40</f>
        <v>0.13381177961760951</v>
      </c>
      <c r="E40" s="28">
        <f>SUM('Table 2'!$C40,'Table 3a'!$C40)/'Table 5'!$C40</f>
        <v>0.37163700974930763</v>
      </c>
      <c r="F40" s="45"/>
      <c r="G40" s="30">
        <f>'Table 2'!$F40/'Table 5'!$E40</f>
        <v>0.35204813394501011</v>
      </c>
      <c r="H40" s="30">
        <f>'Table 3a'!H40/'Table 5'!E40</f>
        <v>0.25321816924188018</v>
      </c>
      <c r="I40" s="28">
        <f>SUM('Table 2'!F40,'Table 3a'!H40)/'Table 5'!E40</f>
        <v>0.60526630318689034</v>
      </c>
      <c r="J40" s="45"/>
      <c r="K40" s="30">
        <f>'Table 2'!I40/'Table 5'!H40</f>
        <v>0.20186573570651864</v>
      </c>
      <c r="L40" s="30">
        <f>'Table 3a'!M40/'Table 5'!H40</f>
        <v>4.2525038631030736E-2</v>
      </c>
      <c r="M40" s="28">
        <f>SUM('Table 2'!I40,'Table 3a'!M40)/'Table 5'!H40</f>
        <v>0.24439077433754935</v>
      </c>
      <c r="N40" s="45"/>
      <c r="O40" s="30">
        <f>'Table 2'!L40/'Table 5'!K40</f>
        <v>9.0902604069626858E-2</v>
      </c>
      <c r="P40" s="30">
        <f>'Table 3a'!R40/'Table 5'!K40</f>
        <v>2.6712624723002946E-2</v>
      </c>
      <c r="Q40" s="27">
        <f>SUM('Table 2'!L40,'Table 3a'!R40)/'Table 5'!K40</f>
        <v>0.1176152287926298</v>
      </c>
    </row>
    <row r="41" spans="1:17" s="38" customFormat="1" ht="15" customHeight="1" x14ac:dyDescent="0.25">
      <c r="A41" s="25" t="s">
        <v>76</v>
      </c>
      <c r="B41" s="44" t="s">
        <v>77</v>
      </c>
      <c r="C41" s="67">
        <f>'Table 2'!C41/'Table 5'!$C41</f>
        <v>0.24898026898178652</v>
      </c>
      <c r="D41" s="30">
        <f>'Table 3a'!C41/'Table 5'!$C41</f>
        <v>0.12325509715469861</v>
      </c>
      <c r="E41" s="28">
        <f>SUM('Table 2'!$C41,'Table 3a'!$C41)/'Table 5'!$C41</f>
        <v>0.37223536613648511</v>
      </c>
      <c r="F41" s="45"/>
      <c r="G41" s="30">
        <f>'Table 2'!$F41/'Table 5'!$E41</f>
        <v>0.40358895537358558</v>
      </c>
      <c r="H41" s="30">
        <f>'Table 3a'!H41/'Table 5'!E41</f>
        <v>0.2324262808343367</v>
      </c>
      <c r="I41" s="28">
        <f>SUM('Table 2'!F41,'Table 3a'!H41)/'Table 5'!E41</f>
        <v>0.63601523620792222</v>
      </c>
      <c r="J41" s="45"/>
      <c r="K41" s="30">
        <f>'Table 2'!I41/'Table 5'!H41</f>
        <v>0.18482029260973565</v>
      </c>
      <c r="L41" s="30">
        <f>'Table 3a'!M41/'Table 5'!H41</f>
        <v>4.7774074939780281E-2</v>
      </c>
      <c r="M41" s="28">
        <f>SUM('Table 2'!I41,'Table 3a'!M41)/'Table 5'!H41</f>
        <v>0.23259436754951593</v>
      </c>
      <c r="N41" s="45"/>
      <c r="O41" s="30">
        <f>'Table 2'!L41/'Table 5'!K41</f>
        <v>8.0870578648651215E-2</v>
      </c>
      <c r="P41" s="30">
        <f>'Table 3a'!R41/'Table 5'!K41</f>
        <v>3.8598685478038137E-2</v>
      </c>
      <c r="Q41" s="27">
        <f>SUM('Table 2'!L41,'Table 3a'!R41)/'Table 5'!K41</f>
        <v>0.11946926412668935</v>
      </c>
    </row>
    <row r="42" spans="1:17" s="38" customFormat="1" ht="15" customHeight="1" x14ac:dyDescent="0.25">
      <c r="A42" s="25" t="s">
        <v>78</v>
      </c>
      <c r="B42" s="44" t="s">
        <v>79</v>
      </c>
      <c r="C42" s="67">
        <f>'Table 2'!C42/'Table 5'!$C42</f>
        <v>0.15269231123144844</v>
      </c>
      <c r="D42" s="30">
        <f>'Table 3a'!C42/'Table 5'!$C42</f>
        <v>9.6949566794005557E-2</v>
      </c>
      <c r="E42" s="28">
        <f>SUM('Table 2'!$C42,'Table 3a'!$C42)/'Table 5'!$C42</f>
        <v>0.24964187802545398</v>
      </c>
      <c r="F42" s="45"/>
      <c r="G42" s="30">
        <f>'Table 2'!$F42/'Table 5'!$E42</f>
        <v>0.24697909335899249</v>
      </c>
      <c r="H42" s="30">
        <f>'Table 3a'!H42/'Table 5'!E42</f>
        <v>0.21155749426636844</v>
      </c>
      <c r="I42" s="28">
        <f>SUM('Table 2'!F42,'Table 3a'!H42)/'Table 5'!E42</f>
        <v>0.45853658762536093</v>
      </c>
      <c r="J42" s="45"/>
      <c r="K42" s="30">
        <f>'Table 2'!I42/'Table 5'!H42</f>
        <v>0.13805848680637298</v>
      </c>
      <c r="L42" s="30">
        <f>'Table 3a'!M42/'Table 5'!H42</f>
        <v>4.3836620389169592E-2</v>
      </c>
      <c r="M42" s="28">
        <f>SUM('Table 2'!I42,'Table 3a'!M42)/'Table 5'!H42</f>
        <v>0.18189510719554255</v>
      </c>
      <c r="N42" s="45"/>
      <c r="O42" s="30">
        <f>'Table 2'!L42/'Table 5'!K42</f>
        <v>5.5672848424220697E-2</v>
      </c>
      <c r="P42" s="30">
        <f>'Table 3a'!R42/'Table 5'!K42</f>
        <v>8.5264819509709849E-3</v>
      </c>
      <c r="Q42" s="27">
        <f>SUM('Table 2'!L42,'Table 3a'!R42)/'Table 5'!K42</f>
        <v>6.4199330375191682E-2</v>
      </c>
    </row>
    <row r="43" spans="1:17" s="38" customFormat="1" ht="15" customHeight="1" x14ac:dyDescent="0.25">
      <c r="A43" s="25" t="s">
        <v>80</v>
      </c>
      <c r="B43" s="44" t="s">
        <v>81</v>
      </c>
      <c r="C43" s="67">
        <f>'Table 2'!C43/'Table 5'!$C43</f>
        <v>0.15696279729985232</v>
      </c>
      <c r="D43" s="30">
        <f>'Table 3a'!C43/'Table 5'!$C43</f>
        <v>0.11412897925837398</v>
      </c>
      <c r="E43" s="28">
        <f>SUM('Table 2'!$C43,'Table 3a'!$C43)/'Table 5'!$C43</f>
        <v>0.27109177655822631</v>
      </c>
      <c r="F43" s="45"/>
      <c r="G43" s="30">
        <f>'Table 2'!$F43/'Table 5'!$E43</f>
        <v>0.28509084533721274</v>
      </c>
      <c r="H43" s="30">
        <f>'Table 3a'!H43/'Table 5'!E43</f>
        <v>0.22995130887582158</v>
      </c>
      <c r="I43" s="28">
        <f>SUM('Table 2'!F43,'Table 3a'!H43)/'Table 5'!E43</f>
        <v>0.51504215421303434</v>
      </c>
      <c r="J43" s="45"/>
      <c r="K43" s="30">
        <f>'Table 2'!I43/'Table 5'!H43</f>
        <v>0.12146659695711218</v>
      </c>
      <c r="L43" s="30">
        <f>'Table 3a'!M43/'Table 5'!H43</f>
        <v>6.5144893939543397E-2</v>
      </c>
      <c r="M43" s="28">
        <f>SUM('Table 2'!I43,'Table 3a'!M43)/'Table 5'!H43</f>
        <v>0.18661149089665557</v>
      </c>
      <c r="N43" s="45"/>
      <c r="O43" s="30">
        <f>'Table 2'!L43/'Table 5'!K43</f>
        <v>4.4814813513106788E-2</v>
      </c>
      <c r="P43" s="30">
        <f>'Table 3a'!R43/'Table 5'!K43</f>
        <v>2.9170637911604961E-2</v>
      </c>
      <c r="Q43" s="27">
        <f>SUM('Table 2'!L43,'Table 3a'!R43)/'Table 5'!K43</f>
        <v>7.3985451424711746E-2</v>
      </c>
    </row>
    <row r="44" spans="1:17" s="38" customFormat="1" ht="15" customHeight="1" x14ac:dyDescent="0.25">
      <c r="A44" s="25" t="s">
        <v>82</v>
      </c>
      <c r="B44" s="44" t="s">
        <v>83</v>
      </c>
      <c r="C44" s="67">
        <f>'Table 2'!C44/'Table 5'!$C44</f>
        <v>0.19610452887140667</v>
      </c>
      <c r="D44" s="30">
        <f>'Table 3a'!C44/'Table 5'!$C44</f>
        <v>0.13270070445219037</v>
      </c>
      <c r="E44" s="28">
        <f>SUM('Table 2'!$C44,'Table 3a'!$C44)/'Table 5'!$C44</f>
        <v>0.32880523332359707</v>
      </c>
      <c r="F44" s="45"/>
      <c r="G44" s="30">
        <f>'Table 2'!$F44/'Table 5'!$E44</f>
        <v>0.31968646031601688</v>
      </c>
      <c r="H44" s="30">
        <f>'Table 3a'!H44/'Table 5'!E44</f>
        <v>0.26542377558347729</v>
      </c>
      <c r="I44" s="28">
        <f>SUM('Table 2'!F44,'Table 3a'!H44)/'Table 5'!E44</f>
        <v>0.58511023589949418</v>
      </c>
      <c r="J44" s="45"/>
      <c r="K44" s="30">
        <f>'Table 2'!I44/'Table 5'!H44</f>
        <v>0.14614833404099795</v>
      </c>
      <c r="L44" s="30">
        <f>'Table 3a'!M44/'Table 5'!H44</f>
        <v>6.8293575604796222E-2</v>
      </c>
      <c r="M44" s="28">
        <f>SUM('Table 2'!I44,'Table 3a'!M44)/'Table 5'!H44</f>
        <v>0.21444190964579415</v>
      </c>
      <c r="N44" s="45"/>
      <c r="O44" s="30">
        <f>'Table 2'!L44/'Table 5'!K44</f>
        <v>8.1233389968515327E-2</v>
      </c>
      <c r="P44" s="30">
        <f>'Table 3a'!R44/'Table 5'!K44</f>
        <v>2.0352851579658104E-2</v>
      </c>
      <c r="Q44" s="27">
        <f>SUM('Table 2'!L44,'Table 3a'!R44)/'Table 5'!K44</f>
        <v>0.10158624154817343</v>
      </c>
    </row>
    <row r="45" spans="1:17" s="38" customFormat="1" ht="15" customHeight="1" x14ac:dyDescent="0.25">
      <c r="A45" s="25" t="s">
        <v>84</v>
      </c>
      <c r="B45" s="44" t="s">
        <v>85</v>
      </c>
      <c r="C45" s="67">
        <f>'Table 2'!C45/'Table 5'!$C45</f>
        <v>0.17370045228851888</v>
      </c>
      <c r="D45" s="30">
        <f>'Table 3a'!C45/'Table 5'!$C45</f>
        <v>0.14051330551975044</v>
      </c>
      <c r="E45" s="28">
        <f>SUM('Table 2'!$C45,'Table 3a'!$C45)/'Table 5'!$C45</f>
        <v>0.31421375780826932</v>
      </c>
      <c r="F45" s="45"/>
      <c r="G45" s="30">
        <f>'Table 2'!$F45/'Table 5'!$E45</f>
        <v>0.30256080969905169</v>
      </c>
      <c r="H45" s="30">
        <f>'Table 3a'!H45/'Table 5'!E45</f>
        <v>0.28480971510440284</v>
      </c>
      <c r="I45" s="28">
        <f>SUM('Table 2'!F45,'Table 3a'!H45)/'Table 5'!E45</f>
        <v>0.58737052480345453</v>
      </c>
      <c r="J45" s="45"/>
      <c r="K45" s="30">
        <f>'Table 2'!I45/'Table 5'!H45</f>
        <v>0.14895546354748823</v>
      </c>
      <c r="L45" s="30">
        <f>'Table 3a'!M45/'Table 5'!H45</f>
        <v>8.7154379391592277E-2</v>
      </c>
      <c r="M45" s="28">
        <f>SUM('Table 2'!I45,'Table 3a'!M45)/'Table 5'!H45</f>
        <v>0.23610984293908052</v>
      </c>
      <c r="N45" s="45"/>
      <c r="O45" s="30">
        <f>'Table 2'!L45/'Table 5'!K45</f>
        <v>4.6767340243636851E-2</v>
      </c>
      <c r="P45" s="30">
        <f>'Table 3a'!R45/'Table 5'!K45</f>
        <v>2.1023756678235323E-2</v>
      </c>
      <c r="Q45" s="27">
        <f>SUM('Table 2'!L45,'Table 3a'!R45)/'Table 5'!K45</f>
        <v>6.7791096921872171E-2</v>
      </c>
    </row>
    <row r="46" spans="1:17" s="38" customFormat="1" ht="15" customHeight="1" x14ac:dyDescent="0.25">
      <c r="A46" s="25" t="s">
        <v>86</v>
      </c>
      <c r="B46" s="44" t="s">
        <v>87</v>
      </c>
      <c r="C46" s="67">
        <f>'Table 2'!C46/'Table 5'!$C46</f>
        <v>0.12828489284178451</v>
      </c>
      <c r="D46" s="30">
        <f>'Table 3a'!C46/'Table 5'!$C46</f>
        <v>9.6257722340688717E-2</v>
      </c>
      <c r="E46" s="28">
        <f>SUM('Table 2'!$C46,'Table 3a'!$C46)/'Table 5'!$C46</f>
        <v>0.22454261518247323</v>
      </c>
      <c r="F46" s="45"/>
      <c r="G46" s="30">
        <f>'Table 2'!$F46/'Table 5'!$E46</f>
        <v>0.2448723821066166</v>
      </c>
      <c r="H46" s="30">
        <f>'Table 3a'!H46/'Table 5'!E46</f>
        <v>0.24634570201883876</v>
      </c>
      <c r="I46" s="28">
        <f>SUM('Table 2'!F46,'Table 3a'!H46)/'Table 5'!E46</f>
        <v>0.49121808412545537</v>
      </c>
      <c r="J46" s="45"/>
      <c r="K46" s="30">
        <f>'Table 2'!I46/'Table 5'!H46</f>
        <v>0.10309527130875368</v>
      </c>
      <c r="L46" s="30">
        <f>'Table 3a'!M46/'Table 5'!H46</f>
        <v>3.5075963461811514E-2</v>
      </c>
      <c r="M46" s="28">
        <f>SUM('Table 2'!I46,'Table 3a'!M46)/'Table 5'!H46</f>
        <v>0.1381712347705652</v>
      </c>
      <c r="N46" s="45"/>
      <c r="O46" s="30">
        <f>'Table 2'!L46/'Table 5'!K46</f>
        <v>4.3237289058106053E-2</v>
      </c>
      <c r="P46" s="30">
        <f>'Table 3a'!R46/'Table 5'!K46</f>
        <v>1.0706556531520441E-2</v>
      </c>
      <c r="Q46" s="27">
        <f>SUM('Table 2'!L46,'Table 3a'!R46)/'Table 5'!K46</f>
        <v>5.3943845589626491E-2</v>
      </c>
    </row>
    <row r="47" spans="1:17" s="38" customFormat="1" ht="15" customHeight="1" x14ac:dyDescent="0.25">
      <c r="A47" s="25" t="s">
        <v>88</v>
      </c>
      <c r="B47" s="44" t="s">
        <v>89</v>
      </c>
      <c r="C47" s="67">
        <f>'Table 2'!C47/'Table 5'!$C47</f>
        <v>0.13543053712425035</v>
      </c>
      <c r="D47" s="30">
        <f>'Table 3a'!C47/'Table 5'!$C47</f>
        <v>0.10222149060745699</v>
      </c>
      <c r="E47" s="28">
        <f>SUM('Table 2'!$C47,'Table 3a'!$C47)/'Table 5'!$C47</f>
        <v>0.23765202773170735</v>
      </c>
      <c r="F47" s="45"/>
      <c r="G47" s="30">
        <f>'Table 2'!$F47/'Table 5'!$E47</f>
        <v>0.26393660057032958</v>
      </c>
      <c r="H47" s="30">
        <f>'Table 3a'!H47/'Table 5'!E47</f>
        <v>0.25366403607666294</v>
      </c>
      <c r="I47" s="28">
        <f>SUM('Table 2'!F47,'Table 3a'!H47)/'Table 5'!E47</f>
        <v>0.51760063664699252</v>
      </c>
      <c r="J47" s="45"/>
      <c r="K47" s="30">
        <f>'Table 2'!I47/'Table 5'!H47</f>
        <v>0.11565765573245004</v>
      </c>
      <c r="L47" s="30">
        <f>'Table 3a'!M47/'Table 5'!H47</f>
        <v>5.1475584998397265E-2</v>
      </c>
      <c r="M47" s="28">
        <f>SUM('Table 2'!I47,'Table 3a'!M47)/'Table 5'!H47</f>
        <v>0.16713324073084732</v>
      </c>
      <c r="N47" s="45"/>
      <c r="O47" s="30">
        <f>'Table 2'!L47/'Table 5'!K47</f>
        <v>3.8301287524333184E-2</v>
      </c>
      <c r="P47" s="30">
        <f>'Table 3a'!R47/'Table 5'!K47</f>
        <v>6.0306455835980105E-3</v>
      </c>
      <c r="Q47" s="27">
        <f>SUM('Table 2'!L47,'Table 3a'!R47)/'Table 5'!K47</f>
        <v>4.4331933107931196E-2</v>
      </c>
    </row>
    <row r="48" spans="1:17" s="38" customFormat="1" ht="15" customHeight="1" x14ac:dyDescent="0.25">
      <c r="A48" s="25" t="s">
        <v>90</v>
      </c>
      <c r="B48" s="44" t="s">
        <v>91</v>
      </c>
      <c r="C48" s="67">
        <f>'Table 2'!C48/'Table 5'!$C48</f>
        <v>0.22887038553079184</v>
      </c>
      <c r="D48" s="30">
        <f>'Table 3a'!C48/'Table 5'!$C48</f>
        <v>0.10771568629699189</v>
      </c>
      <c r="E48" s="28">
        <f>SUM('Table 2'!$C48,'Table 3a'!$C48)/'Table 5'!$C48</f>
        <v>0.33658607182778372</v>
      </c>
      <c r="F48" s="45"/>
      <c r="G48" s="30">
        <f>'Table 2'!$F48/'Table 5'!$E48</f>
        <v>0.36443578480448746</v>
      </c>
      <c r="H48" s="30">
        <f>'Table 3a'!H48/'Table 5'!E48</f>
        <v>0.19320903529907693</v>
      </c>
      <c r="I48" s="28">
        <f>SUM('Table 2'!F48,'Table 3a'!H48)/'Table 5'!E48</f>
        <v>0.55764482010356442</v>
      </c>
      <c r="J48" s="45"/>
      <c r="K48" s="30">
        <f>'Table 2'!I48/'Table 5'!H48</f>
        <v>0.17541192128514185</v>
      </c>
      <c r="L48" s="30">
        <f>'Table 3a'!M48/'Table 5'!H48</f>
        <v>5.9590496041875912E-2</v>
      </c>
      <c r="M48" s="28">
        <f>SUM('Table 2'!I48,'Table 3a'!M48)/'Table 5'!H48</f>
        <v>0.23500241732701774</v>
      </c>
      <c r="N48" s="45"/>
      <c r="O48" s="30">
        <f>'Table 2'!L48/'Table 5'!K48</f>
        <v>6.9441358339789136E-2</v>
      </c>
      <c r="P48" s="30">
        <f>'Table 3a'!R48/'Table 5'!K48</f>
        <v>2.528370476688066E-2</v>
      </c>
      <c r="Q48" s="27">
        <f>SUM('Table 2'!L48,'Table 3a'!R48)/'Table 5'!K48</f>
        <v>9.4725063106669796E-2</v>
      </c>
    </row>
    <row r="49" spans="1:17" s="38" customFormat="1" ht="15" customHeight="1" x14ac:dyDescent="0.25">
      <c r="A49" s="25" t="s">
        <v>92</v>
      </c>
      <c r="B49" s="44" t="s">
        <v>93</v>
      </c>
      <c r="C49" s="67">
        <f>'Table 2'!C49/'Table 5'!$C49</f>
        <v>0.1499407598233983</v>
      </c>
      <c r="D49" s="30">
        <f>'Table 3a'!C49/'Table 5'!$C49</f>
        <v>0.11340118939356993</v>
      </c>
      <c r="E49" s="28">
        <f>SUM('Table 2'!$C49,'Table 3a'!$C49)/'Table 5'!$C49</f>
        <v>0.26334194921696824</v>
      </c>
      <c r="F49" s="45"/>
      <c r="G49" s="30">
        <f>'Table 2'!$F49/'Table 5'!$E49</f>
        <v>0.2758610685124549</v>
      </c>
      <c r="H49" s="30">
        <f>'Table 3a'!H49/'Table 5'!E49</f>
        <v>0.2320678078501264</v>
      </c>
      <c r="I49" s="28">
        <f>SUM('Table 2'!F49,'Table 3a'!H49)/'Table 5'!E49</f>
        <v>0.50792887636258133</v>
      </c>
      <c r="J49" s="45"/>
      <c r="K49" s="30">
        <f>'Table 2'!I49/'Table 5'!H49</f>
        <v>0.10132181983056525</v>
      </c>
      <c r="L49" s="30">
        <f>'Table 3a'!M49/'Table 5'!H49</f>
        <v>7.8042922381889923E-2</v>
      </c>
      <c r="M49" s="28">
        <f>SUM('Table 2'!I49,'Table 3a'!M49)/'Table 5'!H49</f>
        <v>0.17936474221245516</v>
      </c>
      <c r="N49" s="45"/>
      <c r="O49" s="30">
        <f>'Table 2'!L49/'Table 5'!K49</f>
        <v>6.2398734117245759E-2</v>
      </c>
      <c r="P49" s="30">
        <f>'Table 3a'!R49/'Table 5'!K49</f>
        <v>1.8770312396365323E-2</v>
      </c>
      <c r="Q49" s="27">
        <f>SUM('Table 2'!L49,'Table 3a'!R49)/'Table 5'!K49</f>
        <v>8.1169046513611079E-2</v>
      </c>
    </row>
    <row r="50" spans="1:17" s="38" customFormat="1" ht="15" customHeight="1" x14ac:dyDescent="0.25">
      <c r="A50" s="25" t="s">
        <v>94</v>
      </c>
      <c r="B50" s="44" t="s">
        <v>95</v>
      </c>
      <c r="C50" s="67">
        <f>'Table 2'!C50/'Table 5'!$C50</f>
        <v>0.15871638178221503</v>
      </c>
      <c r="D50" s="30">
        <f>'Table 3a'!C50/'Table 5'!$C50</f>
        <v>0.15076936600405513</v>
      </c>
      <c r="E50" s="28">
        <f>SUM('Table 2'!$C50,'Table 3a'!$C50)/'Table 5'!$C50</f>
        <v>0.30948574778627019</v>
      </c>
      <c r="F50" s="45"/>
      <c r="G50" s="30">
        <f>'Table 2'!$F50/'Table 5'!$E50</f>
        <v>0.27840205443818422</v>
      </c>
      <c r="H50" s="30">
        <f>'Table 3a'!H50/'Table 5'!E50</f>
        <v>0.28380690937669495</v>
      </c>
      <c r="I50" s="28">
        <f>SUM('Table 2'!F50,'Table 3a'!H50)/'Table 5'!E50</f>
        <v>0.56220896381487917</v>
      </c>
      <c r="J50" s="45"/>
      <c r="K50" s="30">
        <f>'Table 2'!I50/'Table 5'!H50</f>
        <v>0.11353131816011533</v>
      </c>
      <c r="L50" s="30">
        <f>'Table 3a'!M50/'Table 5'!H50</f>
        <v>9.6135892011627283E-2</v>
      </c>
      <c r="M50" s="28">
        <f>SUM('Table 2'!I50,'Table 3a'!M50)/'Table 5'!H50</f>
        <v>0.20966721017174261</v>
      </c>
      <c r="N50" s="45"/>
      <c r="O50" s="30">
        <f>'Table 2'!L50/'Table 5'!K50</f>
        <v>3.1766564812155847E-2</v>
      </c>
      <c r="P50" s="30">
        <f>'Table 3a'!R50/'Table 5'!K50</f>
        <v>1.4721042594947682E-2</v>
      </c>
      <c r="Q50" s="27">
        <f>SUM('Table 2'!L50,'Table 3a'!R50)/'Table 5'!K50</f>
        <v>4.6487607407103525E-2</v>
      </c>
    </row>
    <row r="51" spans="1:17" s="38" customFormat="1" ht="15" customHeight="1" x14ac:dyDescent="0.25">
      <c r="A51" s="25" t="s">
        <v>96</v>
      </c>
      <c r="B51" s="44" t="s">
        <v>97</v>
      </c>
      <c r="C51" s="67">
        <f>'Table 2'!C51/'Table 5'!$C51</f>
        <v>0.26543225285976813</v>
      </c>
      <c r="D51" s="30">
        <f>'Table 3a'!C51/'Table 5'!$C51</f>
        <v>0.11574682977300378</v>
      </c>
      <c r="E51" s="28">
        <f>SUM('Table 2'!$C51,'Table 3a'!$C51)/'Table 5'!$C51</f>
        <v>0.38117908263277189</v>
      </c>
      <c r="F51" s="45"/>
      <c r="G51" s="30">
        <f>'Table 2'!$F51/'Table 5'!$E51</f>
        <v>0.41856839805529045</v>
      </c>
      <c r="H51" s="30">
        <f>'Table 3a'!H51/'Table 5'!E51</f>
        <v>0.20744022600998657</v>
      </c>
      <c r="I51" s="28">
        <f>SUM('Table 2'!F51,'Table 3a'!H51)/'Table 5'!E51</f>
        <v>0.62600862406527702</v>
      </c>
      <c r="J51" s="45"/>
      <c r="K51" s="30">
        <f>'Table 2'!I51/'Table 5'!H51</f>
        <v>0.20774075663626115</v>
      </c>
      <c r="L51" s="30">
        <f>'Table 3a'!M51/'Table 5'!H51</f>
        <v>6.8486567336271398E-2</v>
      </c>
      <c r="M51" s="28">
        <f>SUM('Table 2'!I51,'Table 3a'!M51)/'Table 5'!H51</f>
        <v>0.27622732397253252</v>
      </c>
      <c r="N51" s="45"/>
      <c r="O51" s="30">
        <f>'Table 2'!L51/'Table 5'!K51</f>
        <v>7.8806702132861561E-2</v>
      </c>
      <c r="P51" s="30">
        <f>'Table 3a'!R51/'Table 5'!K51</f>
        <v>1.644611048350797E-2</v>
      </c>
      <c r="Q51" s="27">
        <f>SUM('Table 2'!L51,'Table 3a'!R51)/'Table 5'!K51</f>
        <v>9.5252812616369531E-2</v>
      </c>
    </row>
    <row r="52" spans="1:17" s="38" customFormat="1" ht="15" customHeight="1" x14ac:dyDescent="0.25">
      <c r="A52" s="25" t="s">
        <v>98</v>
      </c>
      <c r="B52" s="44" t="s">
        <v>99</v>
      </c>
      <c r="C52" s="67">
        <f>'Table 2'!C52/'Table 5'!$C52</f>
        <v>0.15591839276683586</v>
      </c>
      <c r="D52" s="30">
        <f>'Table 3a'!C52/'Table 5'!$C52</f>
        <v>0.15332672968382499</v>
      </c>
      <c r="E52" s="28">
        <f>SUM('Table 2'!$C52,'Table 3a'!$C52)/'Table 5'!$C52</f>
        <v>0.30924512245066083</v>
      </c>
      <c r="F52" s="45"/>
      <c r="G52" s="30">
        <f>'Table 2'!$F52/'Table 5'!$E52</f>
        <v>0.26452650008665241</v>
      </c>
      <c r="H52" s="30">
        <f>'Table 3a'!H52/'Table 5'!E52</f>
        <v>0.34773837191217444</v>
      </c>
      <c r="I52" s="28">
        <f>SUM('Table 2'!F52,'Table 3a'!H52)/'Table 5'!E52</f>
        <v>0.61226487199882684</v>
      </c>
      <c r="J52" s="45"/>
      <c r="K52" s="30">
        <f>'Table 2'!I52/'Table 5'!H52</f>
        <v>0.11987117212249208</v>
      </c>
      <c r="L52" s="30">
        <f>'Table 3a'!M52/'Table 5'!H52</f>
        <v>6.8430834213305175E-2</v>
      </c>
      <c r="M52" s="28">
        <f>SUM('Table 2'!I52,'Table 3a'!M52)/'Table 5'!H52</f>
        <v>0.18830200633579725</v>
      </c>
      <c r="N52" s="45"/>
      <c r="O52" s="30">
        <f>'Table 2'!L52/'Table 5'!K52</f>
        <v>6.368352920199527E-2</v>
      </c>
      <c r="P52" s="30">
        <f>'Table 3a'!R52/'Table 5'!K52</f>
        <v>1.6187975930406346E-2</v>
      </c>
      <c r="Q52" s="27">
        <f>SUM('Table 2'!L52,'Table 3a'!R52)/'Table 5'!K52</f>
        <v>7.9871505132401613E-2</v>
      </c>
    </row>
    <row r="53" spans="1:17" s="38" customFormat="1" ht="15" customHeight="1" x14ac:dyDescent="0.25">
      <c r="A53" s="25" t="s">
        <v>100</v>
      </c>
      <c r="B53" s="44" t="s">
        <v>101</v>
      </c>
      <c r="C53" s="67">
        <f>'Table 2'!C53/'Table 5'!$C53</f>
        <v>0.1551448280660456</v>
      </c>
      <c r="D53" s="30">
        <f>'Table 3a'!C53/'Table 5'!$C53</f>
        <v>8.9696718448093668E-2</v>
      </c>
      <c r="E53" s="28">
        <f>SUM('Table 2'!$C53,'Table 3a'!$C53)/'Table 5'!$C53</f>
        <v>0.24484154651413928</v>
      </c>
      <c r="F53" s="45"/>
      <c r="G53" s="30">
        <f>'Table 2'!$F53/'Table 5'!$E53</f>
        <v>0.32548465314681979</v>
      </c>
      <c r="H53" s="30">
        <f>'Table 3a'!H53/'Table 5'!E53</f>
        <v>0.24476870497025158</v>
      </c>
      <c r="I53" s="28">
        <f>SUM('Table 2'!F53,'Table 3a'!H53)/'Table 5'!E53</f>
        <v>0.57025335811707134</v>
      </c>
      <c r="J53" s="45"/>
      <c r="K53" s="30">
        <f>'Table 2'!I53/'Table 5'!H53</f>
        <v>0.14280008713964126</v>
      </c>
      <c r="L53" s="30">
        <f>'Table 3a'!M53/'Table 5'!H53</f>
        <v>4.342359315734972E-2</v>
      </c>
      <c r="M53" s="28">
        <f>SUM('Table 2'!I53,'Table 3a'!M53)/'Table 5'!H53</f>
        <v>0.18622368029699099</v>
      </c>
      <c r="N53" s="45"/>
      <c r="O53" s="30">
        <f>'Table 2'!L53/'Table 5'!K53</f>
        <v>4.440238267549964E-2</v>
      </c>
      <c r="P53" s="30">
        <f>'Table 3a'!R53/'Table 5'!K53</f>
        <v>1.3388980125814173E-2</v>
      </c>
      <c r="Q53" s="27">
        <f>SUM('Table 2'!L53,'Table 3a'!R53)/'Table 5'!K53</f>
        <v>5.7791362801313813E-2</v>
      </c>
    </row>
    <row r="54" spans="1:17" s="38" customFormat="1" ht="15" customHeight="1" x14ac:dyDescent="0.25">
      <c r="A54" s="25" t="s">
        <v>102</v>
      </c>
      <c r="B54" s="44" t="s">
        <v>103</v>
      </c>
      <c r="C54" s="67">
        <f>'Table 2'!C54/'Table 5'!$C54</f>
        <v>0.10462910085511189</v>
      </c>
      <c r="D54" s="30">
        <f>'Table 3a'!C54/'Table 5'!$C54</f>
        <v>9.8296538975969697E-2</v>
      </c>
      <c r="E54" s="28">
        <f>SUM('Table 2'!$C54,'Table 3a'!$C54)/'Table 5'!$C54</f>
        <v>0.20292563983108158</v>
      </c>
      <c r="F54" s="45"/>
      <c r="G54" s="30">
        <f>'Table 2'!$F54/'Table 5'!$E54</f>
        <v>0.17795757175553434</v>
      </c>
      <c r="H54" s="30">
        <f>'Table 3a'!H54/'Table 5'!E54</f>
        <v>0.2659041806373853</v>
      </c>
      <c r="I54" s="28">
        <f>SUM('Table 2'!F54,'Table 3a'!H54)/'Table 5'!E54</f>
        <v>0.44386175239291964</v>
      </c>
      <c r="J54" s="45"/>
      <c r="K54" s="30">
        <f>'Table 2'!I54/'Table 5'!H54</f>
        <v>0.10493551907438482</v>
      </c>
      <c r="L54" s="30">
        <f>'Table 3a'!M54/'Table 5'!H54</f>
        <v>4.3622900996256701E-2</v>
      </c>
      <c r="M54" s="28">
        <f>SUM('Table 2'!I54,'Table 3a'!M54)/'Table 5'!H54</f>
        <v>0.14855842007064152</v>
      </c>
      <c r="N54" s="45"/>
      <c r="O54" s="30">
        <f>'Table 2'!L54/'Table 5'!K54</f>
        <v>4.8827394625781291E-2</v>
      </c>
      <c r="P54" s="30">
        <f>'Table 3a'!R54/'Table 5'!K54</f>
        <v>1.6584996284766573E-2</v>
      </c>
      <c r="Q54" s="27">
        <f>SUM('Table 2'!L54,'Table 3a'!R54)/'Table 5'!K54</f>
        <v>6.541239091054786E-2</v>
      </c>
    </row>
    <row r="55" spans="1:17" s="38" customFormat="1" ht="15" customHeight="1" x14ac:dyDescent="0.25">
      <c r="A55" s="25" t="s">
        <v>104</v>
      </c>
      <c r="B55" s="44" t="s">
        <v>105</v>
      </c>
      <c r="C55" s="67">
        <f>'Table 2'!C55/'Table 5'!$C55</f>
        <v>0.15993180762357537</v>
      </c>
      <c r="D55" s="30">
        <f>'Table 3a'!C55/'Table 5'!$C55</f>
        <v>0.12006317374305275</v>
      </c>
      <c r="E55" s="28">
        <f>SUM('Table 2'!$C55,'Table 3a'!$C55)/'Table 5'!$C55</f>
        <v>0.27999498136662815</v>
      </c>
      <c r="F55" s="45"/>
      <c r="G55" s="30">
        <f>'Table 2'!$F55/'Table 5'!$E55</f>
        <v>0.30428880162847721</v>
      </c>
      <c r="H55" s="30">
        <f>'Table 3a'!H55/'Table 5'!E55</f>
        <v>0.25031211483833299</v>
      </c>
      <c r="I55" s="28">
        <f>SUM('Table 2'!F55,'Table 3a'!H55)/'Table 5'!E55</f>
        <v>0.5546009164668102</v>
      </c>
      <c r="J55" s="45"/>
      <c r="K55" s="30">
        <f>'Table 2'!I55/'Table 5'!H55</f>
        <v>0.1364441574018545</v>
      </c>
      <c r="L55" s="30">
        <f>'Table 3a'!M55/'Table 5'!H55</f>
        <v>7.5739262813119893E-2</v>
      </c>
      <c r="M55" s="28">
        <f>SUM('Table 2'!I55,'Table 3a'!M55)/'Table 5'!H55</f>
        <v>0.21218342021497438</v>
      </c>
      <c r="N55" s="45"/>
      <c r="O55" s="30">
        <f>'Table 2'!L55/'Table 5'!K55</f>
        <v>4.4456376884575897E-2</v>
      </c>
      <c r="P55" s="30">
        <f>'Table 3a'!R55/'Table 5'!K55</f>
        <v>3.4473932409836656E-2</v>
      </c>
      <c r="Q55" s="27">
        <f>SUM('Table 2'!L55,'Table 3a'!R55)/'Table 5'!K55</f>
        <v>7.8930309294412554E-2</v>
      </c>
    </row>
    <row r="56" spans="1:17" s="38" customFormat="1" ht="15" customHeight="1" x14ac:dyDescent="0.25">
      <c r="A56" s="25" t="s">
        <v>106</v>
      </c>
      <c r="B56" s="44" t="s">
        <v>107</v>
      </c>
      <c r="C56" s="67">
        <f>'Table 2'!C56/'Table 5'!$C56</f>
        <v>0.1145929056777707</v>
      </c>
      <c r="D56" s="30">
        <f>'Table 3a'!C56/'Table 5'!$C56</f>
        <v>0.10371830789758052</v>
      </c>
      <c r="E56" s="28">
        <f>SUM('Table 2'!$C56,'Table 3a'!$C56)/'Table 5'!$C56</f>
        <v>0.21831121357535122</v>
      </c>
      <c r="F56" s="45"/>
      <c r="G56" s="30">
        <f>'Table 2'!$F56/'Table 5'!$E56</f>
        <v>0.23253422102178731</v>
      </c>
      <c r="H56" s="30">
        <f>'Table 3a'!H56/'Table 5'!E56</f>
        <v>0.2501530980250859</v>
      </c>
      <c r="I56" s="28">
        <f>SUM('Table 2'!F56,'Table 3a'!H56)/'Table 5'!E56</f>
        <v>0.48268731904687323</v>
      </c>
      <c r="J56" s="45"/>
      <c r="K56" s="30">
        <f>'Table 2'!I56/'Table 5'!H56</f>
        <v>8.4333329038741509E-2</v>
      </c>
      <c r="L56" s="30">
        <f>'Table 3a'!M56/'Table 5'!H56</f>
        <v>6.329219114369275E-2</v>
      </c>
      <c r="M56" s="28">
        <f>SUM('Table 2'!I56,'Table 3a'!M56)/'Table 5'!H56</f>
        <v>0.14762552018243427</v>
      </c>
      <c r="N56" s="45"/>
      <c r="O56" s="30">
        <f>'Table 2'!L56/'Table 5'!K56</f>
        <v>4.2622772664914807E-2</v>
      </c>
      <c r="P56" s="30">
        <f>'Table 3a'!R56/'Table 5'!K56</f>
        <v>1.6844532305146518E-2</v>
      </c>
      <c r="Q56" s="27">
        <f>SUM('Table 2'!L56,'Table 3a'!R56)/'Table 5'!K56</f>
        <v>5.9467304970061322E-2</v>
      </c>
    </row>
    <row r="57" spans="1:17" s="38" customFormat="1" ht="15" customHeight="1" x14ac:dyDescent="0.25">
      <c r="A57" s="25" t="s">
        <v>108</v>
      </c>
      <c r="B57" s="44" t="s">
        <v>109</v>
      </c>
      <c r="C57" s="67">
        <f>'Table 2'!C57/'Table 5'!$C57</f>
        <v>0.16293419476607018</v>
      </c>
      <c r="D57" s="30">
        <f>'Table 3a'!C57/'Table 5'!$C57</f>
        <v>0.13284581640300891</v>
      </c>
      <c r="E57" s="28">
        <f>SUM('Table 2'!$C57,'Table 3a'!$C57)/'Table 5'!$C57</f>
        <v>0.29578001116907909</v>
      </c>
      <c r="F57" s="45"/>
      <c r="G57" s="30">
        <f>'Table 2'!$F57/'Table 5'!$E57</f>
        <v>0.25424711453185372</v>
      </c>
      <c r="H57" s="30">
        <f>'Table 3a'!H57/'Table 5'!E57</f>
        <v>0.26757683352188505</v>
      </c>
      <c r="I57" s="28">
        <f>SUM('Table 2'!F57,'Table 3a'!H57)/'Table 5'!E57</f>
        <v>0.52182394805373877</v>
      </c>
      <c r="J57" s="45"/>
      <c r="K57" s="30">
        <f>'Table 2'!I57/'Table 5'!H57</f>
        <v>0.12004723520049289</v>
      </c>
      <c r="L57" s="30">
        <f>'Table 3a'!M57/'Table 5'!H57</f>
        <v>6.0134517636186269E-2</v>
      </c>
      <c r="M57" s="28">
        <f>SUM('Table 2'!I57,'Table 3a'!M57)/'Table 5'!H57</f>
        <v>0.18018175283667917</v>
      </c>
      <c r="N57" s="45"/>
      <c r="O57" s="30">
        <f>'Table 2'!L57/'Table 5'!K57</f>
        <v>7.8958597209870557E-2</v>
      </c>
      <c r="P57" s="30">
        <f>'Table 3a'!R57/'Table 5'!K57</f>
        <v>1.9255127064974262E-2</v>
      </c>
      <c r="Q57" s="27">
        <f>SUM('Table 2'!L57,'Table 3a'!R57)/'Table 5'!K57</f>
        <v>9.8213724274844816E-2</v>
      </c>
    </row>
    <row r="58" spans="1:17" s="38" customFormat="1" ht="15" customHeight="1" x14ac:dyDescent="0.25">
      <c r="A58" s="31" t="s">
        <v>110</v>
      </c>
      <c r="B58" s="42" t="s">
        <v>111</v>
      </c>
      <c r="C58" s="68">
        <f>'Table 2'!C58/'Table 5'!$C58</f>
        <v>0.19701415416412926</v>
      </c>
      <c r="D58" s="41">
        <f>'Table 3a'!C58/'Table 5'!$C58</f>
        <v>0.15206243169482941</v>
      </c>
      <c r="E58" s="35">
        <f>SUM('Table 2'!$C58,'Table 3a'!$C58)/'Table 5'!$C58</f>
        <v>0.34907658585895868</v>
      </c>
      <c r="F58" s="43"/>
      <c r="G58" s="41">
        <f>'Table 2'!$F58/'Table 5'!$E58</f>
        <v>0.33853625364076112</v>
      </c>
      <c r="H58" s="41">
        <f>'Table 3a'!H58/'Table 5'!E58</f>
        <v>0.31110384028125282</v>
      </c>
      <c r="I58" s="35">
        <f>SUM('Table 2'!F58,'Table 3a'!H58)/'Table 5'!E58</f>
        <v>0.64964009392201394</v>
      </c>
      <c r="J58" s="43"/>
      <c r="K58" s="41">
        <f>'Table 2'!I58/'Table 5'!H58</f>
        <v>0.17369061966455759</v>
      </c>
      <c r="L58" s="41">
        <f>'Table 3a'!M58/'Table 5'!H58</f>
        <v>0.11995329918650195</v>
      </c>
      <c r="M58" s="35">
        <f>SUM('Table 2'!I58,'Table 3a'!M58)/'Table 5'!H58</f>
        <v>0.29364391885105956</v>
      </c>
      <c r="N58" s="43"/>
      <c r="O58" s="41">
        <f>'Table 2'!L58/'Table 5'!K58</f>
        <v>9.0681969683795619E-2</v>
      </c>
      <c r="P58" s="41">
        <f>'Table 3a'!R58/'Table 5'!K58</f>
        <v>3.8014085731675508E-2</v>
      </c>
      <c r="Q58" s="34">
        <f>SUM('Table 2'!L58,'Table 3a'!R58)/'Table 5'!K58</f>
        <v>0.12869605541547111</v>
      </c>
    </row>
    <row r="59" spans="1:17" s="38" customFormat="1" ht="15" customHeight="1" x14ac:dyDescent="0.25"/>
    <row r="60" spans="1:17" s="38" customFormat="1" ht="39.75" customHeight="1" x14ac:dyDescent="0.25">
      <c r="A60" s="76"/>
      <c r="B60" s="76"/>
      <c r="C60" s="76"/>
      <c r="D60" s="76"/>
      <c r="E60" s="76"/>
      <c r="F60" s="76"/>
      <c r="G60" s="76"/>
      <c r="H60" s="76"/>
      <c r="I60" s="76"/>
      <c r="J60" s="76"/>
      <c r="K60" s="76"/>
      <c r="L60" s="76"/>
      <c r="M60" s="76"/>
      <c r="N60" s="76"/>
      <c r="O60" s="76"/>
      <c r="P60" s="76"/>
      <c r="Q60" s="76"/>
    </row>
    <row r="61" spans="1:17" s="38" customFormat="1" ht="15" customHeight="1" x14ac:dyDescent="0.25"/>
    <row r="62" spans="1:17" s="38" customFormat="1" ht="15" customHeight="1" x14ac:dyDescent="0.25"/>
    <row r="63" spans="1:17" s="38" customFormat="1" ht="15" customHeight="1" x14ac:dyDescent="0.25"/>
    <row r="64" spans="1:17" s="38" customFormat="1" ht="15" customHeight="1" x14ac:dyDescent="0.25"/>
    <row r="65" s="38" customFormat="1" ht="15" customHeight="1" x14ac:dyDescent="0.25"/>
  </sheetData>
  <sortState ref="A8:B58">
    <sortCondition ref="A8:A58"/>
  </sortState>
  <mergeCells count="5">
    <mergeCell ref="C5:E5"/>
    <mergeCell ref="G5:I5"/>
    <mergeCell ref="K5:M5"/>
    <mergeCell ref="O5:Q5"/>
    <mergeCell ref="A60:Q60"/>
  </mergeCells>
  <conditionalFormatting sqref="A7:Q58">
    <cfRule type="expression" dxfId="0" priority="1">
      <formula>MOD(ROW(),2)=1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2</vt:lpstr>
      <vt:lpstr>Table 3a</vt:lpstr>
      <vt:lpstr>Table 5</vt:lpstr>
      <vt:lpstr>Table 6</vt:lpstr>
    </vt:vector>
  </TitlesOfParts>
  <Company>IHI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Lippa</dc:creator>
  <cp:lastModifiedBy>Jacob Lippa</cp:lastModifiedBy>
  <dcterms:created xsi:type="dcterms:W3CDTF">2013-07-12T17:45:21Z</dcterms:created>
  <dcterms:modified xsi:type="dcterms:W3CDTF">2013-08-05T15:17:07Z</dcterms:modified>
</cp:coreProperties>
</file>